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1033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F&amp;O)'!$A$122:$B$333</definedName>
  </definedNames>
  <calcPr calcId="162913"/>
</workbook>
</file>

<file path=xl/calcChain.xml><?xml version="1.0" encoding="utf-8"?>
<calcChain xmlns="http://schemas.openxmlformats.org/spreadsheetml/2006/main">
  <c r="K102" i="6" l="1"/>
  <c r="M102" i="6" s="1"/>
  <c r="L79" i="6" l="1"/>
  <c r="K79" i="6"/>
  <c r="M79" i="6" s="1"/>
  <c r="L31" i="6" l="1"/>
  <c r="L45" i="6" l="1"/>
  <c r="K45" i="6"/>
  <c r="M45" i="6" s="1"/>
  <c r="L39" i="6"/>
  <c r="K39" i="6"/>
  <c r="M39" i="6" l="1"/>
  <c r="L44" i="6"/>
  <c r="K44" i="6"/>
  <c r="M44" i="6" s="1"/>
  <c r="L35" i="6"/>
  <c r="K35" i="6"/>
  <c r="M35" i="6" s="1"/>
  <c r="L47" i="6" l="1"/>
  <c r="K47" i="6"/>
  <c r="L37" i="6"/>
  <c r="K37" i="6"/>
  <c r="L18" i="6"/>
  <c r="K18" i="6"/>
  <c r="M18" i="6" s="1"/>
  <c r="L40" i="6"/>
  <c r="K40" i="6"/>
  <c r="K338" i="6"/>
  <c r="L338" i="6" s="1"/>
  <c r="M37" i="6" l="1"/>
  <c r="M47" i="6"/>
  <c r="M40" i="6"/>
  <c r="L41" i="6"/>
  <c r="K41" i="6"/>
  <c r="L13" i="6"/>
  <c r="K13" i="6"/>
  <c r="M13" i="6" s="1"/>
  <c r="L15" i="6"/>
  <c r="K15" i="6"/>
  <c r="K101" i="6"/>
  <c r="M101" i="6" s="1"/>
  <c r="K100" i="6"/>
  <c r="K99" i="6"/>
  <c r="M15" i="6" l="1"/>
  <c r="M41" i="6"/>
  <c r="L42" i="6"/>
  <c r="K42" i="6"/>
  <c r="M42" i="6" l="1"/>
  <c r="L32" i="6"/>
  <c r="K32" i="6"/>
  <c r="M32" i="6" l="1"/>
  <c r="K98" i="6"/>
  <c r="L78" i="6"/>
  <c r="K78" i="6"/>
  <c r="L36" i="6"/>
  <c r="K36" i="6"/>
  <c r="M98" i="6"/>
  <c r="M36" i="6" l="1"/>
  <c r="M78" i="6"/>
  <c r="L29" i="6"/>
  <c r="K29" i="6"/>
  <c r="M29" i="6" l="1"/>
  <c r="L38" i="6"/>
  <c r="K38" i="6"/>
  <c r="M38" i="6" s="1"/>
  <c r="K31" i="6"/>
  <c r="M31" i="6" s="1"/>
  <c r="L27" i="6"/>
  <c r="K27" i="6"/>
  <c r="M27" i="6" s="1"/>
  <c r="L75" i="6" l="1"/>
  <c r="K75" i="6"/>
  <c r="L33" i="6"/>
  <c r="K33" i="6"/>
  <c r="M33" i="6" s="1"/>
  <c r="M75" i="6" l="1"/>
  <c r="L34" i="6"/>
  <c r="L28" i="6" l="1"/>
  <c r="K28" i="6"/>
  <c r="K34" i="6"/>
  <c r="M34" i="6" s="1"/>
  <c r="M28" i="6" l="1"/>
  <c r="K97" i="6"/>
  <c r="M97" i="6" s="1"/>
  <c r="L76" i="6"/>
  <c r="K76" i="6"/>
  <c r="L77" i="6"/>
  <c r="K77" i="6"/>
  <c r="K96" i="6"/>
  <c r="M96" i="6" s="1"/>
  <c r="M76" i="6" l="1"/>
  <c r="M77" i="6"/>
  <c r="K94" i="6"/>
  <c r="L10" i="6" l="1"/>
  <c r="K10" i="6"/>
  <c r="M94" i="6"/>
  <c r="M10" i="6" l="1"/>
  <c r="L11" i="6"/>
  <c r="K11" i="6"/>
  <c r="L30" i="6"/>
  <c r="K30" i="6"/>
  <c r="L73" i="6"/>
  <c r="K73" i="6"/>
  <c r="L74" i="6"/>
  <c r="K74" i="6"/>
  <c r="L72" i="6"/>
  <c r="K72" i="6"/>
  <c r="M72" i="6" s="1"/>
  <c r="L71" i="6"/>
  <c r="K71" i="6"/>
  <c r="L12" i="6"/>
  <c r="K12" i="6"/>
  <c r="L25" i="6"/>
  <c r="K25" i="6"/>
  <c r="L108" i="6"/>
  <c r="K108" i="6"/>
  <c r="M108" i="6" s="1"/>
  <c r="K336" i="6"/>
  <c r="L336" i="6" s="1"/>
  <c r="L70" i="6"/>
  <c r="K70" i="6"/>
  <c r="K95" i="6"/>
  <c r="M95" i="6" s="1"/>
  <c r="M11" i="6" l="1"/>
  <c r="M71" i="6"/>
  <c r="M25" i="6"/>
  <c r="M12" i="6"/>
  <c r="M73" i="6"/>
  <c r="M30" i="6"/>
  <c r="M74" i="6"/>
  <c r="M70" i="6"/>
  <c r="K322" i="6"/>
  <c r="L322" i="6" s="1"/>
  <c r="L14" i="6"/>
  <c r="K14" i="6"/>
  <c r="L26" i="6"/>
  <c r="K26" i="6"/>
  <c r="K93" i="6"/>
  <c r="M93" i="6" s="1"/>
  <c r="K92" i="6"/>
  <c r="M92" i="6" s="1"/>
  <c r="K89" i="6"/>
  <c r="M89" i="6" s="1"/>
  <c r="M14" i="6" l="1"/>
  <c r="M26" i="6"/>
  <c r="L21" i="6"/>
  <c r="K21" i="6"/>
  <c r="L16" i="6"/>
  <c r="K16" i="6"/>
  <c r="M16" i="6" s="1"/>
  <c r="M21" i="6" l="1"/>
  <c r="K91" i="6"/>
  <c r="M91" i="6" s="1"/>
  <c r="K90" i="6"/>
  <c r="M90" i="6"/>
  <c r="L24" i="6"/>
  <c r="K24" i="6"/>
  <c r="L68" i="6"/>
  <c r="K68" i="6"/>
  <c r="M68" i="6" s="1"/>
  <c r="K67" i="6"/>
  <c r="L67" i="6"/>
  <c r="M67" i="6" l="1"/>
  <c r="M24" i="6"/>
  <c r="L69" i="6"/>
  <c r="K69" i="6"/>
  <c r="L66" i="6"/>
  <c r="K66" i="6"/>
  <c r="M66" i="6" s="1"/>
  <c r="M69" i="6" l="1"/>
  <c r="K88" i="6"/>
  <c r="M88" i="6" s="1"/>
  <c r="K86" i="6"/>
  <c r="L20" i="6"/>
  <c r="K20" i="6"/>
  <c r="L22" i="6"/>
  <c r="K22" i="6"/>
  <c r="M22" i="6" s="1"/>
  <c r="M20" i="6" l="1"/>
  <c r="M86" i="6"/>
  <c r="K87" i="6" l="1"/>
  <c r="M87" i="6" s="1"/>
  <c r="P23" i="6"/>
  <c r="P19" i="6" l="1"/>
  <c r="K337" i="6" l="1"/>
  <c r="L337" i="6" s="1"/>
  <c r="P17" i="6" l="1"/>
  <c r="K334" i="6" l="1"/>
  <c r="L334" i="6" s="1"/>
  <c r="K311" i="6" l="1"/>
  <c r="L311" i="6" s="1"/>
  <c r="K332" i="6" l="1"/>
  <c r="L332" i="6" s="1"/>
  <c r="K333" i="6" l="1"/>
  <c r="L333" i="6" s="1"/>
  <c r="K299" i="6" l="1"/>
  <c r="L299" i="6" s="1"/>
  <c r="K318" i="6" l="1"/>
  <c r="L318" i="6" s="1"/>
  <c r="K324" i="6" l="1"/>
  <c r="L324" i="6" s="1"/>
  <c r="K330" i="6" l="1"/>
  <c r="L330" i="6" s="1"/>
  <c r="P107" i="6" l="1"/>
  <c r="K309" i="6" l="1"/>
  <c r="L309" i="6" s="1"/>
  <c r="K319" i="6" l="1"/>
  <c r="L319" i="6" s="1"/>
  <c r="K325" i="6" l="1"/>
  <c r="L325" i="6" s="1"/>
  <c r="K293" i="6" l="1"/>
  <c r="L293" i="6" s="1"/>
  <c r="K294" i="6" l="1"/>
  <c r="L294" i="6" s="1"/>
  <c r="K320" i="6" l="1"/>
  <c r="L320" i="6" s="1"/>
  <c r="K312" i="6" l="1"/>
  <c r="L312" i="6" s="1"/>
  <c r="K316" i="6" l="1"/>
  <c r="L316" i="6" s="1"/>
  <c r="K321" i="6" l="1"/>
  <c r="L321" i="6" s="1"/>
  <c r="K313" i="6" l="1"/>
  <c r="L313" i="6" s="1"/>
  <c r="K307" i="6"/>
  <c r="L307" i="6" s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<sst xmlns="http://schemas.openxmlformats.org/spreadsheetml/2006/main" count="3947" uniqueCount="1339">
  <si>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</si>
  <si>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</si>
  <si>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</si>
  <si>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</si>
  <si>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</si>
  <si>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</si>
  <si>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</si>
  <si>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</si>
  <si>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</si>
  <si>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</si>
  <si>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</si>
  <si>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</si>
  <si>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</si>
  <si>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</si>
  <si>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</si>
  <si>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</si>
  <si>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</si>
  <si>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</si>
  <si>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</si>
  <si>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</si>
  <si>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</si>
  <si>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</si>
  <si>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</si>
  <si>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</si>
  <si>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</si>
  <si>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</si>
  <si>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</si>
  <si>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</si>
  <si>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</si>
  <si>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</si>
  <si>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</si>
  <si>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</si>
  <si>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</si>
  <si>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</si>
  <si>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</si>
  <si>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</si>
  <si>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</si>
  <si>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</si>
  <si>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</si>
  <si>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</si>
  <si>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</si>
  <si>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</si>
  <si>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</si>
  <si>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</si>
  <si>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</si>
  <si>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</si>
  <si>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</si>
  <si>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</si>
  <si>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</si>
  <si>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</si>
  <si>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</si>
  <si>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</si>
  <si>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</si>
  <si>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</si>
  <si>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</si>
  <si>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</si>
  <si>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</si>
  <si>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</si>
  <si>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</si>
  <si>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</si>
  <si>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</si>
  <si>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</si>
  <si>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</si>
  <si>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</si>
  <si>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</si>
  <si>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</si>
  <si>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</si>
  <si>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</si>
  <si>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</si>
  <si>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</si>
  <si>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</si>
  <si>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</si>
  <si>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</si>
  <si>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</si>
  <si>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</si>
  <si>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</si>
  <si>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</si>
  <si>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</si>
  <si>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</si>
  <si>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</si>
  <si>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</si>
  <si>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</si>
  <si>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</si>
  <si>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</si>
  <si>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</si>
  <si>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</si>
  <si>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</si>
  <si>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</si>
  <si>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</si>
  <si>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</si>
  <si>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</si>
  <si>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</si>
  <si>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</si>
  <si>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</si>
  <si>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</si>
  <si>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</si>
  <si>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</si>
  <si>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</si>
  <si>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</si>
  <si>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</si>
  <si>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</si>
  <si>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</si>
  <si>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</si>
  <si>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</si>
  <si>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</si>
  <si>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</si>
  <si>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</si>
  <si>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</si>
  <si>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</si>
  <si>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</si>
  <si>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</si>
  <si>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</si>
  <si>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</si>
  <si>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</si>
  <si>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</si>
  <si>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</si>
  <si>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</si>
  <si>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</si>
  <si>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</si>
  <si>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</si>
  <si>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</si>
  <si>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</si>
  <si>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</si>
  <si>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</si>
  <si>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</si>
  <si>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</si>
  <si>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</si>
  <si>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</si>
  <si>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</si>
  <si>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</si>
  <si>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</si>
  <si>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</si>
  <si>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</si>
  <si>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</si>
  <si>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</si>
  <si>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</si>
  <si>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</si>
  <si>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</si>
  <si>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</si>
  <si>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</si>
  <si>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</si>
  <si>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</si>
  <si>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</si>
  <si>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</si>
  <si>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</si>
  <si>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</si>
  <si>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</si>
  <si>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</si>
  <si>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</si>
  <si>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</si>
  <si>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</si>
  <si>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</si>
  <si>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</si>
  <si>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</si>
  <si>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</si>
  <si>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</si>
  <si>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</si>
  <si>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</si>
  <si>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</si>
  <si>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</si>
  <si>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</si>
  <si>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</si>
  <si>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</si>
  <si>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</si>
  <si>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</si>
  <si>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</si>
  <si>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</si>
  <si>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</si>
  <si>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</si>
  <si>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</si>
  <si>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</si>
  <si>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</si>
  <si>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</si>
  <si>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</si>
  <si>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</si>
  <si>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</si>
  <si>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</si>
  <si>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</si>
  <si>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</si>
  <si>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</si>
  <si>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</si>
  <si>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</si>
  <si>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</si>
  <si>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</si>
  <si>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</si>
  <si>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</si>
  <si>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</si>
  <si>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</si>
  <si>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</si>
  <si>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</si>
  <si>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</si>
  <si>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</si>
  <si>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</si>
  <si>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</si>
  <si>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</si>
  <si>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</si>
  <si>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</si>
  <si>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</si>
  <si>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</si>
  <si>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</si>
  <si>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</si>
  <si>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</si>
  <si>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</si>
  <si>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</si>
  <si>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</si>
  <si>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</si>
  <si>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</si>
  <si>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</si>
  <si>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</si>
  <si>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</si>
  <si>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</si>
  <si>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</si>
  <si>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</si>
  <si>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</si>
  <si>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</si>
  <si>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</si>
  <si>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</si>
  <si>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</si>
  <si>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</si>
  <si>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</si>
  <si>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</si>
  <si>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</si>
  <si>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</si>
  <si>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</si>
  <si>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</si>
  <si>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</si>
  <si>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</si>
  <si>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</si>
  <si>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</si>
  <si>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</si>
  <si>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</si>
  <si>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</si>
  <si>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</si>
  <si>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</si>
  <si>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</si>
  <si>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</si>
  <si>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</si>
  <si>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</si>
  <si>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</si>
  <si>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</si>
  <si>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</si>
  <si>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</si>
  <si>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</si>
  <si>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</si>
  <si>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</si>
  <si>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</si>
  <si>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</si>
  <si>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</si>
  <si>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</si>
  <si>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</si>
  <si>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</si>
  <si>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</si>
  <si>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</si>
  <si>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</si>
  <si>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</si>
  <si>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</si>
  <si>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</si>
  <si>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</si>
  <si>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</si>
  <si>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</si>
  <si>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</si>
  <si>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</si>
  <si>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</si>
  <si>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</si>
  <si>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</si>
  <si>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</si>
  <si>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</si>
  <si>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</si>
  <si>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</si>
  <si>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</si>
  <si>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</si>
  <si>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</si>
  <si>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</si>
  <si>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</si>
  <si>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</si>
  <si>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</si>
  <si>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</si>
  <si>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</si>
  <si>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</si>
  <si>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</si>
  <si>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</si>
  <si>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</si>
  <si>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</si>
  <si>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</si>
  <si>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</si>
  <si>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</si>
  <si>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</si>
  <si>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</si>
  <si>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</si>
  <si>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</si>
  <si>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</si>
  <si>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</si>
  <si>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</si>
  <si>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</si>
  <si>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</si>
  <si>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</si>
  <si>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</si>
  <si>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</si>
  <si>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</si>
  <si>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</si>
  <si>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</si>
  <si>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</si>
  <si>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</si>
  <si>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</si>
  <si>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</si>
  <si>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</si>
  <si>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</si>
  <si>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</si>
  <si>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</si>
  <si>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</si>
  <si>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</si>
  <si>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</si>
  <si>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</si>
  <si>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</si>
  <si>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</si>
  <si>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</si>
  <si>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</si>
  <si>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</si>
  <si>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</si>
  <si>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</si>
  <si>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</si>
  <si>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</si>
  <si>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</si>
  <si>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</si>
  <si>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</si>
  <si>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</si>
  <si>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</si>
  <si>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</si>
  <si>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</si>
  <si>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</si>
  <si>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</si>
  <si>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</si>
  <si>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</si>
  <si>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</si>
  <si>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</si>
  <si>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</si>
  <si>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</si>
  <si>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</si>
  <si>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</si>
  <si>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</si>
  <si>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</si>
  <si>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</si>
  <si>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</si>
  <si>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</si>
  <si>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</si>
  <si>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</si>
  <si>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</si>
  <si>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</si>
  <si>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</si>
  <si>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</si>
  <si>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</si>
  <si>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</si>
  <si>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</si>
  <si>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</si>
  <si>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</si>
  <si>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</si>
  <si>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</si>
  <si>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</si>
  <si>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</si>
  <si>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</si>
  <si>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</si>
  <si>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</si>
  <si>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</si>
  <si>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</si>
  <si>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</si>
  <si>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</si>
  <si>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</si>
  <si>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</si>
  <si>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</si>
  <si>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</si>
  <si>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</si>
  <si>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</si>
  <si>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</si>
  <si>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</si>
  <si>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</si>
  <si>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</si>
  <si>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</si>
  <si>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</si>
  <si>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</si>
  <si>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</si>
  <si>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</si>
  <si>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</si>
  <si>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</si>
  <si>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</si>
  <si>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</si>
  <si>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</si>
  <si>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</si>
  <si>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</si>
  <si>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</si>
  <si>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</si>
  <si>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</si>
  <si>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</si>
  <si>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</si>
  <si>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</si>
  <si>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</si>
  <si>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</si>
  <si>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</si>
  <si>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</si>
  <si>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</si>
  <si>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</si>
  <si>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</si>
  <si>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</si>
  <si>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</si>
  <si>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</si>
  <si>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</si>
  <si>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</si>
  <si>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</si>
  <si>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</si>
  <si>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</si>
  <si>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</si>
  <si>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</si>
  <si>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</si>
  <si>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</si>
  <si>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</si>
  <si>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</si>
  <si>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</si>
  <si>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</si>
  <si>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</si>
  <si>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</si>
  <si>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</si>
  <si>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</si>
  <si>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</si>
  <si>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</si>
  <si>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</si>
  <si>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</si>
  <si>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</si>
  <si>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</si>
  <si>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</si>
  <si>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</si>
  <si>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</si>
  <si>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</si>
  <si>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</si>
  <si>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</si>
  <si>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</si>
  <si>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</si>
  <si>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</si>
  <si>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</si>
  <si>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</si>
  <si>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</si>
  <si>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</si>
  <si>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</si>
  <si>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</si>
  <si>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</si>
  <si>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</si>
  <si>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</si>
  <si>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</si>
  <si>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</si>
  <si>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</si>
  <si>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</si>
  <si>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</si>
  <si>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</si>
  <si>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</si>
  <si>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</si>
  <si>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</si>
  <si>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</si>
  <si>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</si>
  <si>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</si>
  <si>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</si>
  <si>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</si>
  <si>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</si>
  <si>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</si>
  <si>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</si>
  <si>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</si>
  <si>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</si>
  <si>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</si>
  <si>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</si>
  <si>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</si>
  <si>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</si>
  <si>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</si>
  <si>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</si>
  <si>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</si>
  <si>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</si>
  <si>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</si>
  <si>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</si>
  <si>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</si>
  <si>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</si>
  <si>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</si>
  <si>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</si>
  <si>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</si>
  <si>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</si>
  <si>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</si>
  <si>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</si>
  <si>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</si>
  <si>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</si>
  <si>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</si>
  <si>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</si>
  <si>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</si>
  <si>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</si>
  <si>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</si>
  <si>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</si>
  <si>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</si>
  <si>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</si>
  <si>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</si>
  <si>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</si>
  <si>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</si>
  <si>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</si>
  <si>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</si>
  <si>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</si>
  <si>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</si>
  <si>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</si>
  <si>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</si>
  <si>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</si>
  <si>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</si>
  <si>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</si>
  <si>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</si>
  <si>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</si>
  <si>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</si>
  <si>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</si>
  <si>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</si>
  <si>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</si>
  <si>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</si>
  <si>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</si>
  <si>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</si>
  <si>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</si>
  <si>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</si>
  <si>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</si>
  <si>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</si>
  <si>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</si>
  <si>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</si>
  <si>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</si>
  <si>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</si>
  <si>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</si>
  <si>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</si>
  <si>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</si>
  <si>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</si>
  <si>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</si>
  <si>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</si>
  <si>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</si>
  <si>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</si>
  <si>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</si>
  <si>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</si>
  <si>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</si>
  <si>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</si>
  <si>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</si>
  <si>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</si>
  <si>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</si>
  <si>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</si>
  <si>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</si>
  <si>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</si>
  <si>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</si>
  <si>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</si>
  <si>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</si>
  <si>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</si>
  <si>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</si>
  <si>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</si>
  <si>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</si>
  <si>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</si>
  <si>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</si>
  <si>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</si>
  <si>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</si>
  <si>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</si>
  <si>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</si>
  <si>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</si>
  <si>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</si>
  <si>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</si>
  <si>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</si>
  <si>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</si>
  <si>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</si>
  <si>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</si>
  <si>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</si>
  <si>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</si>
  <si>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</si>
  <si>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</si>
  <si>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</si>
  <si>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</si>
  <si>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</si>
  <si>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</si>
  <si>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</si>
  <si>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</si>
  <si>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</si>
  <si>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</si>
  <si>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</si>
  <si>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</si>
  <si>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</si>
  <si>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</si>
  <si>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</si>
  <si>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</si>
  <si>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</si>
  <si>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</si>
  <si>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</si>
  <si>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</si>
  <si>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</si>
  <si>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</si>
  <si>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</si>
  <si>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</si>
  <si>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</si>
  <si>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</si>
  <si>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</si>
  <si>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</si>
  <si>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</si>
  <si>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</si>
  <si>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</si>
  <si>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</si>
  <si>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</si>
  <si>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</si>
  <si>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</si>
  <si>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</si>
  <si>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</si>
  <si>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</si>
  <si>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</si>
  <si>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</si>
  <si>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</si>
  <si>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</si>
  <si>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</si>
  <si>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</si>
  <si>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</si>
  <si>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</si>
  <si>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</si>
  <si>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</si>
  <si>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</si>
  <si>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</si>
  <si>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</si>
  <si>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</si>
  <si>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</si>
  <si>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</si>
  <si>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</si>
  <si>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</si>
  <si>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</si>
  <si>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</si>
  <si>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</si>
  <si>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</si>
  <si>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</si>
  <si>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</si>
  <si>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</si>
  <si>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</si>
  <si>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</si>
  <si>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</si>
  <si>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</si>
  <si>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</si>
  <si>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</si>
  <si>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</si>
  <si>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</si>
  <si>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</si>
  <si>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</si>
  <si>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</si>
  <si>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</si>
  <si>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</si>
  <si>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</si>
  <si>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</si>
  <si>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</si>
  <si>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</si>
  <si>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</si>
  <si>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</si>
  <si>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</si>
  <si>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</si>
  <si>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</si>
  <si>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</si>
  <si>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</si>
  <si>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</si>
  <si>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</si>
  <si>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</si>
  <si>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</si>
  <si>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</si>
  <si>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</si>
  <si>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</si>
  <si>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</si>
  <si>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</si>
  <si>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</si>
  <si>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</si>
  <si>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</si>
  <si>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</si>
  <si>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</si>
  <si>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</si>
  <si>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</si>
  <si>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</si>
  <si>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</si>
  <si>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</si>
  <si>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</si>
  <si>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</si>
  <si>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</si>
  <si>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</si>
  <si>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</si>
  <si>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</si>
  <si>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</si>
  <si>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</si>
  <si>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</si>
  <si>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</si>
  <si>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</si>
  <si>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</si>
  <si>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</si>
  <si>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</si>
  <si>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</si>
  <si>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</si>
  <si>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</si>
  <si>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</si>
  <si>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</si>
  <si>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</si>
  <si>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</si>
  <si>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</si>
  <si>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</si>
  <si>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</si>
  <si>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</si>
  <si>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</si>
  <si>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</si>
  <si>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</si>
  <si>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</si>
  <si>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</si>
  <si>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</si>
  <si>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</si>
  <si>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</si>
  <si>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</si>
  <si>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</si>
  <si>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</si>
  <si>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</si>
  <si>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</si>
  <si>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</si>
  <si>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</si>
  <si>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</si>
  <si>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</si>
  <si>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</si>
  <si>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</si>
  <si>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</si>
  <si>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</si>
  <si>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</si>
  <si>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</si>
  <si>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</si>
  <si>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</si>
  <si>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</si>
  <si>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</si>
  <si>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</si>
  <si>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</si>
  <si>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</si>
  <si>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</si>
  <si>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</si>
  <si>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</si>
  <si>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</si>
  <si>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</si>
  <si>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</si>
  <si>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</si>
  <si>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</si>
  <si>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</si>
  <si>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</si>
  <si>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</si>
  <si>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</si>
  <si>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</si>
  <si>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</si>
  <si>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</si>
  <si>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</si>
  <si>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</si>
  <si>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</si>
  <si>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</si>
  <si>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</si>
  <si>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</si>
  <si>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</si>
  <si>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</si>
  <si>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</si>
  <si>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</si>
  <si>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</si>
  <si>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</si>
  <si>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</si>
  <si>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</si>
  <si>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</si>
  <si>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</si>
  <si>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</si>
  <si>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</si>
  <si>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</si>
  <si>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</si>
  <si>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</si>
  <si>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</si>
  <si>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</si>
  <si>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</si>
  <si>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</si>
  <si>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</si>
  <si>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</si>
  <si>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</si>
  <si>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</si>
  <si>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</si>
  <si>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</si>
  <si>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</si>
  <si>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</si>
  <si>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</si>
  <si>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</si>
  <si>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</si>
  <si>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</si>
  <si>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</si>
  <si>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</si>
  <si>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</si>
  <si>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</si>
  <si>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</si>
  <si>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</si>
  <si>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</si>
  <si>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</si>
  <si>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</si>
  <si>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</si>
  <si>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</si>
  <si>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</si>
  <si>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</si>
  <si>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</si>
  <si>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</si>
  <si>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</si>
  <si>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</si>
  <si>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</si>
  <si>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</si>
  <si>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</si>
  <si>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</si>
  <si>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</si>
  <si>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</si>
  <si>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</si>
  <si>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</si>
  <si>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</si>
  <si>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</si>
  <si>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</si>
  <si>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</si>
  <si>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</si>
  <si>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</si>
  <si>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</si>
  <si>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</si>
  <si>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</si>
  <si>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</si>
  <si>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</si>
  <si>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</si>
  <si>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</si>
  <si>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</si>
  <si>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</si>
  <si>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</si>
  <si>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</si>
  <si>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</si>
  <si>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</si>
  <si>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</si>
  <si>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</si>
  <si>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</si>
  <si>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</si>
  <si>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</si>
  <si>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</si>
  <si>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</si>
  <si>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</si>
  <si>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</si>
  <si>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</si>
  <si>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</si>
  <si>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</si>
  <si>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</si>
  <si>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</si>
  <si>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</si>
  <si>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</si>
  <si>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</si>
  <si>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</si>
  <si>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</si>
  <si>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</si>
  <si>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</si>
  <si>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</si>
  <si>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</si>
  <si>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</si>
  <si>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</si>
  <si>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</si>
  <si>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</si>
  <si>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</si>
  <si>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</si>
  <si>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</si>
  <si>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</si>
  <si>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</si>
  <si>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</si>
  <si>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</si>
  <si>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</si>
  <si>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</si>
  <si>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</si>
  <si>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</si>
  <si>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</si>
  <si>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</si>
  <si>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</si>
  <si>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</si>
  <si>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</si>
  <si>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</si>
  <si>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</si>
  <si>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</si>
  <si>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</si>
  <si>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</si>
  <si>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</si>
  <si>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</si>
  <si>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</si>
  <si>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</si>
  <si>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</si>
  <si>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</si>
  <si>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</si>
  <si>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</si>
  <si>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</si>
  <si>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</si>
  <si>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</si>
  <si>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</si>
  <si>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</si>
  <si>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</si>
  <si>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</si>
  <si>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</si>
  <si>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</si>
  <si>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</si>
  <si>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</si>
  <si>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</si>
  <si>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</si>
  <si>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</si>
  <si>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</si>
  <si>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</si>
  <si>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</si>
  <si>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</si>
  <si>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</si>
  <si>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</si>
  <si>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</si>
  <si>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</si>
  <si>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</si>
  <si>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</si>
  <si>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</si>
  <si>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</si>
  <si>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</si>
  <si>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</si>
  <si>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</si>
  <si>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</si>
  <si>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</si>
  <si>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</si>
  <si>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</si>
  <si>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</si>
  <si>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</si>
  <si>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</si>
  <si>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</si>
  <si>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</si>
  <si>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</si>
  <si>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</si>
  <si>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</si>
  <si>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</si>
  <si>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</si>
  <si>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</si>
  <si>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</si>
  <si>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</si>
  <si>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</si>
  <si>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</si>
  <si>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</si>
  <si>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</si>
  <si>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</si>
  <si>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</si>
  <si>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</si>
  <si>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</si>
  <si>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</si>
  <si>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</si>
  <si>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</si>
  <si>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</si>
  <si>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</si>
  <si>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</si>
  <si>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</si>
  <si>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</si>
  <si>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</si>
  <si>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</si>
  <si>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</si>
  <si>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</si>
  <si>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</si>
  <si>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</si>
  <si>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</si>
  <si>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</si>
  <si>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</si>
  <si>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</si>
  <si>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</si>
  <si>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</si>
  <si>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</si>
  <si>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</si>
  <si>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</si>
  <si>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</si>
  <si>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</si>
  <si>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</si>
  <si>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</si>
  <si>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</si>
  <si>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</si>
  <si>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</si>
  <si>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</si>
  <si>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</si>
  <si>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</si>
  <si>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</si>
  <si>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</si>
  <si>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</si>
  <si>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</si>
  <si>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</si>
  <si>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</si>
  <si>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</si>
  <si>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</si>
  <si>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</si>
  <si>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</si>
  <si>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</si>
  <si>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</si>
  <si>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</si>
  <si>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</si>
  <si>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</si>
  <si>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</si>
  <si>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</si>
  <si>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</si>
  <si>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</si>
  <si>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</si>
  <si>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</si>
  <si>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</si>
  <si>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</si>
  <si>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</si>
  <si>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</si>
  <si>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</si>
  <si>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</si>
  <si>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Profit of Rs.20/-</t>
  </si>
  <si>
    <t>Profit of Rs.15/-</t>
  </si>
  <si>
    <t>355-377</t>
  </si>
  <si>
    <t>Profit of Rs.8/-</t>
  </si>
  <si>
    <t>615-660</t>
  </si>
  <si>
    <t>Profit of Rs.75/-</t>
  </si>
  <si>
    <t>Profit of Rs.45/-</t>
  </si>
  <si>
    <t>1260-1320</t>
  </si>
  <si>
    <t>4250-4500</t>
  </si>
  <si>
    <t>StockSplit ^</t>
  </si>
  <si>
    <t>PGEL ^</t>
  </si>
  <si>
    <t>NIFTY 24500 PE 18-JULY</t>
  </si>
  <si>
    <t>100-150</t>
  </si>
  <si>
    <t>780-830</t>
  </si>
  <si>
    <t>PAGEIND JULY FUT</t>
  </si>
  <si>
    <t>41385-42085</t>
  </si>
  <si>
    <t>SAHASTRAA ADVISORS PRIVATE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</si>
  <si>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</si>
  <si>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</si>
  <si>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</si>
  <si>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</si>
  <si>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</si>
  <si>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</si>
  <si>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</si>
  <si>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</si>
  <si>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1598-1636</t>
  </si>
  <si>
    <t>1720-1800</t>
  </si>
  <si>
    <t>Loss of Rs.22/-</t>
  </si>
  <si>
    <t>NIFTY 24400 PE 25-JULY</t>
  </si>
  <si>
    <t>NIFTY 24000 PE 25-JULY</t>
  </si>
  <si>
    <t>Profit of Rs.9.25/-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</si>
  <si>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</si>
  <si>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</si>
  <si>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</si>
  <si>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</si>
  <si>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</si>
  <si>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</si>
  <si>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SAWABUSI</t>
  </si>
  <si>
    <t>1870-2000</t>
  </si>
  <si>
    <t>CAMELLIA TRADEX PRIVATE LIMITED</t>
  </si>
  <si>
    <t>QE SECURITIES LLP</t>
  </si>
  <si>
    <t>GRAVITON RESEARCH CAPITAL LLP</t>
  </si>
  <si>
    <t>MANSI SHARE AND STOCK ADVISORS PVT LTD</t>
  </si>
  <si>
    <t>Profit of Rs.190/-</t>
  </si>
  <si>
    <t>Profit of Rs.85/-</t>
  </si>
  <si>
    <t>2390-2470</t>
  </si>
  <si>
    <t>2650-2800</t>
  </si>
  <si>
    <t>1270-1330</t>
  </si>
  <si>
    <t>Profit of Rs.40.5/-</t>
  </si>
  <si>
    <t>3825-4025</t>
  </si>
  <si>
    <t>4500-5000</t>
  </si>
  <si>
    <t>Profit of Rs.16/-</t>
  </si>
  <si>
    <t>ARIHANTACA</t>
  </si>
  <si>
    <t>Arihant Academy Limited</t>
  </si>
  <si>
    <t>MITTAL RIMPY</t>
  </si>
  <si>
    <t>JANUSCORP</t>
  </si>
  <si>
    <t>PRADHIN</t>
  </si>
  <si>
    <t>Profit of Rs.23/-</t>
  </si>
  <si>
    <t>170.5-176.5</t>
  </si>
  <si>
    <t>195-205</t>
  </si>
  <si>
    <t>1690-1730</t>
  </si>
  <si>
    <t>1840-1940</t>
  </si>
  <si>
    <t>BHARTIARTL AUG FUT</t>
  </si>
  <si>
    <t>1510-1530</t>
  </si>
  <si>
    <t>NIFTY 24900 CE 1 AUG</t>
  </si>
  <si>
    <t>DHRUV GANJI</t>
  </si>
  <si>
    <t>AZMAT TRADERS LLP</t>
  </si>
  <si>
    <t>RELICAB</t>
  </si>
  <si>
    <t>VENKATESHWARA INDUSTRIAL PROMOTION CO LIMITED</t>
  </si>
  <si>
    <t>ROJL</t>
  </si>
  <si>
    <t>SANKET RAMESH FUKE</t>
  </si>
  <si>
    <t>PARAG COMMOSALES</t>
  </si>
  <si>
    <t>VEERKRUPA</t>
  </si>
  <si>
    <t>CHIRAG ARVINDBHAI SHAH</t>
  </si>
  <si>
    <t>INDSWFTLAB</t>
  </si>
  <si>
    <t>Ind-Swift Labs Ltd.</t>
  </si>
  <si>
    <t>KSHITIJPOL</t>
  </si>
  <si>
    <t>Kshitij Polyline Limited</t>
  </si>
  <si>
    <t>LAXMICOT</t>
  </si>
  <si>
    <t>Laxmi Cotspin Limited</t>
  </si>
  <si>
    <t>NEPHROCARE</t>
  </si>
  <si>
    <t>Nephro Care India Limited</t>
  </si>
  <si>
    <t>PARTH INFIN BROKERS PVT LTD</t>
  </si>
  <si>
    <t>ARJUNSINH RANUBHA VAGHELA</t>
  </si>
  <si>
    <t>INDO-RE1</t>
  </si>
  <si>
    <t>Indowind Energy Limited</t>
  </si>
  <si>
    <t>WILSON HOLDINGS PRIVATE LIMITED</t>
  </si>
  <si>
    <t>PRIYANKA PURAV SHAH</t>
  </si>
  <si>
    <t>Profit of Rs.92.5/-</t>
  </si>
  <si>
    <t>Profit of Rs.26.5/-</t>
  </si>
  <si>
    <t>5040-5170</t>
  </si>
  <si>
    <t>5540-5900</t>
  </si>
  <si>
    <t>1540-1590</t>
  </si>
  <si>
    <t>1700-1800</t>
  </si>
  <si>
    <t>Loss of Rs.19.5/-</t>
  </si>
  <si>
    <t>172.5-182.5</t>
  </si>
  <si>
    <t>AFEL</t>
  </si>
  <si>
    <t>SEIFER RICHARD MASCARENHAS</t>
  </si>
  <si>
    <t>GVBL</t>
  </si>
  <si>
    <t>SATISH KUMAR SHARMA</t>
  </si>
  <si>
    <t>IGCIL</t>
  </si>
  <si>
    <t>KHALAQ SHARIFF</t>
  </si>
  <si>
    <t>ORIENTTR</t>
  </si>
  <si>
    <t>DAMINI COMMOSALES LLP</t>
  </si>
  <si>
    <t>RCAN</t>
  </si>
  <si>
    <t>TRANSPACT</t>
  </si>
  <si>
    <t>VISHAL MAHESH WAGHELA</t>
  </si>
  <si>
    <t>KAUSHAL HITESHBHAI PARIKH</t>
  </si>
  <si>
    <t>VMS</t>
  </si>
  <si>
    <t>MATALIA STOCK BROKING PRIVATE LIMITED</t>
  </si>
  <si>
    <t>YUGA STOCKS AND COMMODITIES PRIVATE LIMITED .</t>
  </si>
  <si>
    <t>YUGA STOCKS AND COMMODITIES PRIVATE LIMITED  .</t>
  </si>
  <si>
    <t>FIBERWEB</t>
  </si>
  <si>
    <t>Fiberweb India Limited</t>
  </si>
  <si>
    <t>VIMLA CHOPRA</t>
  </si>
  <si>
    <t>SHREYANS SHANTILAL SHAH</t>
  </si>
  <si>
    <t>SACHIN GOVINDLAL MODI</t>
  </si>
  <si>
    <t>NK SECURITIES RESEARCH PRIVATE LIMITED</t>
  </si>
  <si>
    <t>Skipper Limited</t>
  </si>
  <si>
    <t>TRACXN</t>
  </si>
  <si>
    <t>Tracxn Technologies Ltd</t>
  </si>
  <si>
    <t>VINEETLAB</t>
  </si>
  <si>
    <t>Vineet Laboratories Ltd</t>
  </si>
  <si>
    <t>VLINFRA</t>
  </si>
  <si>
    <t>V.L.Infraprojects Limited</t>
  </si>
  <si>
    <t>PRAVINKUMAR DEVICHAND JAIN</t>
  </si>
  <si>
    <t>Profit of Rs.17.5/-</t>
  </si>
  <si>
    <t>ALICON</t>
  </si>
  <si>
    <t>1235-1265</t>
  </si>
  <si>
    <t>SAMMAANCAP</t>
  </si>
  <si>
    <t>AIKPIPES</t>
  </si>
  <si>
    <t>SHRENI SHARES LTD</t>
  </si>
  <si>
    <t>ANSALHSG</t>
  </si>
  <si>
    <t>SANTOSH KUMAR GARG</t>
  </si>
  <si>
    <t>BILLWIN</t>
  </si>
  <si>
    <t>SEVEN ALPHA INVESTORS PRIVATE LIMITED</t>
  </si>
  <si>
    <t>CHENFERRO</t>
  </si>
  <si>
    <t>INDRA KIRAN VENTURES</t>
  </si>
  <si>
    <t>CHANDRA PRAKASH JAIN</t>
  </si>
  <si>
    <t>EIGHTY</t>
  </si>
  <si>
    <t>PARESH GUPTA</t>
  </si>
  <si>
    <t>IRAGE BROKING SERVICES LLP</t>
  </si>
  <si>
    <t>FRANKLININD</t>
  </si>
  <si>
    <t>GATECH</t>
  </si>
  <si>
    <t>APPU FINANCIAL SERVICES LTD</t>
  </si>
  <si>
    <t>DOLLY VISHAL SHAH</t>
  </si>
  <si>
    <t>SHUBHAM ASHOKBHAI PATEL</t>
  </si>
  <si>
    <t>QUANT MUTUAL FUND</t>
  </si>
  <si>
    <t>ASHOK KUMAR GUPTA HUF</t>
  </si>
  <si>
    <t>ANIL KUMAR GOEL (HUF)</t>
  </si>
  <si>
    <t>INNOVATIVE</t>
  </si>
  <si>
    <t>JEWEL CHITRANJAN GAMADIA</t>
  </si>
  <si>
    <t>ISHITADR</t>
  </si>
  <si>
    <t>CHITRESH TONGIA</t>
  </si>
  <si>
    <t>YOGESH JOTIRAM KALE</t>
  </si>
  <si>
    <t>AKHIL MUNDRA</t>
  </si>
  <si>
    <t>VIJAYKUMAR JAYANTILAL THAKKAR</t>
  </si>
  <si>
    <t>SHIVAAY TRADING COMPANY</t>
  </si>
  <si>
    <t>SARFARAZ MOHAMMADISHAQUE SHAIKH</t>
  </si>
  <si>
    <t>JAYKAILASH</t>
  </si>
  <si>
    <t>GEETABEN DHANESHBHAI SONI</t>
  </si>
  <si>
    <t>KUNSTOFF</t>
  </si>
  <si>
    <t>JAGMOHAN ARORA</t>
  </si>
  <si>
    <t>PRAGNESH ROHITKUMAR PANDYA</t>
  </si>
  <si>
    <t>LUHARUKA</t>
  </si>
  <si>
    <t>NITIN BAKSHI</t>
  </si>
  <si>
    <t>NAGTECH</t>
  </si>
  <si>
    <t>KANODIA INVESTMENT ADVISORY PVT. LTD.</t>
  </si>
  <si>
    <t>AANCHAL KANODIA</t>
  </si>
  <si>
    <t>PROGNOSIS SECURITIES PVT. LTD.</t>
  </si>
  <si>
    <t>ASHWIN CHARANJITSINGH BUDHRAJA</t>
  </si>
  <si>
    <t>EARTH EXPRESS FREIGHT PVT. LTD.</t>
  </si>
  <si>
    <t>PADAMCO</t>
  </si>
  <si>
    <t>REKHA GUPTA .</t>
  </si>
  <si>
    <t>MANJULA HIRJI GADA</t>
  </si>
  <si>
    <t>RUCHI HIRJI GADA</t>
  </si>
  <si>
    <t>PASARI</t>
  </si>
  <si>
    <t>MALLINATH MADINENI</t>
  </si>
  <si>
    <t>PRISMMEDI</t>
  </si>
  <si>
    <t>PROFINC</t>
  </si>
  <si>
    <t>WESSEL CONSULTANCY PRIVATE LIMITED</t>
  </si>
  <si>
    <t>PROTEAN</t>
  </si>
  <si>
    <t>CITICORP FINANCE (INDIA) LIMITED</t>
  </si>
  <si>
    <t>DESAI VIKRAMBHAI RAMABHAI</t>
  </si>
  <si>
    <t>RDBRIL</t>
  </si>
  <si>
    <t>FAITHFUL VANIJYA PRIVATE LIMITED</t>
  </si>
  <si>
    <t>REMLIFE</t>
  </si>
  <si>
    <t>TRAPAL TRADING PRIVATE LIMITED</t>
  </si>
  <si>
    <t>SANJEEV HARBANSLAL BHATIA</t>
  </si>
  <si>
    <t>SERVOTEACH</t>
  </si>
  <si>
    <t>VIVEK KANDA</t>
  </si>
  <si>
    <t>SUBHADRA RAMESHCHANDRA SHAH</t>
  </si>
  <si>
    <t>UDAY R SHAH HUF</t>
  </si>
  <si>
    <t>SHOORA</t>
  </si>
  <si>
    <t>RIKHAV SECURITIES LIMITED</t>
  </si>
  <si>
    <t>SIS</t>
  </si>
  <si>
    <t>360 ONE MUTUAL FUND A/C - 360 ONE FOCUSED EQUITY FUND</t>
  </si>
  <si>
    <t>AMERICAN FUNDS INSURANCE SERIES GLOBAL SMALL CAPITALIZATION FUND</t>
  </si>
  <si>
    <t>SMALLCAP WORLD FUND INC</t>
  </si>
  <si>
    <t>ABU DHABI INVESTMENT AUTHORITY STABLE</t>
  </si>
  <si>
    <t>SOUTHMG</t>
  </si>
  <si>
    <t>NAGA RATNA NUTHAKKI</t>
  </si>
  <si>
    <t>SRUSTEELS</t>
  </si>
  <si>
    <t>KARMRAJSINH RAJENDRASINH PARMAR</t>
  </si>
  <si>
    <t>SRESTHA FINVEST LIMITED</t>
  </si>
  <si>
    <t>SVJ</t>
  </si>
  <si>
    <t>BHUPENDRABHAI DEVUBHAI TAMALIYA</t>
  </si>
  <si>
    <t>KHUSHBOO PAVAN GEHI</t>
  </si>
  <si>
    <t>SVS</t>
  </si>
  <si>
    <t>HARDIK MILANBHAI MITHANI (HUF)</t>
  </si>
  <si>
    <t>SYBLY</t>
  </si>
  <si>
    <t>MAHESH CHAND MITTAL HUF</t>
  </si>
  <si>
    <t>SACHIN CHANDRAKANT MEHTA</t>
  </si>
  <si>
    <t>F-365 AGRO PRIVATE LIMITED</t>
  </si>
  <si>
    <t>HIYA SEJALBHAI SHAH</t>
  </si>
  <si>
    <t>SHAH CHIRAG A</t>
  </si>
  <si>
    <t>VJTFEDU</t>
  </si>
  <si>
    <t>VINOD DUGAR</t>
  </si>
  <si>
    <t>SAM FINANCIAL SERVICES LLP</t>
  </si>
  <si>
    <t>ZODJRDMKJ</t>
  </si>
  <si>
    <t>VINAY R SOMANI</t>
  </si>
  <si>
    <t>AHIMSA</t>
  </si>
  <si>
    <t>Ahimsa Industries Ltd.</t>
  </si>
  <si>
    <t>BHANSALI VALUE CREATIONS PVT LTD</t>
  </si>
  <si>
    <t>APTECHT</t>
  </si>
  <si>
    <t>Aptech Limited</t>
  </si>
  <si>
    <t>ARROWGREEN</t>
  </si>
  <si>
    <t>Arrow Greentech Limited</t>
  </si>
  <si>
    <t>AUTOIND</t>
  </si>
  <si>
    <t>Autoline Industries Limit</t>
  </si>
  <si>
    <t>AAKRAYA RESEARCH LLP</t>
  </si>
  <si>
    <t>CHETANA</t>
  </si>
  <si>
    <t>Chetana Education Limited</t>
  </si>
  <si>
    <t>VINEY EQUITY MARKET LLP</t>
  </si>
  <si>
    <t>SETU SECURITIES PVT LTD</t>
  </si>
  <si>
    <t>FINAVENUE GROWTH FUND</t>
  </si>
  <si>
    <t>J4S VENTURE FUND-I</t>
  </si>
  <si>
    <t>DEEM</t>
  </si>
  <si>
    <t>Deem Roll Tech Limited</t>
  </si>
  <si>
    <t>TULSI BADRINATH</t>
  </si>
  <si>
    <t>DUGLOBAL</t>
  </si>
  <si>
    <t>DUDIGITAL GLOBAL LIMITED</t>
  </si>
  <si>
    <t>EFFWA</t>
  </si>
  <si>
    <t>Effwa Infra &amp; Research L</t>
  </si>
  <si>
    <t>SELVAMURTHY    AKILANDESWARI</t>
  </si>
  <si>
    <t>SOHAM FINCARE INDIA LLP</t>
  </si>
  <si>
    <t>N.G.C.S. (P) LTD.</t>
  </si>
  <si>
    <t>MARWADI CHANDARANA INTERMEDIARIES BROKERS PRIVATE LIMITED</t>
  </si>
  <si>
    <t>MICROCURVES TRADING PRIVATE LIMITED</t>
  </si>
  <si>
    <t>Fiem Industries Limited</t>
  </si>
  <si>
    <t>DHWAJA SHARES &amp; SECURITIES PVT LTD</t>
  </si>
  <si>
    <t>FOCUS</t>
  </si>
  <si>
    <t>Focus Lightg</t>
  </si>
  <si>
    <t>PRABHAT  TRIPATHI</t>
  </si>
  <si>
    <t>Granules India Limited</t>
  </si>
  <si>
    <t>GREENPLY</t>
  </si>
  <si>
    <t>Greenply Industries Ltd</t>
  </si>
  <si>
    <t>GRETEX</t>
  </si>
  <si>
    <t>Gretex Industries Ltd.</t>
  </si>
  <si>
    <t>JIGNESH AMRUTLAL THOBHANI</t>
  </si>
  <si>
    <t>HOACFOODS</t>
  </si>
  <si>
    <t>Hoac Foods India Limited</t>
  </si>
  <si>
    <t>KHUSHBOO NAHAR</t>
  </si>
  <si>
    <t>HUBTOWN</t>
  </si>
  <si>
    <t>Ackruti City Limited</t>
  </si>
  <si>
    <t>INDIAGLYCO</t>
  </si>
  <si>
    <t>India Glycols Ltd</t>
  </si>
  <si>
    <t>PRRSAAR COMMODITIES PVT LTD</t>
  </si>
  <si>
    <t>ADROIT FINANCIAL SERVICES PVT LTD</t>
  </si>
  <si>
    <t>SHRISTI INVESTMENTS PRIVATE LIMITED</t>
  </si>
  <si>
    <t>GIRIRAJ RATAN DAMANI</t>
  </si>
  <si>
    <t>JAMNAAUTO</t>
  </si>
  <si>
    <t>Jamna Auto Ind Ltd</t>
  </si>
  <si>
    <t>JETFREIGHT</t>
  </si>
  <si>
    <t>Jet Freight Logistics Ltd</t>
  </si>
  <si>
    <t>JGCHEM</t>
  </si>
  <si>
    <t>J.G.Chemicals Limited</t>
  </si>
  <si>
    <t>JHS</t>
  </si>
  <si>
    <t>JHS Svendgaard Laboratori</t>
  </si>
  <si>
    <t>MANOJ DUA</t>
  </si>
  <si>
    <t>KLL</t>
  </si>
  <si>
    <t>Kaushalya Logistics Ltd</t>
  </si>
  <si>
    <t>VICCO PRODUCTS BOMBAY PRIVATE LIMITED</t>
  </si>
  <si>
    <t>BHOLA MOTOR FINANCE PRIVATE LIMITED .</t>
  </si>
  <si>
    <t>JAI KUMAR BAID</t>
  </si>
  <si>
    <t>LAMBODHARA</t>
  </si>
  <si>
    <t>Lambodhara Textiles Ltd.</t>
  </si>
  <si>
    <t>MUDUPULAVEMULA SURENDRANADHA REDDY</t>
  </si>
  <si>
    <t>MIEL</t>
  </si>
  <si>
    <t>Manglam Infra &amp; Eng Ltd</t>
  </si>
  <si>
    <t>CINCO STOCK VISION LLP</t>
  </si>
  <si>
    <t>MUNJALAU</t>
  </si>
  <si>
    <t>Munjal Auto Industries Li</t>
  </si>
  <si>
    <t>MUNJALSHOW</t>
  </si>
  <si>
    <t>Munjal Showa Ltd</t>
  </si>
  <si>
    <t>NDL</t>
  </si>
  <si>
    <t>Nandan Denim Limited</t>
  </si>
  <si>
    <t>NOCIL Limited</t>
  </si>
  <si>
    <t>PAKKA</t>
  </si>
  <si>
    <t>PAKKA LIMITED</t>
  </si>
  <si>
    <t>RAMASTEEL</t>
  </si>
  <si>
    <t>Rama Steel Tubes Limited</t>
  </si>
  <si>
    <t>HJS SECURITIES PRIVATE LIMITED</t>
  </si>
  <si>
    <t>SADBHAV</t>
  </si>
  <si>
    <t>Sadbhav Engineering Limit</t>
  </si>
  <si>
    <t>SAHAJSOLAR</t>
  </si>
  <si>
    <t>Sahaj Solar Limited</t>
  </si>
  <si>
    <t>ASHWIN STOCKS AND INVESTMENT PRIVATE LIMITED</t>
  </si>
  <si>
    <t>TRU</t>
  </si>
  <si>
    <t>TruCap Finance Limited</t>
  </si>
  <si>
    <t>OSC GLOBAL PROCESSING PRIVATE LIMITED</t>
  </si>
  <si>
    <t>TTKHLTCARE</t>
  </si>
  <si>
    <t>TTK Healthcare Limited</t>
  </si>
  <si>
    <t>UNO METALS LTD</t>
  </si>
  <si>
    <t>VAISHALI</t>
  </si>
  <si>
    <t>Vaishali Pharma Limited</t>
  </si>
  <si>
    <t>BLACK ROCK FINANCIAL SERVICES PVT LTD</t>
  </si>
  <si>
    <t>WINNY</t>
  </si>
  <si>
    <t>Winny Immigra &amp; Edu Ser L</t>
  </si>
  <si>
    <t>PREAL PAKSHAL GANDHI</t>
  </si>
  <si>
    <t>ZAGGLE</t>
  </si>
  <si>
    <t>Zaggle Prepa Ocean Ser L</t>
  </si>
  <si>
    <t>ANTGRAPHIC</t>
  </si>
  <si>
    <t>Antarctica Graphics Ltd</t>
  </si>
  <si>
    <t>DEEPAK PRATAPRAI LATHIA</t>
  </si>
  <si>
    <t>IND SWIFT LABORATORIES LIMITED</t>
  </si>
  <si>
    <t>VISHAL BIPINKUMAR DOSHI</t>
  </si>
  <si>
    <t>GATECH-RE</t>
  </si>
  <si>
    <t>GACM Technologies Limited</t>
  </si>
  <si>
    <t>PAREKH HARIT KARTIK</t>
  </si>
  <si>
    <t>VIPIN BHARADWAJ</t>
  </si>
  <si>
    <t>Graphite India Limited</t>
  </si>
  <si>
    <t>TALENT INVESTMENT COMPANY PRIVATE LIMITED</t>
  </si>
  <si>
    <t>HAL OFFSHORE LTD</t>
  </si>
  <si>
    <t>ANIRUDH DAMANI</t>
  </si>
  <si>
    <t>SIXTH SENSE INDIA OPPORTUNITIES 11</t>
  </si>
  <si>
    <t>GIRIRAJ STOCK BROKING PRIVATE LIMITED</t>
  </si>
  <si>
    <t>PRUDMOULI</t>
  </si>
  <si>
    <t>Prudential Sugars Corp</t>
  </si>
  <si>
    <t>BIJCO HOLDINGS LTD</t>
  </si>
  <si>
    <t>SATIPOLY</t>
  </si>
  <si>
    <t>Sati Poly Plast Limited</t>
  </si>
  <si>
    <t>SURYODAY</t>
  </si>
  <si>
    <t>Suryoday Small Fin Bk Ltd</t>
  </si>
  <si>
    <t>LOK CAPITAL GROWTH FUND</t>
  </si>
  <si>
    <t>Tanla Platforms Limited</t>
  </si>
  <si>
    <t>PONGULETI HARSHA REDDY</t>
  </si>
  <si>
    <t>CLUBMILLIONAIRE FINANCIAL SERVICES PRIVATE LIMITED</t>
  </si>
  <si>
    <t>ELDORADO BIOTECH PVT LTD</t>
  </si>
  <si>
    <t>SHABBIR NAZMUDDIN PARATHA</t>
  </si>
  <si>
    <t>KRISHNA AWTAR KABRA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</si>
</sst>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9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8" xfId="0" applyFont="1" applyFill="1" applyBorder="1"/>
    <xf numFmtId="0" fontId="38" fillId="41" borderId="41" xfId="0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2" fontId="38" fillId="41" borderId="7" xfId="0" applyNumberFormat="1" applyFont="1" applyFill="1" applyBorder="1" applyAlignment="1">
      <alignment horizontal="center" vertical="center"/>
    </xf>
    <xf numFmtId="166" fontId="37" fillId="41" borderId="7" xfId="0" applyNumberFormat="1" applyFont="1" applyFill="1" applyBorder="1" applyAlignment="1">
      <alignment horizontal="center" vertical="center"/>
    </xf>
    <xf numFmtId="0" fontId="38" fillId="41" borderId="7" xfId="0" applyFont="1" applyFill="1" applyBorder="1" applyAlignment="1">
      <alignment horizontal="center" vertical="center"/>
    </xf>
    <xf numFmtId="16" fontId="37" fillId="42" borderId="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6" t="s">
        <v>20</v>
      </c>
      <c r="F9" s="26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6"/>
      <c r="N9" s="27"/>
      <c r="O9" s="27"/>
      <c r="P9" s="27"/>
    </row>
    <row r="10" spans="1:16" ht="40.200000000000003">
      <c r="A10" s="375"/>
      <c r="B10" s="377"/>
      <c r="C10" s="377"/>
      <c r="D10" s="37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25013.15</v>
      </c>
      <c r="F11" s="204">
        <v>24985.716666666664</v>
      </c>
      <c r="G11" s="203">
        <v>24938.433333333327</v>
      </c>
      <c r="H11" s="203">
        <v>24863.716666666664</v>
      </c>
      <c r="I11" s="203">
        <v>24816.433333333327</v>
      </c>
      <c r="J11" s="203">
        <v>25060.433333333327</v>
      </c>
      <c r="K11" s="203">
        <v>25107.71666666666</v>
      </c>
      <c r="L11" s="203">
        <v>25182.433333333327</v>
      </c>
      <c r="M11" s="202">
        <v>25033</v>
      </c>
      <c r="N11" s="202">
        <v>24911</v>
      </c>
      <c r="O11" s="202">
        <v>16578925</v>
      </c>
      <c r="P11" s="205">
        <v>5.5132329683407956E-2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51815.05</v>
      </c>
      <c r="F12" s="204">
        <v>51763.816666666673</v>
      </c>
      <c r="G12" s="203">
        <v>51640.633333333346</v>
      </c>
      <c r="H12" s="203">
        <v>51466.216666666674</v>
      </c>
      <c r="I12" s="203">
        <v>51343.033333333347</v>
      </c>
      <c r="J12" s="203">
        <v>51938.233333333344</v>
      </c>
      <c r="K12" s="203">
        <v>52061.416666666679</v>
      </c>
      <c r="L12" s="203">
        <v>52235.833333333343</v>
      </c>
      <c r="M12" s="202">
        <v>51887</v>
      </c>
      <c r="N12" s="202">
        <v>51589.4</v>
      </c>
      <c r="O12" s="202">
        <v>2590815</v>
      </c>
      <c r="P12" s="205">
        <v>-0.11952061253931599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23533.25</v>
      </c>
      <c r="F13" s="217">
        <v>23516.149999999998</v>
      </c>
      <c r="G13" s="219">
        <v>23472.299999999996</v>
      </c>
      <c r="H13" s="219">
        <v>23411.35</v>
      </c>
      <c r="I13" s="219">
        <v>23367.499999999996</v>
      </c>
      <c r="J13" s="219">
        <v>23577.099999999995</v>
      </c>
      <c r="K13" s="219">
        <v>23620.949999999993</v>
      </c>
      <c r="L13" s="219">
        <v>23681.899999999994</v>
      </c>
      <c r="M13" s="220">
        <v>23560</v>
      </c>
      <c r="N13" s="220">
        <v>23455.200000000001</v>
      </c>
      <c r="O13" s="220">
        <v>61150</v>
      </c>
      <c r="P13" s="221">
        <v>-2.820818434644418E-2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12979.9</v>
      </c>
      <c r="F14" s="217">
        <v>12962.183333333334</v>
      </c>
      <c r="G14" s="219">
        <v>12919.366666666669</v>
      </c>
      <c r="H14" s="219">
        <v>12858.833333333334</v>
      </c>
      <c r="I14" s="219">
        <v>12816.016666666668</v>
      </c>
      <c r="J14" s="219">
        <v>13022.716666666669</v>
      </c>
      <c r="K14" s="219">
        <v>13065.533333333335</v>
      </c>
      <c r="L14" s="219">
        <v>13126.066666666669</v>
      </c>
      <c r="M14" s="220">
        <v>13005</v>
      </c>
      <c r="N14" s="220">
        <v>12901.65</v>
      </c>
      <c r="O14" s="220">
        <v>2389950</v>
      </c>
      <c r="P14" s="221">
        <v>6.6550133732072528E-3</v>
      </c>
    </row>
    <row r="15" spans="1:16" ht="12.75" customHeight="1">
      <c r="A15" s="213">
        <v>5</v>
      </c>
      <c r="B15" s="279" t="s">
        <v>34</v>
      </c>
      <c r="C15" s="217" t="s">
        <v>853</v>
      </c>
      <c r="D15" s="218">
        <v>45534</v>
      </c>
      <c r="E15" s="217">
        <v>75011.25</v>
      </c>
      <c r="F15" s="217">
        <v>74853.416666666672</v>
      </c>
      <c r="G15" s="219">
        <v>74607.833333333343</v>
      </c>
      <c r="H15" s="219">
        <v>74204.416666666672</v>
      </c>
      <c r="I15" s="219">
        <v>73958.833333333343</v>
      </c>
      <c r="J15" s="219">
        <v>75256.833333333343</v>
      </c>
      <c r="K15" s="219">
        <v>75502.416666666686</v>
      </c>
      <c r="L15" s="219">
        <v>75905.833333333343</v>
      </c>
      <c r="M15" s="220">
        <v>75099</v>
      </c>
      <c r="N15" s="220">
        <v>74450</v>
      </c>
      <c r="O15" s="220">
        <v>12990</v>
      </c>
      <c r="P15" s="221">
        <v>0.10930828351836037</v>
      </c>
    </row>
    <row r="16" spans="1:16" ht="12.75" customHeight="1">
      <c r="A16" s="213">
        <v>6</v>
      </c>
      <c r="B16" s="225" t="s">
        <v>839</v>
      </c>
      <c r="C16" s="222" t="s">
        <v>39</v>
      </c>
      <c r="D16" s="218">
        <v>45533</v>
      </c>
      <c r="E16" s="217">
        <v>754.4</v>
      </c>
      <c r="F16" s="217">
        <v>751.08333333333337</v>
      </c>
      <c r="G16" s="219">
        <v>743.81666666666672</v>
      </c>
      <c r="H16" s="219">
        <v>733.23333333333335</v>
      </c>
      <c r="I16" s="219">
        <v>725.9666666666667</v>
      </c>
      <c r="J16" s="219">
        <v>761.66666666666674</v>
      </c>
      <c r="K16" s="219">
        <v>768.93333333333339</v>
      </c>
      <c r="L16" s="219">
        <v>779.51666666666677</v>
      </c>
      <c r="M16" s="220">
        <v>758.35</v>
      </c>
      <c r="N16" s="220">
        <v>740.5</v>
      </c>
      <c r="O16" s="220">
        <v>13017000</v>
      </c>
      <c r="P16" s="221">
        <v>9.8525989138867343E-3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7950.6</v>
      </c>
      <c r="F17" s="217">
        <v>7931.5333333333328</v>
      </c>
      <c r="G17" s="219">
        <v>7865.0666666666657</v>
      </c>
      <c r="H17" s="219">
        <v>7779.5333333333328</v>
      </c>
      <c r="I17" s="219">
        <v>7713.0666666666657</v>
      </c>
      <c r="J17" s="219">
        <v>8017.0666666666657</v>
      </c>
      <c r="K17" s="219">
        <v>8083.5333333333328</v>
      </c>
      <c r="L17" s="219">
        <v>8169.0666666666657</v>
      </c>
      <c r="M17" s="220">
        <v>7998</v>
      </c>
      <c r="N17" s="220">
        <v>7846</v>
      </c>
      <c r="O17" s="220">
        <v>1515500</v>
      </c>
      <c r="P17" s="221">
        <v>2.5634664682047466E-3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28578.799999999999</v>
      </c>
      <c r="F18" s="217">
        <v>28647.366666666669</v>
      </c>
      <c r="G18" s="219">
        <v>28321.433333333338</v>
      </c>
      <c r="H18" s="219">
        <v>28064.066666666669</v>
      </c>
      <c r="I18" s="219">
        <v>27738.133333333339</v>
      </c>
      <c r="J18" s="219">
        <v>28904.733333333337</v>
      </c>
      <c r="K18" s="219">
        <v>29230.666666666672</v>
      </c>
      <c r="L18" s="219">
        <v>29488.033333333336</v>
      </c>
      <c r="M18" s="220">
        <v>28973.3</v>
      </c>
      <c r="N18" s="220">
        <v>28390</v>
      </c>
      <c r="O18" s="220">
        <v>146420</v>
      </c>
      <c r="P18" s="221">
        <v>-3.4032126327252928E-3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228.08</v>
      </c>
      <c r="F19" s="217">
        <v>227.16</v>
      </c>
      <c r="G19" s="219">
        <v>225.17</v>
      </c>
      <c r="H19" s="219">
        <v>222.26</v>
      </c>
      <c r="I19" s="219">
        <v>220.26999999999998</v>
      </c>
      <c r="J19" s="219">
        <v>230.07</v>
      </c>
      <c r="K19" s="219">
        <v>232.06</v>
      </c>
      <c r="L19" s="219">
        <v>234.97</v>
      </c>
      <c r="M19" s="220">
        <v>229.15</v>
      </c>
      <c r="N19" s="220">
        <v>224.25</v>
      </c>
      <c r="O19" s="220">
        <v>80508600</v>
      </c>
      <c r="P19" s="221">
        <v>5.7076006806579691E-2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346</v>
      </c>
      <c r="F20" s="217">
        <v>345.83333333333331</v>
      </c>
      <c r="G20" s="219">
        <v>341.41666666666663</v>
      </c>
      <c r="H20" s="219">
        <v>336.83333333333331</v>
      </c>
      <c r="I20" s="219">
        <v>332.41666666666663</v>
      </c>
      <c r="J20" s="219">
        <v>350.41666666666663</v>
      </c>
      <c r="K20" s="219">
        <v>354.83333333333326</v>
      </c>
      <c r="L20" s="219">
        <v>359.41666666666663</v>
      </c>
      <c r="M20" s="220">
        <v>350.25</v>
      </c>
      <c r="N20" s="220">
        <v>341.25</v>
      </c>
      <c r="O20" s="220">
        <v>42793400</v>
      </c>
      <c r="P20" s="221">
        <v>-2.4848484848484847E-3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2602.1999999999998</v>
      </c>
      <c r="F21" s="217">
        <v>2602.4</v>
      </c>
      <c r="G21" s="219">
        <v>2580.6000000000004</v>
      </c>
      <c r="H21" s="219">
        <v>2559.0000000000005</v>
      </c>
      <c r="I21" s="219">
        <v>2537.2000000000007</v>
      </c>
      <c r="J21" s="219">
        <v>2624</v>
      </c>
      <c r="K21" s="219">
        <v>2645.8</v>
      </c>
      <c r="L21" s="219">
        <v>2667.3999999999996</v>
      </c>
      <c r="M21" s="220">
        <v>2624.2</v>
      </c>
      <c r="N21" s="220">
        <v>2580.8000000000002</v>
      </c>
      <c r="O21" s="220">
        <v>4531500</v>
      </c>
      <c r="P21" s="221">
        <v>-4.307887234716503E-2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3194.05</v>
      </c>
      <c r="F22" s="217">
        <v>3193.5</v>
      </c>
      <c r="G22" s="219">
        <v>3165.85</v>
      </c>
      <c r="H22" s="219">
        <v>3137.65</v>
      </c>
      <c r="I22" s="219">
        <v>3110</v>
      </c>
      <c r="J22" s="219">
        <v>3221.7</v>
      </c>
      <c r="K22" s="219">
        <v>3249.3499999999995</v>
      </c>
      <c r="L22" s="219">
        <v>3277.5499999999997</v>
      </c>
      <c r="M22" s="220">
        <v>3221.15</v>
      </c>
      <c r="N22" s="220">
        <v>3165.3</v>
      </c>
      <c r="O22" s="220">
        <v>18096900</v>
      </c>
      <c r="P22" s="221">
        <v>1.5128567582121702E-2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1580.65</v>
      </c>
      <c r="F23" s="217">
        <v>1575.5166666666667</v>
      </c>
      <c r="G23" s="219">
        <v>1562.6833333333334</v>
      </c>
      <c r="H23" s="219">
        <v>1544.7166666666667</v>
      </c>
      <c r="I23" s="219">
        <v>1531.8833333333334</v>
      </c>
      <c r="J23" s="219">
        <v>1593.4833333333333</v>
      </c>
      <c r="K23" s="219">
        <v>1606.3166666666668</v>
      </c>
      <c r="L23" s="219">
        <v>1624.2833333333333</v>
      </c>
      <c r="M23" s="220">
        <v>1588.35</v>
      </c>
      <c r="N23" s="220">
        <v>1557.55</v>
      </c>
      <c r="O23" s="220">
        <v>27550000</v>
      </c>
      <c r="P23" s="221">
        <v>1.8574660968071106E-2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5343</v>
      </c>
      <c r="F24" s="217">
        <v>5312.5333333333338</v>
      </c>
      <c r="G24" s="219">
        <v>5258.0666666666675</v>
      </c>
      <c r="H24" s="219">
        <v>5173.1333333333341</v>
      </c>
      <c r="I24" s="219">
        <v>5118.6666666666679</v>
      </c>
      <c r="J24" s="219">
        <v>5397.4666666666672</v>
      </c>
      <c r="K24" s="219">
        <v>5451.9333333333325</v>
      </c>
      <c r="L24" s="219">
        <v>5536.8666666666668</v>
      </c>
      <c r="M24" s="220">
        <v>5367</v>
      </c>
      <c r="N24" s="220">
        <v>5227.6000000000004</v>
      </c>
      <c r="O24" s="220">
        <v>1744200</v>
      </c>
      <c r="P24" s="221">
        <v>8.033289025024563E-3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684.05</v>
      </c>
      <c r="F25" s="217">
        <v>682.81666666666661</v>
      </c>
      <c r="G25" s="219">
        <v>676.23333333333323</v>
      </c>
      <c r="H25" s="219">
        <v>668.41666666666663</v>
      </c>
      <c r="I25" s="219">
        <v>661.83333333333326</v>
      </c>
      <c r="J25" s="219">
        <v>690.63333333333321</v>
      </c>
      <c r="K25" s="219">
        <v>697.2166666666667</v>
      </c>
      <c r="L25" s="219">
        <v>705.03333333333319</v>
      </c>
      <c r="M25" s="220">
        <v>689.4</v>
      </c>
      <c r="N25" s="220">
        <v>675</v>
      </c>
      <c r="O25" s="220">
        <v>32024700</v>
      </c>
      <c r="P25" s="221">
        <v>-2.2015171503957785E-2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6646.05</v>
      </c>
      <c r="F26" s="217">
        <v>6659.8666666666659</v>
      </c>
      <c r="G26" s="219">
        <v>6607.7333333333318</v>
      </c>
      <c r="H26" s="219">
        <v>6569.4166666666661</v>
      </c>
      <c r="I26" s="219">
        <v>6517.2833333333319</v>
      </c>
      <c r="J26" s="219">
        <v>6698.1833333333316</v>
      </c>
      <c r="K26" s="219">
        <v>6750.3166666666648</v>
      </c>
      <c r="L26" s="219">
        <v>6788.6333333333314</v>
      </c>
      <c r="M26" s="220">
        <v>6712</v>
      </c>
      <c r="N26" s="220">
        <v>6621.55</v>
      </c>
      <c r="O26" s="220">
        <v>1634625</v>
      </c>
      <c r="P26" s="221">
        <v>1.671590732389986E-2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553.75</v>
      </c>
      <c r="F27" s="217">
        <v>555.01666666666677</v>
      </c>
      <c r="G27" s="219">
        <v>550.33333333333348</v>
      </c>
      <c r="H27" s="219">
        <v>546.91666666666674</v>
      </c>
      <c r="I27" s="219">
        <v>542.23333333333346</v>
      </c>
      <c r="J27" s="219">
        <v>558.43333333333351</v>
      </c>
      <c r="K27" s="219">
        <v>563.11666666666667</v>
      </c>
      <c r="L27" s="219">
        <v>566.53333333333353</v>
      </c>
      <c r="M27" s="220">
        <v>559.70000000000005</v>
      </c>
      <c r="N27" s="220">
        <v>551.6</v>
      </c>
      <c r="O27" s="220">
        <v>15070500</v>
      </c>
      <c r="P27" s="221">
        <v>-2.6252196836555362E-2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258.19</v>
      </c>
      <c r="F28" s="217">
        <v>257.44666666666666</v>
      </c>
      <c r="G28" s="219">
        <v>254.89333333333332</v>
      </c>
      <c r="H28" s="219">
        <v>251.59666666666666</v>
      </c>
      <c r="I28" s="219">
        <v>249.04333333333332</v>
      </c>
      <c r="J28" s="219">
        <v>260.74333333333334</v>
      </c>
      <c r="K28" s="219">
        <v>263.29666666666674</v>
      </c>
      <c r="L28" s="219">
        <v>266.59333333333331</v>
      </c>
      <c r="M28" s="220">
        <v>260</v>
      </c>
      <c r="N28" s="220">
        <v>254.15</v>
      </c>
      <c r="O28" s="220">
        <v>64545000</v>
      </c>
      <c r="P28" s="221">
        <v>2.2819111005467078E-2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3106</v>
      </c>
      <c r="F29" s="217">
        <v>3082.0166666666664</v>
      </c>
      <c r="G29" s="219">
        <v>3046.3833333333328</v>
      </c>
      <c r="H29" s="219">
        <v>2986.7666666666664</v>
      </c>
      <c r="I29" s="219">
        <v>2951.1333333333328</v>
      </c>
      <c r="J29" s="219">
        <v>3141.6333333333328</v>
      </c>
      <c r="K29" s="219">
        <v>3177.266666666666</v>
      </c>
      <c r="L29" s="219">
        <v>3236.8833333333328</v>
      </c>
      <c r="M29" s="220">
        <v>3117.65</v>
      </c>
      <c r="N29" s="220">
        <v>3022.4</v>
      </c>
      <c r="O29" s="220">
        <v>12021000</v>
      </c>
      <c r="P29" s="221">
        <v>-3.2997618894394752E-2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2200.9499999999998</v>
      </c>
      <c r="F30" s="217">
        <v>2200.0166666666669</v>
      </c>
      <c r="G30" s="219">
        <v>2189.3833333333337</v>
      </c>
      <c r="H30" s="219">
        <v>2177.8166666666666</v>
      </c>
      <c r="I30" s="219">
        <v>2167.1833333333334</v>
      </c>
      <c r="J30" s="219">
        <v>2211.5833333333339</v>
      </c>
      <c r="K30" s="219">
        <v>2222.2166666666672</v>
      </c>
      <c r="L30" s="219">
        <v>2233.7833333333342</v>
      </c>
      <c r="M30" s="220">
        <v>2210.65</v>
      </c>
      <c r="N30" s="220">
        <v>2188.4499999999998</v>
      </c>
      <c r="O30" s="220">
        <v>3127941</v>
      </c>
      <c r="P30" s="221">
        <v>1.5005359056806002E-2</v>
      </c>
    </row>
    <row r="31" spans="1:16" ht="12.75" customHeight="1">
      <c r="A31" s="213">
        <v>21</v>
      </c>
      <c r="B31" s="225" t="s">
        <v>839</v>
      </c>
      <c r="C31" s="217" t="s">
        <v>60</v>
      </c>
      <c r="D31" s="218">
        <v>45533</v>
      </c>
      <c r="E31" s="217">
        <v>8000.55</v>
      </c>
      <c r="F31" s="217">
        <v>7954.1500000000005</v>
      </c>
      <c r="G31" s="219">
        <v>7853.4000000000015</v>
      </c>
      <c r="H31" s="219">
        <v>7706.2500000000009</v>
      </c>
      <c r="I31" s="219">
        <v>7605.5000000000018</v>
      </c>
      <c r="J31" s="219">
        <v>8101.3000000000011</v>
      </c>
      <c r="K31" s="219">
        <v>8202.0499999999993</v>
      </c>
      <c r="L31" s="219">
        <v>8349.2000000000007</v>
      </c>
      <c r="M31" s="220">
        <v>8054.9</v>
      </c>
      <c r="N31" s="220">
        <v>7807</v>
      </c>
      <c r="O31" s="220">
        <v>849400</v>
      </c>
      <c r="P31" s="221">
        <v>-3.7507082152974505E-2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646.65</v>
      </c>
      <c r="F32" s="217">
        <v>646.26666666666654</v>
      </c>
      <c r="G32" s="219">
        <v>638.98333333333312</v>
      </c>
      <c r="H32" s="219">
        <v>631.31666666666661</v>
      </c>
      <c r="I32" s="219">
        <v>624.03333333333319</v>
      </c>
      <c r="J32" s="219">
        <v>653.93333333333305</v>
      </c>
      <c r="K32" s="219">
        <v>661.21666666666658</v>
      </c>
      <c r="L32" s="219">
        <v>668.88333333333298</v>
      </c>
      <c r="M32" s="220">
        <v>653.54999999999995</v>
      </c>
      <c r="N32" s="220">
        <v>638.6</v>
      </c>
      <c r="O32" s="220">
        <v>22529000</v>
      </c>
      <c r="P32" s="221">
        <v>5.551911544227886E-2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1438.5</v>
      </c>
      <c r="F33" s="217">
        <v>1431</v>
      </c>
      <c r="G33" s="219">
        <v>1417.6</v>
      </c>
      <c r="H33" s="219">
        <v>1396.6999999999998</v>
      </c>
      <c r="I33" s="219">
        <v>1383.2999999999997</v>
      </c>
      <c r="J33" s="219">
        <v>1451.9</v>
      </c>
      <c r="K33" s="219">
        <v>1465.3000000000002</v>
      </c>
      <c r="L33" s="219">
        <v>1486.2000000000003</v>
      </c>
      <c r="M33" s="220">
        <v>1444.4</v>
      </c>
      <c r="N33" s="220">
        <v>1410.1</v>
      </c>
      <c r="O33" s="220">
        <v>11870100</v>
      </c>
      <c r="P33" s="221">
        <v>2.1824936150452753E-3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1174.1500000000001</v>
      </c>
      <c r="F34" s="217">
        <v>1171.05</v>
      </c>
      <c r="G34" s="219">
        <v>1165.0999999999999</v>
      </c>
      <c r="H34" s="219">
        <v>1156.05</v>
      </c>
      <c r="I34" s="219">
        <v>1150.0999999999999</v>
      </c>
      <c r="J34" s="219">
        <v>1180.0999999999999</v>
      </c>
      <c r="K34" s="219">
        <v>1186.0500000000002</v>
      </c>
      <c r="L34" s="219">
        <v>1195.0999999999999</v>
      </c>
      <c r="M34" s="220">
        <v>1177</v>
      </c>
      <c r="N34" s="220">
        <v>1162</v>
      </c>
      <c r="O34" s="220">
        <v>57476875</v>
      </c>
      <c r="P34" s="221">
        <v>6.1634189139268561E-2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9730.5</v>
      </c>
      <c r="F35" s="217">
        <v>9700.1666666666661</v>
      </c>
      <c r="G35" s="219">
        <v>9650.3333333333321</v>
      </c>
      <c r="H35" s="219">
        <v>9570.1666666666661</v>
      </c>
      <c r="I35" s="219">
        <v>9520.3333333333321</v>
      </c>
      <c r="J35" s="219">
        <v>9780.3333333333321</v>
      </c>
      <c r="K35" s="219">
        <v>9830.1666666666642</v>
      </c>
      <c r="L35" s="219">
        <v>9910.3333333333321</v>
      </c>
      <c r="M35" s="220">
        <v>9750</v>
      </c>
      <c r="N35" s="220">
        <v>9620</v>
      </c>
      <c r="O35" s="220">
        <v>1648350</v>
      </c>
      <c r="P35" s="221">
        <v>2.6459854014598541E-3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1659.1</v>
      </c>
      <c r="F36" s="217">
        <v>1658.0333333333335</v>
      </c>
      <c r="G36" s="219">
        <v>1649.0666666666671</v>
      </c>
      <c r="H36" s="219">
        <v>1639.0333333333335</v>
      </c>
      <c r="I36" s="219">
        <v>1630.0666666666671</v>
      </c>
      <c r="J36" s="219">
        <v>1668.0666666666671</v>
      </c>
      <c r="K36" s="219">
        <v>1677.0333333333338</v>
      </c>
      <c r="L36" s="219">
        <v>1687.0666666666671</v>
      </c>
      <c r="M36" s="220">
        <v>1667</v>
      </c>
      <c r="N36" s="220">
        <v>1648</v>
      </c>
      <c r="O36" s="220">
        <v>14022500</v>
      </c>
      <c r="P36" s="221">
        <v>1.2272153040967335E-2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6852.7</v>
      </c>
      <c r="F37" s="217">
        <v>6861.3833333333341</v>
      </c>
      <c r="G37" s="219">
        <v>6830.7666666666682</v>
      </c>
      <c r="H37" s="219">
        <v>6808.8333333333339</v>
      </c>
      <c r="I37" s="219">
        <v>6778.2166666666681</v>
      </c>
      <c r="J37" s="219">
        <v>6883.3166666666684</v>
      </c>
      <c r="K37" s="219">
        <v>6913.9333333333352</v>
      </c>
      <c r="L37" s="219">
        <v>6935.8666666666686</v>
      </c>
      <c r="M37" s="220">
        <v>6892</v>
      </c>
      <c r="N37" s="220">
        <v>6839.45</v>
      </c>
      <c r="O37" s="220">
        <v>10126000</v>
      </c>
      <c r="P37" s="221">
        <v>-3.088888615414908E-3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3337.95</v>
      </c>
      <c r="F38" s="217">
        <v>3337.1</v>
      </c>
      <c r="G38" s="219">
        <v>3301.95</v>
      </c>
      <c r="H38" s="219">
        <v>3265.95</v>
      </c>
      <c r="I38" s="219">
        <v>3230.7999999999997</v>
      </c>
      <c r="J38" s="219">
        <v>3373.1</v>
      </c>
      <c r="K38" s="219">
        <v>3408.2500000000005</v>
      </c>
      <c r="L38" s="219">
        <v>3444.25</v>
      </c>
      <c r="M38" s="220">
        <v>3372.25</v>
      </c>
      <c r="N38" s="220">
        <v>3301.1</v>
      </c>
      <c r="O38" s="220">
        <v>1872300</v>
      </c>
      <c r="P38" s="221">
        <v>-5.5538740920096849E-2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484.4</v>
      </c>
      <c r="F39" s="217">
        <v>485.36666666666662</v>
      </c>
      <c r="G39" s="219">
        <v>474.73333333333323</v>
      </c>
      <c r="H39" s="219">
        <v>465.06666666666661</v>
      </c>
      <c r="I39" s="219">
        <v>454.43333333333322</v>
      </c>
      <c r="J39" s="219">
        <v>495.03333333333325</v>
      </c>
      <c r="K39" s="219">
        <v>505.66666666666657</v>
      </c>
      <c r="L39" s="219">
        <v>515.33333333333326</v>
      </c>
      <c r="M39" s="220">
        <v>496</v>
      </c>
      <c r="N39" s="220">
        <v>475.7</v>
      </c>
      <c r="O39" s="220">
        <v>7987200</v>
      </c>
      <c r="P39" s="221">
        <v>4.830917874396135E-3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218.13</v>
      </c>
      <c r="F40" s="217">
        <v>217.74333333333334</v>
      </c>
      <c r="G40" s="219">
        <v>215.58666666666667</v>
      </c>
      <c r="H40" s="219">
        <v>213.04333333333332</v>
      </c>
      <c r="I40" s="219">
        <v>210.88666666666666</v>
      </c>
      <c r="J40" s="219">
        <v>220.28666666666669</v>
      </c>
      <c r="K40" s="219">
        <v>222.44333333333333</v>
      </c>
      <c r="L40" s="219">
        <v>224.98666666666671</v>
      </c>
      <c r="M40" s="220">
        <v>219.9</v>
      </c>
      <c r="N40" s="220">
        <v>215.2</v>
      </c>
      <c r="O40" s="220">
        <v>95628400</v>
      </c>
      <c r="P40" s="221">
        <v>-2.599147246072075E-3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255.45</v>
      </c>
      <c r="F41" s="217">
        <v>255.36666666666667</v>
      </c>
      <c r="G41" s="219">
        <v>252.48333333333335</v>
      </c>
      <c r="H41" s="219">
        <v>249.51666666666668</v>
      </c>
      <c r="I41" s="219">
        <v>246.63333333333335</v>
      </c>
      <c r="J41" s="219">
        <v>258.33333333333337</v>
      </c>
      <c r="K41" s="219">
        <v>261.2166666666667</v>
      </c>
      <c r="L41" s="219">
        <v>264.18333333333334</v>
      </c>
      <c r="M41" s="220">
        <v>258.25</v>
      </c>
      <c r="N41" s="220">
        <v>252.4</v>
      </c>
      <c r="O41" s="220">
        <v>176228325</v>
      </c>
      <c r="P41" s="221">
        <v>1.1755025273304338E-2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1597.85</v>
      </c>
      <c r="F42" s="217">
        <v>1594.2666666666667</v>
      </c>
      <c r="G42" s="219">
        <v>1583.5833333333333</v>
      </c>
      <c r="H42" s="219">
        <v>1569.3166666666666</v>
      </c>
      <c r="I42" s="219">
        <v>1558.6333333333332</v>
      </c>
      <c r="J42" s="219">
        <v>1608.5333333333333</v>
      </c>
      <c r="K42" s="219">
        <v>1619.2166666666667</v>
      </c>
      <c r="L42" s="219">
        <v>1633.4833333333333</v>
      </c>
      <c r="M42" s="220">
        <v>1604.95</v>
      </c>
      <c r="N42" s="220">
        <v>1580</v>
      </c>
      <c r="O42" s="220">
        <v>3297000</v>
      </c>
      <c r="P42" s="221">
        <v>-9.017132551848512E-3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317.5</v>
      </c>
      <c r="F43" s="217">
        <v>318.41666666666669</v>
      </c>
      <c r="G43" s="219">
        <v>315.73333333333335</v>
      </c>
      <c r="H43" s="219">
        <v>313.96666666666664</v>
      </c>
      <c r="I43" s="219">
        <v>311.2833333333333</v>
      </c>
      <c r="J43" s="219">
        <v>320.18333333333339</v>
      </c>
      <c r="K43" s="219">
        <v>322.86666666666667</v>
      </c>
      <c r="L43" s="219">
        <v>324.63333333333344</v>
      </c>
      <c r="M43" s="220">
        <v>321.10000000000002</v>
      </c>
      <c r="N43" s="220">
        <v>316.64999999999998</v>
      </c>
      <c r="O43" s="220">
        <v>162689400</v>
      </c>
      <c r="P43" s="221">
        <v>-9.2759507849554581E-4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555.54999999999995</v>
      </c>
      <c r="F44" s="217">
        <v>553.41666666666663</v>
      </c>
      <c r="G44" s="219">
        <v>548.63333333333321</v>
      </c>
      <c r="H44" s="219">
        <v>541.71666666666658</v>
      </c>
      <c r="I44" s="219">
        <v>536.93333333333317</v>
      </c>
      <c r="J44" s="219">
        <v>560.33333333333326</v>
      </c>
      <c r="K44" s="219">
        <v>565.11666666666679</v>
      </c>
      <c r="L44" s="219">
        <v>572.0333333333333</v>
      </c>
      <c r="M44" s="220">
        <v>558.20000000000005</v>
      </c>
      <c r="N44" s="220">
        <v>546.5</v>
      </c>
      <c r="O44" s="220">
        <v>15331800</v>
      </c>
      <c r="P44" s="221">
        <v>-8.8744773444833173E-3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1740.95</v>
      </c>
      <c r="F45" s="217">
        <v>1743.8</v>
      </c>
      <c r="G45" s="219">
        <v>1731.1499999999999</v>
      </c>
      <c r="H45" s="219">
        <v>1721.35</v>
      </c>
      <c r="I45" s="219">
        <v>1708.6999999999998</v>
      </c>
      <c r="J45" s="219">
        <v>1753.6</v>
      </c>
      <c r="K45" s="219">
        <v>1766.25</v>
      </c>
      <c r="L45" s="219">
        <v>1776.05</v>
      </c>
      <c r="M45" s="220">
        <v>1756.45</v>
      </c>
      <c r="N45" s="220">
        <v>1734</v>
      </c>
      <c r="O45" s="220">
        <v>7988000</v>
      </c>
      <c r="P45" s="221">
        <v>8.2675923004102234E-3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1492.6</v>
      </c>
      <c r="F46" s="217">
        <v>1489.0333333333335</v>
      </c>
      <c r="G46" s="219">
        <v>1475.0666666666671</v>
      </c>
      <c r="H46" s="219">
        <v>1457.5333333333335</v>
      </c>
      <c r="I46" s="219">
        <v>1443.5666666666671</v>
      </c>
      <c r="J46" s="219">
        <v>1506.5666666666671</v>
      </c>
      <c r="K46" s="219">
        <v>1520.5333333333338</v>
      </c>
      <c r="L46" s="219">
        <v>1538.0666666666671</v>
      </c>
      <c r="M46" s="220">
        <v>1503</v>
      </c>
      <c r="N46" s="220">
        <v>1471.5</v>
      </c>
      <c r="O46" s="220">
        <v>41629000</v>
      </c>
      <c r="P46" s="221">
        <v>7.1479464018938607E-3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317.25</v>
      </c>
      <c r="F47" s="217">
        <v>317.18333333333334</v>
      </c>
      <c r="G47" s="219">
        <v>313.36666666666667</v>
      </c>
      <c r="H47" s="219">
        <v>309.48333333333335</v>
      </c>
      <c r="I47" s="219">
        <v>305.66666666666669</v>
      </c>
      <c r="J47" s="219">
        <v>321.06666666666666</v>
      </c>
      <c r="K47" s="219">
        <v>324.88333333333338</v>
      </c>
      <c r="L47" s="219">
        <v>328.76666666666665</v>
      </c>
      <c r="M47" s="220">
        <v>321</v>
      </c>
      <c r="N47" s="220">
        <v>313.3</v>
      </c>
      <c r="O47" s="220">
        <v>74366250</v>
      </c>
      <c r="P47" s="221">
        <v>3.0031995346131473E-2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364.6</v>
      </c>
      <c r="F48" s="217">
        <v>365.13333333333338</v>
      </c>
      <c r="G48" s="219">
        <v>361.46666666666675</v>
      </c>
      <c r="H48" s="219">
        <v>358.33333333333337</v>
      </c>
      <c r="I48" s="219">
        <v>354.66666666666674</v>
      </c>
      <c r="J48" s="219">
        <v>368.26666666666677</v>
      </c>
      <c r="K48" s="219">
        <v>371.93333333333339</v>
      </c>
      <c r="L48" s="219">
        <v>375.06666666666678</v>
      </c>
      <c r="M48" s="220">
        <v>368.8</v>
      </c>
      <c r="N48" s="220">
        <v>362</v>
      </c>
      <c r="O48" s="220">
        <v>48830000</v>
      </c>
      <c r="P48" s="221">
        <v>-3.7235399132874267E-3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34948.800000000003</v>
      </c>
      <c r="F49" s="217">
        <v>34826.883333333331</v>
      </c>
      <c r="G49" s="219">
        <v>34521.916666666664</v>
      </c>
      <c r="H49" s="219">
        <v>34095.033333333333</v>
      </c>
      <c r="I49" s="219">
        <v>33790.066666666666</v>
      </c>
      <c r="J49" s="219">
        <v>35253.766666666663</v>
      </c>
      <c r="K49" s="219">
        <v>35558.733333333337</v>
      </c>
      <c r="L49" s="219">
        <v>35985.616666666661</v>
      </c>
      <c r="M49" s="220">
        <v>35131.85</v>
      </c>
      <c r="N49" s="220">
        <v>34400</v>
      </c>
      <c r="O49" s="220">
        <v>295625</v>
      </c>
      <c r="P49" s="221">
        <v>-5.1320881709574287E-3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351.55</v>
      </c>
      <c r="F50" s="217">
        <v>351.63333333333338</v>
      </c>
      <c r="G50" s="219">
        <v>347.66666666666674</v>
      </c>
      <c r="H50" s="219">
        <v>343.78333333333336</v>
      </c>
      <c r="I50" s="219">
        <v>339.81666666666672</v>
      </c>
      <c r="J50" s="219">
        <v>355.51666666666677</v>
      </c>
      <c r="K50" s="219">
        <v>359.48333333333335</v>
      </c>
      <c r="L50" s="219">
        <v>363.36666666666679</v>
      </c>
      <c r="M50" s="220">
        <v>355.6</v>
      </c>
      <c r="N50" s="220">
        <v>347.75</v>
      </c>
      <c r="O50" s="220">
        <v>73071000</v>
      </c>
      <c r="P50" s="221">
        <v>-3.7120493358633773E-2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5751.15</v>
      </c>
      <c r="F51" s="217">
        <v>5778.7</v>
      </c>
      <c r="G51" s="219">
        <v>5708.95</v>
      </c>
      <c r="H51" s="219">
        <v>5666.75</v>
      </c>
      <c r="I51" s="219">
        <v>5597</v>
      </c>
      <c r="J51" s="219">
        <v>5820.9</v>
      </c>
      <c r="K51" s="219">
        <v>5890.65</v>
      </c>
      <c r="L51" s="219">
        <v>5932.8499999999995</v>
      </c>
      <c r="M51" s="220">
        <v>5848.45</v>
      </c>
      <c r="N51" s="220">
        <v>5736.5</v>
      </c>
      <c r="O51" s="220">
        <v>2511200</v>
      </c>
      <c r="P51" s="221">
        <v>-6.6455696202531644E-3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680.45</v>
      </c>
      <c r="F52" s="217">
        <v>692.19999999999993</v>
      </c>
      <c r="G52" s="219">
        <v>666.39999999999986</v>
      </c>
      <c r="H52" s="219">
        <v>652.34999999999991</v>
      </c>
      <c r="I52" s="219">
        <v>626.54999999999984</v>
      </c>
      <c r="J52" s="219">
        <v>706.24999999999989</v>
      </c>
      <c r="K52" s="219">
        <v>732.04999999999984</v>
      </c>
      <c r="L52" s="219">
        <v>746.09999999999991</v>
      </c>
      <c r="M52" s="220">
        <v>718</v>
      </c>
      <c r="N52" s="220">
        <v>678.15</v>
      </c>
      <c r="O52" s="220">
        <v>13818000</v>
      </c>
      <c r="P52" s="221">
        <v>0.2180888575458392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115.37</v>
      </c>
      <c r="F53" s="217">
        <v>115.68666666666667</v>
      </c>
      <c r="G53" s="219">
        <v>114.46333333333334</v>
      </c>
      <c r="H53" s="219">
        <v>113.55666666666667</v>
      </c>
      <c r="I53" s="219">
        <v>112.33333333333334</v>
      </c>
      <c r="J53" s="219">
        <v>116.59333333333333</v>
      </c>
      <c r="K53" s="219">
        <v>117.81666666666666</v>
      </c>
      <c r="L53" s="219">
        <v>118.72333333333333</v>
      </c>
      <c r="M53" s="220">
        <v>116.91</v>
      </c>
      <c r="N53" s="220">
        <v>114.78</v>
      </c>
      <c r="O53" s="220">
        <v>291721500</v>
      </c>
      <c r="P53" s="221">
        <v>2.4098955001066326E-2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852.8</v>
      </c>
      <c r="F54" s="217">
        <v>854.91666666666663</v>
      </c>
      <c r="G54" s="219">
        <v>848.93333333333328</v>
      </c>
      <c r="H54" s="219">
        <v>845.06666666666661</v>
      </c>
      <c r="I54" s="219">
        <v>839.08333333333326</v>
      </c>
      <c r="J54" s="219">
        <v>858.7833333333333</v>
      </c>
      <c r="K54" s="219">
        <v>864.76666666666665</v>
      </c>
      <c r="L54" s="219">
        <v>868.63333333333333</v>
      </c>
      <c r="M54" s="220">
        <v>860.9</v>
      </c>
      <c r="N54" s="220">
        <v>851.05</v>
      </c>
      <c r="O54" s="220">
        <v>5172375</v>
      </c>
      <c r="P54" s="221">
        <v>8.3634290058924154E-3</v>
      </c>
    </row>
    <row r="55" spans="1:16" ht="12.75" customHeight="1">
      <c r="A55" s="213">
        <v>45</v>
      </c>
      <c r="B55" s="225" t="s">
        <v>839</v>
      </c>
      <c r="C55" s="217" t="s">
        <v>89</v>
      </c>
      <c r="D55" s="218">
        <v>45533</v>
      </c>
      <c r="E55" s="217">
        <v>518.75</v>
      </c>
      <c r="F55" s="217">
        <v>521.18333333333328</v>
      </c>
      <c r="G55" s="219">
        <v>515.36666666666656</v>
      </c>
      <c r="H55" s="219">
        <v>511.98333333333323</v>
      </c>
      <c r="I55" s="219">
        <v>506.16666666666652</v>
      </c>
      <c r="J55" s="219">
        <v>524.56666666666661</v>
      </c>
      <c r="K55" s="219">
        <v>530.38333333333344</v>
      </c>
      <c r="L55" s="219">
        <v>533.76666666666665</v>
      </c>
      <c r="M55" s="220">
        <v>527</v>
      </c>
      <c r="N55" s="220">
        <v>517.79999999999995</v>
      </c>
      <c r="O55" s="220">
        <v>12424100</v>
      </c>
      <c r="P55" s="221">
        <v>0.1122639904745705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1426.85</v>
      </c>
      <c r="F56" s="217">
        <v>1430.7333333333333</v>
      </c>
      <c r="G56" s="219">
        <v>1412.4666666666667</v>
      </c>
      <c r="H56" s="219">
        <v>1398.0833333333333</v>
      </c>
      <c r="I56" s="219">
        <v>1379.8166666666666</v>
      </c>
      <c r="J56" s="219">
        <v>1445.1166666666668</v>
      </c>
      <c r="K56" s="219">
        <v>1463.3833333333337</v>
      </c>
      <c r="L56" s="219">
        <v>1477.7666666666669</v>
      </c>
      <c r="M56" s="220">
        <v>1449</v>
      </c>
      <c r="N56" s="220">
        <v>1416.35</v>
      </c>
      <c r="O56" s="220">
        <v>9133750</v>
      </c>
      <c r="P56" s="221">
        <v>-5.4443990744521571E-3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1541.25</v>
      </c>
      <c r="F57" s="217">
        <v>1535.6499999999999</v>
      </c>
      <c r="G57" s="219">
        <v>1527.0999999999997</v>
      </c>
      <c r="H57" s="219">
        <v>1512.9499999999998</v>
      </c>
      <c r="I57" s="219">
        <v>1504.3999999999996</v>
      </c>
      <c r="J57" s="219">
        <v>1549.7999999999997</v>
      </c>
      <c r="K57" s="219">
        <v>1558.35</v>
      </c>
      <c r="L57" s="219">
        <v>1572.4999999999998</v>
      </c>
      <c r="M57" s="220">
        <v>1544.2</v>
      </c>
      <c r="N57" s="220">
        <v>1521.5</v>
      </c>
      <c r="O57" s="220">
        <v>12195300</v>
      </c>
      <c r="P57" s="221">
        <v>5.7357276869471991E-3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521.04999999999995</v>
      </c>
      <c r="F58" s="217">
        <v>517.51666666666665</v>
      </c>
      <c r="G58" s="219">
        <v>511.0333333333333</v>
      </c>
      <c r="H58" s="219">
        <v>501.01666666666665</v>
      </c>
      <c r="I58" s="219">
        <v>494.5333333333333</v>
      </c>
      <c r="J58" s="219">
        <v>527.5333333333333</v>
      </c>
      <c r="K58" s="219">
        <v>534.01666666666665</v>
      </c>
      <c r="L58" s="219">
        <v>544.0333333333333</v>
      </c>
      <c r="M58" s="220">
        <v>524</v>
      </c>
      <c r="N58" s="220">
        <v>507.5</v>
      </c>
      <c r="O58" s="220">
        <v>59339700</v>
      </c>
      <c r="P58" s="221">
        <v>4.1732718894009216E-2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6330.4</v>
      </c>
      <c r="F59" s="217">
        <v>6339.5</v>
      </c>
      <c r="G59" s="219">
        <v>6282</v>
      </c>
      <c r="H59" s="219">
        <v>6233.6</v>
      </c>
      <c r="I59" s="219">
        <v>6176.1</v>
      </c>
      <c r="J59" s="219">
        <v>6387.9</v>
      </c>
      <c r="K59" s="219">
        <v>6445.4</v>
      </c>
      <c r="L59" s="219">
        <v>6493.7999999999993</v>
      </c>
      <c r="M59" s="220">
        <v>6397</v>
      </c>
      <c r="N59" s="220">
        <v>6291.1</v>
      </c>
      <c r="O59" s="220">
        <v>1875900</v>
      </c>
      <c r="P59" s="221">
        <v>6.0333038371812404E-3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3426.25</v>
      </c>
      <c r="F60" s="217">
        <v>3419.6</v>
      </c>
      <c r="G60" s="219">
        <v>3404.35</v>
      </c>
      <c r="H60" s="219">
        <v>3382.45</v>
      </c>
      <c r="I60" s="219">
        <v>3367.2</v>
      </c>
      <c r="J60" s="219">
        <v>3441.5</v>
      </c>
      <c r="K60" s="219">
        <v>3456.75</v>
      </c>
      <c r="L60" s="219">
        <v>3478.65</v>
      </c>
      <c r="M60" s="220">
        <v>3434.85</v>
      </c>
      <c r="N60" s="220">
        <v>3397.7</v>
      </c>
      <c r="O60" s="220">
        <v>3154900</v>
      </c>
      <c r="P60" s="221">
        <v>-2.5091931646117241E-2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1042.3</v>
      </c>
      <c r="F61" s="217">
        <v>1047.2833333333335</v>
      </c>
      <c r="G61" s="219">
        <v>1035.5666666666671</v>
      </c>
      <c r="H61" s="219">
        <v>1028.8333333333335</v>
      </c>
      <c r="I61" s="219">
        <v>1017.116666666667</v>
      </c>
      <c r="J61" s="219">
        <v>1054.0166666666671</v>
      </c>
      <c r="K61" s="219">
        <v>1065.7333333333338</v>
      </c>
      <c r="L61" s="219">
        <v>1072.4666666666672</v>
      </c>
      <c r="M61" s="220">
        <v>1059</v>
      </c>
      <c r="N61" s="220">
        <v>1040.55</v>
      </c>
      <c r="O61" s="220">
        <v>21294000</v>
      </c>
      <c r="P61" s="221">
        <v>1.6468566518688242E-2</v>
      </c>
    </row>
    <row r="62" spans="1:16" ht="12.75" customHeight="1">
      <c r="A62" s="213">
        <v>52</v>
      </c>
      <c r="B62" s="225" t="s">
        <v>839</v>
      </c>
      <c r="C62" s="222" t="s">
        <v>96</v>
      </c>
      <c r="D62" s="218">
        <v>45533</v>
      </c>
      <c r="E62" s="217">
        <v>1660.35</v>
      </c>
      <c r="F62" s="217">
        <v>1656.0333333333335</v>
      </c>
      <c r="G62" s="219">
        <v>1636.8166666666671</v>
      </c>
      <c r="H62" s="219">
        <v>1613.2833333333335</v>
      </c>
      <c r="I62" s="219">
        <v>1594.0666666666671</v>
      </c>
      <c r="J62" s="219">
        <v>1679.5666666666671</v>
      </c>
      <c r="K62" s="219">
        <v>1698.7833333333338</v>
      </c>
      <c r="L62" s="219">
        <v>1722.3166666666671</v>
      </c>
      <c r="M62" s="220">
        <v>1675.25</v>
      </c>
      <c r="N62" s="220">
        <v>1632.5</v>
      </c>
      <c r="O62" s="220">
        <v>4039700</v>
      </c>
      <c r="P62" s="221">
        <v>1.2633795402702229E-2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454.6</v>
      </c>
      <c r="F63" s="217">
        <v>452.26666666666665</v>
      </c>
      <c r="G63" s="219">
        <v>444.7833333333333</v>
      </c>
      <c r="H63" s="219">
        <v>434.96666666666664</v>
      </c>
      <c r="I63" s="219">
        <v>427.48333333333329</v>
      </c>
      <c r="J63" s="219">
        <v>462.08333333333331</v>
      </c>
      <c r="K63" s="219">
        <v>469.56666666666666</v>
      </c>
      <c r="L63" s="219">
        <v>479.38333333333333</v>
      </c>
      <c r="M63" s="220">
        <v>459.75</v>
      </c>
      <c r="N63" s="220">
        <v>442.45</v>
      </c>
      <c r="O63" s="220">
        <v>20601000</v>
      </c>
      <c r="P63" s="221">
        <v>0.10430335777692011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172</v>
      </c>
      <c r="F64" s="217">
        <v>171.95333333333335</v>
      </c>
      <c r="G64" s="219">
        <v>170.47666666666669</v>
      </c>
      <c r="H64" s="219">
        <v>168.95333333333335</v>
      </c>
      <c r="I64" s="219">
        <v>167.47666666666669</v>
      </c>
      <c r="J64" s="219">
        <v>173.47666666666669</v>
      </c>
      <c r="K64" s="219">
        <v>174.95333333333332</v>
      </c>
      <c r="L64" s="219">
        <v>176.47666666666669</v>
      </c>
      <c r="M64" s="220">
        <v>173.43</v>
      </c>
      <c r="N64" s="220">
        <v>170.43</v>
      </c>
      <c r="O64" s="220">
        <v>28520000</v>
      </c>
      <c r="P64" s="221">
        <v>4.4880014654698666E-2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3877.85</v>
      </c>
      <c r="F65" s="217">
        <v>3853.2666666666664</v>
      </c>
      <c r="G65" s="219">
        <v>3812.5333333333328</v>
      </c>
      <c r="H65" s="219">
        <v>3747.2166666666662</v>
      </c>
      <c r="I65" s="219">
        <v>3706.4833333333327</v>
      </c>
      <c r="J65" s="219">
        <v>3918.583333333333</v>
      </c>
      <c r="K65" s="219">
        <v>3959.3166666666666</v>
      </c>
      <c r="L65" s="219">
        <v>4024.6333333333332</v>
      </c>
      <c r="M65" s="220">
        <v>3894</v>
      </c>
      <c r="N65" s="220">
        <v>3787.95</v>
      </c>
      <c r="O65" s="220">
        <v>5342700</v>
      </c>
      <c r="P65" s="221">
        <v>1.687383992350526E-3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639.95000000000005</v>
      </c>
      <c r="F66" s="217">
        <v>639.63333333333333</v>
      </c>
      <c r="G66" s="219">
        <v>634.41666666666663</v>
      </c>
      <c r="H66" s="219">
        <v>628.88333333333333</v>
      </c>
      <c r="I66" s="219">
        <v>623.66666666666663</v>
      </c>
      <c r="J66" s="219">
        <v>645.16666666666663</v>
      </c>
      <c r="K66" s="219">
        <v>650.38333333333333</v>
      </c>
      <c r="L66" s="219">
        <v>655.91666666666663</v>
      </c>
      <c r="M66" s="220">
        <v>644.85</v>
      </c>
      <c r="N66" s="220">
        <v>634.1</v>
      </c>
      <c r="O66" s="220">
        <v>15023750</v>
      </c>
      <c r="P66" s="221">
        <v>1.5118243243243243E-2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1859.85</v>
      </c>
      <c r="F67" s="217">
        <v>1859.5999999999997</v>
      </c>
      <c r="G67" s="219">
        <v>1848.3499999999995</v>
      </c>
      <c r="H67" s="219">
        <v>1836.8499999999997</v>
      </c>
      <c r="I67" s="219">
        <v>1825.5999999999995</v>
      </c>
      <c r="J67" s="219">
        <v>1871.0999999999995</v>
      </c>
      <c r="K67" s="219">
        <v>1882.35</v>
      </c>
      <c r="L67" s="219">
        <v>1893.8499999999995</v>
      </c>
      <c r="M67" s="220">
        <v>1870.85</v>
      </c>
      <c r="N67" s="220">
        <v>1848.1</v>
      </c>
      <c r="O67" s="220">
        <v>3974300</v>
      </c>
      <c r="P67" s="221">
        <v>-8.9830624699993138E-3</v>
      </c>
    </row>
    <row r="68" spans="1:16" ht="12.75" customHeight="1">
      <c r="A68" s="213">
        <v>58</v>
      </c>
      <c r="B68" s="225" t="s">
        <v>839</v>
      </c>
      <c r="C68" s="222" t="s">
        <v>102</v>
      </c>
      <c r="D68" s="218">
        <v>45533</v>
      </c>
      <c r="E68" s="217">
        <v>3105.65</v>
      </c>
      <c r="F68" s="217">
        <v>3098.1333333333332</v>
      </c>
      <c r="G68" s="219">
        <v>3066.2666666666664</v>
      </c>
      <c r="H68" s="219">
        <v>3026.8833333333332</v>
      </c>
      <c r="I68" s="219">
        <v>2995.0166666666664</v>
      </c>
      <c r="J68" s="219">
        <v>3137.5166666666664</v>
      </c>
      <c r="K68" s="219">
        <v>3169.3833333333332</v>
      </c>
      <c r="L68" s="219">
        <v>3208.7666666666664</v>
      </c>
      <c r="M68" s="220">
        <v>3130</v>
      </c>
      <c r="N68" s="220">
        <v>3058.75</v>
      </c>
      <c r="O68" s="220">
        <v>1848900</v>
      </c>
      <c r="P68" s="221">
        <v>-4.5679777020749456E-2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4906.7</v>
      </c>
      <c r="F69" s="217">
        <v>4873.55</v>
      </c>
      <c r="G69" s="219">
        <v>4816.1500000000005</v>
      </c>
      <c r="H69" s="219">
        <v>4725.6000000000004</v>
      </c>
      <c r="I69" s="219">
        <v>4668.2000000000007</v>
      </c>
      <c r="J69" s="219">
        <v>4964.1000000000004</v>
      </c>
      <c r="K69" s="219">
        <v>5021.5</v>
      </c>
      <c r="L69" s="219">
        <v>5112.05</v>
      </c>
      <c r="M69" s="220">
        <v>4930.95</v>
      </c>
      <c r="N69" s="220">
        <v>4783</v>
      </c>
      <c r="O69" s="220">
        <v>2571800</v>
      </c>
      <c r="P69" s="221">
        <v>6.5015736292860699E-2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12175.35</v>
      </c>
      <c r="F70" s="217">
        <v>12302.366666666667</v>
      </c>
      <c r="G70" s="219">
        <v>11974.733333333334</v>
      </c>
      <c r="H70" s="219">
        <v>11774.116666666667</v>
      </c>
      <c r="I70" s="219">
        <v>11446.483333333334</v>
      </c>
      <c r="J70" s="219">
        <v>12502.983333333334</v>
      </c>
      <c r="K70" s="219">
        <v>12830.616666666669</v>
      </c>
      <c r="L70" s="219">
        <v>13031.233333333334</v>
      </c>
      <c r="M70" s="220">
        <v>12630</v>
      </c>
      <c r="N70" s="220">
        <v>12101.75</v>
      </c>
      <c r="O70" s="220">
        <v>2155400</v>
      </c>
      <c r="P70" s="221">
        <v>2.4040288863549981E-2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894.5</v>
      </c>
      <c r="F71" s="217">
        <v>888.61666666666667</v>
      </c>
      <c r="G71" s="219">
        <v>879.73333333333335</v>
      </c>
      <c r="H71" s="219">
        <v>864.9666666666667</v>
      </c>
      <c r="I71" s="219">
        <v>856.08333333333337</v>
      </c>
      <c r="J71" s="219">
        <v>903.38333333333333</v>
      </c>
      <c r="K71" s="219">
        <v>912.26666666666677</v>
      </c>
      <c r="L71" s="219">
        <v>927.0333333333333</v>
      </c>
      <c r="M71" s="220">
        <v>897.5</v>
      </c>
      <c r="N71" s="220">
        <v>873.85</v>
      </c>
      <c r="O71" s="220">
        <v>38634750</v>
      </c>
      <c r="P71" s="221">
        <v>-4.8712115056471925E-2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6795.45</v>
      </c>
      <c r="F72" s="217">
        <v>6813.05</v>
      </c>
      <c r="G72" s="219">
        <v>6759.6500000000005</v>
      </c>
      <c r="H72" s="219">
        <v>6723.85</v>
      </c>
      <c r="I72" s="219">
        <v>6670.4500000000007</v>
      </c>
      <c r="J72" s="219">
        <v>6848.85</v>
      </c>
      <c r="K72" s="219">
        <v>6902.25</v>
      </c>
      <c r="L72" s="219">
        <v>6938.05</v>
      </c>
      <c r="M72" s="220">
        <v>6866.45</v>
      </c>
      <c r="N72" s="220">
        <v>6777.25</v>
      </c>
      <c r="O72" s="220">
        <v>2895500</v>
      </c>
      <c r="P72" s="221">
        <v>6.7364944152288235E-3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4937.3500000000004</v>
      </c>
      <c r="F73" s="217">
        <v>4937.583333333333</v>
      </c>
      <c r="G73" s="219">
        <v>4905.1666666666661</v>
      </c>
      <c r="H73" s="219">
        <v>4872.9833333333327</v>
      </c>
      <c r="I73" s="219">
        <v>4840.5666666666657</v>
      </c>
      <c r="J73" s="219">
        <v>4969.7666666666664</v>
      </c>
      <c r="K73" s="219">
        <v>5002.1833333333325</v>
      </c>
      <c r="L73" s="219">
        <v>5034.3666666666668</v>
      </c>
      <c r="M73" s="220">
        <v>4970</v>
      </c>
      <c r="N73" s="220">
        <v>4905.3999999999996</v>
      </c>
      <c r="O73" s="220">
        <v>3641575</v>
      </c>
      <c r="P73" s="221">
        <v>1.1618862421001458E-2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4198</v>
      </c>
      <c r="F74" s="217">
        <v>4184.3833333333341</v>
      </c>
      <c r="G74" s="219">
        <v>4153.6666666666679</v>
      </c>
      <c r="H74" s="219">
        <v>4109.3333333333339</v>
      </c>
      <c r="I74" s="219">
        <v>4078.6166666666677</v>
      </c>
      <c r="J74" s="219">
        <v>4228.7166666666681</v>
      </c>
      <c r="K74" s="219">
        <v>4259.4333333333334</v>
      </c>
      <c r="L74" s="219">
        <v>4303.7666666666682</v>
      </c>
      <c r="M74" s="220">
        <v>4215.1000000000004</v>
      </c>
      <c r="N74" s="220">
        <v>4140.05</v>
      </c>
      <c r="O74" s="220">
        <v>1701425</v>
      </c>
      <c r="P74" s="221">
        <v>-2.4594040674759579E-2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527.15</v>
      </c>
      <c r="F75" s="217">
        <v>529.43333333333328</v>
      </c>
      <c r="G75" s="219">
        <v>520.81666666666661</v>
      </c>
      <c r="H75" s="219">
        <v>514.48333333333335</v>
      </c>
      <c r="I75" s="219">
        <v>505.86666666666667</v>
      </c>
      <c r="J75" s="219">
        <v>535.76666666666654</v>
      </c>
      <c r="K75" s="219">
        <v>544.3833333333331</v>
      </c>
      <c r="L75" s="219">
        <v>550.71666666666647</v>
      </c>
      <c r="M75" s="220">
        <v>538.04999999999995</v>
      </c>
      <c r="N75" s="220">
        <v>523.1</v>
      </c>
      <c r="O75" s="220">
        <v>34759800</v>
      </c>
      <c r="P75" s="221">
        <v>8.0758898589657485E-2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201.08</v>
      </c>
      <c r="F76" s="217">
        <v>200.22333333333336</v>
      </c>
      <c r="G76" s="219">
        <v>198.6166666666667</v>
      </c>
      <c r="H76" s="219">
        <v>196.15333333333334</v>
      </c>
      <c r="I76" s="219">
        <v>194.54666666666668</v>
      </c>
      <c r="J76" s="219">
        <v>202.68666666666672</v>
      </c>
      <c r="K76" s="219">
        <v>204.29333333333341</v>
      </c>
      <c r="L76" s="219">
        <v>206.75666666666675</v>
      </c>
      <c r="M76" s="220">
        <v>201.83</v>
      </c>
      <c r="N76" s="220">
        <v>197.76</v>
      </c>
      <c r="O76" s="220">
        <v>93245000</v>
      </c>
      <c r="P76" s="221">
        <v>-6.4464571124134258E-3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242.72</v>
      </c>
      <c r="F77" s="217">
        <v>243.51666666666665</v>
      </c>
      <c r="G77" s="219">
        <v>239.20333333333329</v>
      </c>
      <c r="H77" s="219">
        <v>235.68666666666664</v>
      </c>
      <c r="I77" s="219">
        <v>231.37333333333328</v>
      </c>
      <c r="J77" s="219">
        <v>247.0333333333333</v>
      </c>
      <c r="K77" s="219">
        <v>251.34666666666669</v>
      </c>
      <c r="L77" s="219">
        <v>254.86333333333332</v>
      </c>
      <c r="M77" s="220">
        <v>247.83</v>
      </c>
      <c r="N77" s="220">
        <v>240</v>
      </c>
      <c r="O77" s="220">
        <v>126420975</v>
      </c>
      <c r="P77" s="221">
        <v>3.7664288396545252E-2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1478.85</v>
      </c>
      <c r="F78" s="217">
        <v>1468.4333333333334</v>
      </c>
      <c r="G78" s="219">
        <v>1452.4166666666667</v>
      </c>
      <c r="H78" s="219">
        <v>1425.9833333333333</v>
      </c>
      <c r="I78" s="219">
        <v>1409.9666666666667</v>
      </c>
      <c r="J78" s="219">
        <v>1494.8666666666668</v>
      </c>
      <c r="K78" s="219">
        <v>1510.8833333333332</v>
      </c>
      <c r="L78" s="219">
        <v>1537.3166666666668</v>
      </c>
      <c r="M78" s="220">
        <v>1484.45</v>
      </c>
      <c r="N78" s="220">
        <v>1442</v>
      </c>
      <c r="O78" s="220">
        <v>5117050</v>
      </c>
      <c r="P78" s="221">
        <v>4.2540620384047267E-2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102.44</v>
      </c>
      <c r="F79" s="217">
        <v>102.98</v>
      </c>
      <c r="G79" s="219">
        <v>101.56</v>
      </c>
      <c r="H79" s="219">
        <v>100.67999999999999</v>
      </c>
      <c r="I79" s="219">
        <v>99.259999999999991</v>
      </c>
      <c r="J79" s="219">
        <v>103.86000000000001</v>
      </c>
      <c r="K79" s="219">
        <v>105.28</v>
      </c>
      <c r="L79" s="219">
        <v>106.16000000000003</v>
      </c>
      <c r="M79" s="220">
        <v>104.4</v>
      </c>
      <c r="N79" s="220">
        <v>102.1</v>
      </c>
      <c r="O79" s="220">
        <v>220196250</v>
      </c>
      <c r="P79" s="221">
        <v>6.6009476608027889E-2</v>
      </c>
    </row>
    <row r="80" spans="1:16" ht="12.75" customHeight="1">
      <c r="A80" s="213">
        <v>70</v>
      </c>
      <c r="B80" s="225" t="s">
        <v>839</v>
      </c>
      <c r="C80" s="223" t="s">
        <v>116</v>
      </c>
      <c r="D80" s="218">
        <v>45533</v>
      </c>
      <c r="E80" s="217">
        <v>718.1</v>
      </c>
      <c r="F80" s="217">
        <v>721.5333333333333</v>
      </c>
      <c r="G80" s="219">
        <v>711.56666666666661</v>
      </c>
      <c r="H80" s="219">
        <v>705.0333333333333</v>
      </c>
      <c r="I80" s="219">
        <v>695.06666666666661</v>
      </c>
      <c r="J80" s="219">
        <v>728.06666666666661</v>
      </c>
      <c r="K80" s="219">
        <v>738.0333333333333</v>
      </c>
      <c r="L80" s="219">
        <v>744.56666666666661</v>
      </c>
      <c r="M80" s="220">
        <v>731.5</v>
      </c>
      <c r="N80" s="220">
        <v>715</v>
      </c>
      <c r="O80" s="220">
        <v>8253700</v>
      </c>
      <c r="P80" s="221">
        <v>3.9456450556647017E-2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1447.3</v>
      </c>
      <c r="F81" s="217">
        <v>1446.0166666666667</v>
      </c>
      <c r="G81" s="219">
        <v>1437.5833333333333</v>
      </c>
      <c r="H81" s="219">
        <v>1427.8666666666666</v>
      </c>
      <c r="I81" s="219">
        <v>1419.4333333333332</v>
      </c>
      <c r="J81" s="219">
        <v>1455.7333333333333</v>
      </c>
      <c r="K81" s="219">
        <v>1464.1666666666667</v>
      </c>
      <c r="L81" s="219">
        <v>1473.8833333333334</v>
      </c>
      <c r="M81" s="220">
        <v>1454.45</v>
      </c>
      <c r="N81" s="220">
        <v>1436.3</v>
      </c>
      <c r="O81" s="220">
        <v>6930500</v>
      </c>
      <c r="P81" s="221">
        <v>-2.0839220118677594E-2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3238.95</v>
      </c>
      <c r="F82" s="217">
        <v>3233.25</v>
      </c>
      <c r="G82" s="219">
        <v>3146.3</v>
      </c>
      <c r="H82" s="219">
        <v>3053.65</v>
      </c>
      <c r="I82" s="219">
        <v>2966.7000000000003</v>
      </c>
      <c r="J82" s="219">
        <v>3325.9</v>
      </c>
      <c r="K82" s="219">
        <v>3412.85</v>
      </c>
      <c r="L82" s="219">
        <v>3505.5</v>
      </c>
      <c r="M82" s="220">
        <v>3320.2</v>
      </c>
      <c r="N82" s="220">
        <v>3140.6</v>
      </c>
      <c r="O82" s="220">
        <v>4795875</v>
      </c>
      <c r="P82" s="221">
        <v>0.13389722310884136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631.65</v>
      </c>
      <c r="F83" s="217">
        <v>619.76666666666677</v>
      </c>
      <c r="G83" s="219">
        <v>605.53333333333353</v>
      </c>
      <c r="H83" s="219">
        <v>579.41666666666674</v>
      </c>
      <c r="I83" s="219">
        <v>565.18333333333351</v>
      </c>
      <c r="J83" s="219">
        <v>645.88333333333355</v>
      </c>
      <c r="K83" s="219">
        <v>660.1166666666669</v>
      </c>
      <c r="L83" s="219">
        <v>686.23333333333358</v>
      </c>
      <c r="M83" s="220">
        <v>634</v>
      </c>
      <c r="N83" s="220">
        <v>593.65</v>
      </c>
      <c r="O83" s="220">
        <v>13640000</v>
      </c>
      <c r="P83" s="221">
        <v>0.32969389744589589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2786.2</v>
      </c>
      <c r="F84" s="217">
        <v>2787.5166666666664</v>
      </c>
      <c r="G84" s="219">
        <v>2770.2833333333328</v>
      </c>
      <c r="H84" s="219">
        <v>2754.3666666666663</v>
      </c>
      <c r="I84" s="219">
        <v>2737.1333333333328</v>
      </c>
      <c r="J84" s="219">
        <v>2803.4333333333329</v>
      </c>
      <c r="K84" s="219">
        <v>2820.6666666666665</v>
      </c>
      <c r="L84" s="219">
        <v>2836.583333333333</v>
      </c>
      <c r="M84" s="220">
        <v>2804.75</v>
      </c>
      <c r="N84" s="220">
        <v>2771.6</v>
      </c>
      <c r="O84" s="220">
        <v>7232750</v>
      </c>
      <c r="P84" s="221">
        <v>2.378003467921724E-2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672</v>
      </c>
      <c r="F85" s="217">
        <v>671.1</v>
      </c>
      <c r="G85" s="219">
        <v>666.65000000000009</v>
      </c>
      <c r="H85" s="219">
        <v>661.30000000000007</v>
      </c>
      <c r="I85" s="219">
        <v>656.85000000000014</v>
      </c>
      <c r="J85" s="219">
        <v>676.45</v>
      </c>
      <c r="K85" s="219">
        <v>680.90000000000009</v>
      </c>
      <c r="L85" s="219">
        <v>686.25</v>
      </c>
      <c r="M85" s="220">
        <v>675.55</v>
      </c>
      <c r="N85" s="220">
        <v>665.75</v>
      </c>
      <c r="O85" s="220">
        <v>9275000</v>
      </c>
      <c r="P85" s="221">
        <v>-1.6436903499469777E-2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4942.8500000000004</v>
      </c>
      <c r="F86" s="217">
        <v>4959.9833333333336</v>
      </c>
      <c r="G86" s="219">
        <v>4914.8666666666668</v>
      </c>
      <c r="H86" s="219">
        <v>4886.8833333333332</v>
      </c>
      <c r="I86" s="219">
        <v>4841.7666666666664</v>
      </c>
      <c r="J86" s="219">
        <v>4987.9666666666672</v>
      </c>
      <c r="K86" s="219">
        <v>5033.0833333333339</v>
      </c>
      <c r="L86" s="219">
        <v>5061.0666666666675</v>
      </c>
      <c r="M86" s="220">
        <v>5005.1000000000004</v>
      </c>
      <c r="N86" s="220">
        <v>4932</v>
      </c>
      <c r="O86" s="220">
        <v>13080600</v>
      </c>
      <c r="P86" s="221">
        <v>7.6960410455522432E-3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1857.6</v>
      </c>
      <c r="F87" s="217">
        <v>1850.0166666666667</v>
      </c>
      <c r="G87" s="219">
        <v>1835.1333333333332</v>
      </c>
      <c r="H87" s="219">
        <v>1812.6666666666665</v>
      </c>
      <c r="I87" s="219">
        <v>1797.7833333333331</v>
      </c>
      <c r="J87" s="219">
        <v>1872.4833333333333</v>
      </c>
      <c r="K87" s="219">
        <v>1887.366666666667</v>
      </c>
      <c r="L87" s="219">
        <v>1909.8333333333335</v>
      </c>
      <c r="M87" s="220">
        <v>1864.9</v>
      </c>
      <c r="N87" s="220">
        <v>1827.55</v>
      </c>
      <c r="O87" s="220">
        <v>7923500</v>
      </c>
      <c r="P87" s="221">
        <v>-4.335260115606936E-3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1649.05</v>
      </c>
      <c r="F88" s="217">
        <v>1642.5333333333335</v>
      </c>
      <c r="G88" s="219">
        <v>1633.8166666666671</v>
      </c>
      <c r="H88" s="219">
        <v>1618.5833333333335</v>
      </c>
      <c r="I88" s="219">
        <v>1609.866666666667</v>
      </c>
      <c r="J88" s="219">
        <v>1657.7666666666671</v>
      </c>
      <c r="K88" s="219">
        <v>1666.4833333333338</v>
      </c>
      <c r="L88" s="219">
        <v>1681.7166666666672</v>
      </c>
      <c r="M88" s="220">
        <v>1651.25</v>
      </c>
      <c r="N88" s="220">
        <v>1627.3</v>
      </c>
      <c r="O88" s="220">
        <v>13648600</v>
      </c>
      <c r="P88" s="221">
        <v>-1.3433855339388266E-2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4142.3</v>
      </c>
      <c r="F89" s="217">
        <v>4146.9833333333336</v>
      </c>
      <c r="G89" s="219">
        <v>4115.416666666667</v>
      </c>
      <c r="H89" s="219">
        <v>4088.5333333333338</v>
      </c>
      <c r="I89" s="219">
        <v>4056.9666666666672</v>
      </c>
      <c r="J89" s="219">
        <v>4173.8666666666668</v>
      </c>
      <c r="K89" s="219">
        <v>4205.4333333333325</v>
      </c>
      <c r="L89" s="219">
        <v>4232.3166666666666</v>
      </c>
      <c r="M89" s="220">
        <v>4178.55</v>
      </c>
      <c r="N89" s="220">
        <v>4120.1000000000004</v>
      </c>
      <c r="O89" s="220">
        <v>2944350</v>
      </c>
      <c r="P89" s="221">
        <v>2.138620043709023E-2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1627.6</v>
      </c>
      <c r="F90" s="217">
        <v>1628.45</v>
      </c>
      <c r="G90" s="219">
        <v>1618.75</v>
      </c>
      <c r="H90" s="219">
        <v>1609.8999999999999</v>
      </c>
      <c r="I90" s="219">
        <v>1600.1999999999998</v>
      </c>
      <c r="J90" s="219">
        <v>1637.3000000000002</v>
      </c>
      <c r="K90" s="219">
        <v>1647.0000000000005</v>
      </c>
      <c r="L90" s="219">
        <v>1655.8500000000004</v>
      </c>
      <c r="M90" s="220">
        <v>1638.15</v>
      </c>
      <c r="N90" s="220">
        <v>1619.6</v>
      </c>
      <c r="O90" s="220">
        <v>185198200</v>
      </c>
      <c r="P90" s="221">
        <v>2.2693863666735509E-2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719.6</v>
      </c>
      <c r="F91" s="217">
        <v>713.01666666666677</v>
      </c>
      <c r="G91" s="219">
        <v>703.88333333333355</v>
      </c>
      <c r="H91" s="219">
        <v>688.16666666666674</v>
      </c>
      <c r="I91" s="219">
        <v>679.03333333333353</v>
      </c>
      <c r="J91" s="219">
        <v>728.73333333333358</v>
      </c>
      <c r="K91" s="219">
        <v>737.86666666666679</v>
      </c>
      <c r="L91" s="219">
        <v>753.5833333333336</v>
      </c>
      <c r="M91" s="220">
        <v>722.15</v>
      </c>
      <c r="N91" s="220">
        <v>697.3</v>
      </c>
      <c r="O91" s="220">
        <v>25886300</v>
      </c>
      <c r="P91" s="221">
        <v>2.1308914156757227E-2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5493.1</v>
      </c>
      <c r="F92" s="217">
        <v>5466.9333333333334</v>
      </c>
      <c r="G92" s="219">
        <v>5413.8666666666668</v>
      </c>
      <c r="H92" s="219">
        <v>5334.6333333333332</v>
      </c>
      <c r="I92" s="219">
        <v>5281.5666666666666</v>
      </c>
      <c r="J92" s="219">
        <v>5546.166666666667</v>
      </c>
      <c r="K92" s="219">
        <v>5599.2333333333345</v>
      </c>
      <c r="L92" s="219">
        <v>5678.4666666666672</v>
      </c>
      <c r="M92" s="220">
        <v>5520</v>
      </c>
      <c r="N92" s="220">
        <v>5387.7</v>
      </c>
      <c r="O92" s="220">
        <v>4742550</v>
      </c>
      <c r="P92" s="221">
        <v>1.8588917525773196E-2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671.8</v>
      </c>
      <c r="F93" s="217">
        <v>670.18333333333339</v>
      </c>
      <c r="G93" s="219">
        <v>665.26666666666677</v>
      </c>
      <c r="H93" s="219">
        <v>658.73333333333335</v>
      </c>
      <c r="I93" s="219">
        <v>653.81666666666672</v>
      </c>
      <c r="J93" s="219">
        <v>676.71666666666681</v>
      </c>
      <c r="K93" s="219">
        <v>681.63333333333333</v>
      </c>
      <c r="L93" s="219">
        <v>688.16666666666686</v>
      </c>
      <c r="M93" s="220">
        <v>675.1</v>
      </c>
      <c r="N93" s="220">
        <v>663.65</v>
      </c>
      <c r="O93" s="220">
        <v>40944400</v>
      </c>
      <c r="P93" s="221">
        <v>3.9266550584556338E-2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323.8</v>
      </c>
      <c r="F94" s="217">
        <v>323.21666666666664</v>
      </c>
      <c r="G94" s="219">
        <v>318.98333333333329</v>
      </c>
      <c r="H94" s="219">
        <v>314.16666666666663</v>
      </c>
      <c r="I94" s="219">
        <v>309.93333333333328</v>
      </c>
      <c r="J94" s="219">
        <v>328.0333333333333</v>
      </c>
      <c r="K94" s="219">
        <v>332.26666666666665</v>
      </c>
      <c r="L94" s="219">
        <v>337.08333333333331</v>
      </c>
      <c r="M94" s="220">
        <v>327.45</v>
      </c>
      <c r="N94" s="220">
        <v>318.39999999999998</v>
      </c>
      <c r="O94" s="220">
        <v>35414600</v>
      </c>
      <c r="P94" s="221">
        <v>1.968564016481001E-2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394.6</v>
      </c>
      <c r="F95" s="217">
        <v>398.8</v>
      </c>
      <c r="G95" s="219">
        <v>388.90000000000003</v>
      </c>
      <c r="H95" s="219">
        <v>383.20000000000005</v>
      </c>
      <c r="I95" s="219">
        <v>373.30000000000007</v>
      </c>
      <c r="J95" s="219">
        <v>404.5</v>
      </c>
      <c r="K95" s="219">
        <v>414.4</v>
      </c>
      <c r="L95" s="219">
        <v>420.09999999999997</v>
      </c>
      <c r="M95" s="220">
        <v>408.7</v>
      </c>
      <c r="N95" s="220">
        <v>393.1</v>
      </c>
      <c r="O95" s="220">
        <v>60976800</v>
      </c>
      <c r="P95" s="221">
        <v>-2.7453006911698212E-2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2716.95</v>
      </c>
      <c r="F96" s="217">
        <v>2709.2666666666669</v>
      </c>
      <c r="G96" s="219">
        <v>2695.8833333333337</v>
      </c>
      <c r="H96" s="219">
        <v>2674.8166666666666</v>
      </c>
      <c r="I96" s="219">
        <v>2661.4333333333334</v>
      </c>
      <c r="J96" s="219">
        <v>2730.3333333333339</v>
      </c>
      <c r="K96" s="219">
        <v>2743.7166666666672</v>
      </c>
      <c r="L96" s="219">
        <v>2764.7833333333342</v>
      </c>
      <c r="M96" s="220">
        <v>2722.65</v>
      </c>
      <c r="N96" s="220">
        <v>2688.2</v>
      </c>
      <c r="O96" s="220">
        <v>16255500</v>
      </c>
      <c r="P96" s="221">
        <v>5.9221029963242118E-3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1212.7</v>
      </c>
      <c r="F97" s="217">
        <v>1212.9333333333334</v>
      </c>
      <c r="G97" s="219">
        <v>1207.0666666666668</v>
      </c>
      <c r="H97" s="219">
        <v>1201.4333333333334</v>
      </c>
      <c r="I97" s="219">
        <v>1195.5666666666668</v>
      </c>
      <c r="J97" s="219">
        <v>1218.5666666666668</v>
      </c>
      <c r="K97" s="219">
        <v>1224.4333333333336</v>
      </c>
      <c r="L97" s="219">
        <v>1230.0666666666668</v>
      </c>
      <c r="M97" s="220">
        <v>1218.8</v>
      </c>
      <c r="N97" s="220">
        <v>1207.3</v>
      </c>
      <c r="O97" s="220">
        <v>90639500</v>
      </c>
      <c r="P97" s="221">
        <v>4.974503238777777E-2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2018.6</v>
      </c>
      <c r="F98" s="217">
        <v>2005.5666666666666</v>
      </c>
      <c r="G98" s="219">
        <v>1977.7833333333333</v>
      </c>
      <c r="H98" s="219">
        <v>1936.9666666666667</v>
      </c>
      <c r="I98" s="219">
        <v>1909.1833333333334</v>
      </c>
      <c r="J98" s="219">
        <v>2046.3833333333332</v>
      </c>
      <c r="K98" s="219">
        <v>2074.1666666666665</v>
      </c>
      <c r="L98" s="219">
        <v>2114.9833333333331</v>
      </c>
      <c r="M98" s="220">
        <v>2033.35</v>
      </c>
      <c r="N98" s="220">
        <v>1964.75</v>
      </c>
      <c r="O98" s="220">
        <v>3956000</v>
      </c>
      <c r="P98" s="221">
        <v>8.4119296456793263E-3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740.95</v>
      </c>
      <c r="F99" s="217">
        <v>735.25</v>
      </c>
      <c r="G99" s="219">
        <v>727.5</v>
      </c>
      <c r="H99" s="219">
        <v>714.05</v>
      </c>
      <c r="I99" s="219">
        <v>706.3</v>
      </c>
      <c r="J99" s="219">
        <v>748.7</v>
      </c>
      <c r="K99" s="219">
        <v>756.45</v>
      </c>
      <c r="L99" s="219">
        <v>769.90000000000009</v>
      </c>
      <c r="M99" s="220">
        <v>743</v>
      </c>
      <c r="N99" s="220">
        <v>721.8</v>
      </c>
      <c r="O99" s="220">
        <v>9706500</v>
      </c>
      <c r="P99" s="221">
        <v>1.8413597733711047E-2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16.43</v>
      </c>
      <c r="F100" s="217">
        <v>16.483333333333334</v>
      </c>
      <c r="G100" s="219">
        <v>16.296666666666667</v>
      </c>
      <c r="H100" s="219">
        <v>16.163333333333334</v>
      </c>
      <c r="I100" s="219">
        <v>15.976666666666667</v>
      </c>
      <c r="J100" s="219">
        <v>16.616666666666667</v>
      </c>
      <c r="K100" s="219">
        <v>16.803333333333335</v>
      </c>
      <c r="L100" s="219">
        <v>16.936666666666667</v>
      </c>
      <c r="M100" s="220">
        <v>16.670000000000002</v>
      </c>
      <c r="N100" s="220">
        <v>16.350000000000001</v>
      </c>
      <c r="O100" s="220">
        <v>4554080000</v>
      </c>
      <c r="P100" s="221">
        <v>1.2008782144158719E-2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113.58</v>
      </c>
      <c r="F101" s="217">
        <v>113.34333333333332</v>
      </c>
      <c r="G101" s="219">
        <v>112.82666666666664</v>
      </c>
      <c r="H101" s="219">
        <v>112.07333333333332</v>
      </c>
      <c r="I101" s="219">
        <v>111.55666666666664</v>
      </c>
      <c r="J101" s="219">
        <v>114.09666666666664</v>
      </c>
      <c r="K101" s="219">
        <v>114.61333333333332</v>
      </c>
      <c r="L101" s="219">
        <v>115.36666666666663</v>
      </c>
      <c r="M101" s="220">
        <v>113.86</v>
      </c>
      <c r="N101" s="220">
        <v>112.59</v>
      </c>
      <c r="O101" s="220">
        <v>118855000</v>
      </c>
      <c r="P101" s="221">
        <v>2.4700405207345462E-2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75.959999999999994</v>
      </c>
      <c r="F102" s="217">
        <v>75.896666666666661</v>
      </c>
      <c r="G102" s="219">
        <v>75.59333333333332</v>
      </c>
      <c r="H102" s="219">
        <v>75.226666666666659</v>
      </c>
      <c r="I102" s="219">
        <v>74.923333333333318</v>
      </c>
      <c r="J102" s="219">
        <v>76.263333333333321</v>
      </c>
      <c r="K102" s="219">
        <v>76.566666666666663</v>
      </c>
      <c r="L102" s="219">
        <v>76.933333333333323</v>
      </c>
      <c r="M102" s="220">
        <v>76.2</v>
      </c>
      <c r="N102" s="220">
        <v>75.53</v>
      </c>
      <c r="O102" s="220">
        <v>461760000</v>
      </c>
      <c r="P102" s="221">
        <v>1.3231518662365875E-2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193.52</v>
      </c>
      <c r="F103" s="217">
        <v>193.13666666666666</v>
      </c>
      <c r="G103" s="219">
        <v>190.92333333333332</v>
      </c>
      <c r="H103" s="219">
        <v>188.32666666666665</v>
      </c>
      <c r="I103" s="219">
        <v>186.11333333333332</v>
      </c>
      <c r="J103" s="219">
        <v>195.73333333333332</v>
      </c>
      <c r="K103" s="219">
        <v>197.94666666666669</v>
      </c>
      <c r="L103" s="219">
        <v>200.54333333333332</v>
      </c>
      <c r="M103" s="220">
        <v>195.35</v>
      </c>
      <c r="N103" s="220">
        <v>190.54</v>
      </c>
      <c r="O103" s="220">
        <v>65002500</v>
      </c>
      <c r="P103" s="221">
        <v>1.5108924806746311E-2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551.6</v>
      </c>
      <c r="F104" s="217">
        <v>553.98333333333335</v>
      </c>
      <c r="G104" s="219">
        <v>548.06666666666672</v>
      </c>
      <c r="H104" s="219">
        <v>544.53333333333342</v>
      </c>
      <c r="I104" s="219">
        <v>538.61666666666679</v>
      </c>
      <c r="J104" s="219">
        <v>557.51666666666665</v>
      </c>
      <c r="K104" s="219">
        <v>563.43333333333317</v>
      </c>
      <c r="L104" s="219">
        <v>566.96666666666658</v>
      </c>
      <c r="M104" s="220">
        <v>559.9</v>
      </c>
      <c r="N104" s="220">
        <v>550.45000000000005</v>
      </c>
      <c r="O104" s="220">
        <v>11489500</v>
      </c>
      <c r="P104" s="221">
        <v>-3.6883356385431075E-2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646.29999999999995</v>
      </c>
      <c r="F105" s="217">
        <v>646.88333333333333</v>
      </c>
      <c r="G105" s="219">
        <v>642.91666666666663</v>
      </c>
      <c r="H105" s="219">
        <v>639.5333333333333</v>
      </c>
      <c r="I105" s="219">
        <v>635.56666666666661</v>
      </c>
      <c r="J105" s="219">
        <v>650.26666666666665</v>
      </c>
      <c r="K105" s="219">
        <v>654.23333333333335</v>
      </c>
      <c r="L105" s="219">
        <v>657.61666666666667</v>
      </c>
      <c r="M105" s="220">
        <v>650.85</v>
      </c>
      <c r="N105" s="220">
        <v>643.5</v>
      </c>
      <c r="O105" s="220">
        <v>16794000</v>
      </c>
      <c r="P105" s="221">
        <v>2.0043731778425656E-2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367.1</v>
      </c>
      <c r="F106" s="217">
        <v>368.88333333333338</v>
      </c>
      <c r="G106" s="219">
        <v>364.76666666666677</v>
      </c>
      <c r="H106" s="219">
        <v>362.43333333333339</v>
      </c>
      <c r="I106" s="219">
        <v>358.31666666666678</v>
      </c>
      <c r="J106" s="219">
        <v>371.21666666666675</v>
      </c>
      <c r="K106" s="219">
        <v>375.33333333333343</v>
      </c>
      <c r="L106" s="219">
        <v>377.66666666666674</v>
      </c>
      <c r="M106" s="220">
        <v>373</v>
      </c>
      <c r="N106" s="220">
        <v>366.55</v>
      </c>
      <c r="O106" s="220">
        <v>27080200</v>
      </c>
      <c r="P106" s="221">
        <v>-2.8101582014987511E-2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2951.35</v>
      </c>
      <c r="F107" s="217">
        <v>2990.4833333333336</v>
      </c>
      <c r="G107" s="219">
        <v>2840.9666666666672</v>
      </c>
      <c r="H107" s="219">
        <v>2730.5833333333335</v>
      </c>
      <c r="I107" s="219">
        <v>2581.0666666666671</v>
      </c>
      <c r="J107" s="219">
        <v>3100.8666666666672</v>
      </c>
      <c r="K107" s="219">
        <v>3250.3833333333337</v>
      </c>
      <c r="L107" s="219">
        <v>3360.7666666666673</v>
      </c>
      <c r="M107" s="220">
        <v>3140</v>
      </c>
      <c r="N107" s="220">
        <v>2880.1</v>
      </c>
      <c r="O107" s="220">
        <v>2129700</v>
      </c>
      <c r="P107" s="221">
        <v>0.13366336633663367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4494.45</v>
      </c>
      <c r="F108" s="217">
        <v>4499.3666666666668</v>
      </c>
      <c r="G108" s="219">
        <v>4468.7333333333336</v>
      </c>
      <c r="H108" s="219">
        <v>4443.0166666666664</v>
      </c>
      <c r="I108" s="219">
        <v>4412.3833333333332</v>
      </c>
      <c r="J108" s="219">
        <v>4525.0833333333339</v>
      </c>
      <c r="K108" s="219">
        <v>4555.7166666666672</v>
      </c>
      <c r="L108" s="219">
        <v>4581.4333333333343</v>
      </c>
      <c r="M108" s="220">
        <v>4530</v>
      </c>
      <c r="N108" s="220">
        <v>4473.6499999999996</v>
      </c>
      <c r="O108" s="220">
        <v>6611400</v>
      </c>
      <c r="P108" s="221">
        <v>-2.6418095069800317E-2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1438</v>
      </c>
      <c r="F109" s="217">
        <v>1434.2</v>
      </c>
      <c r="G109" s="219">
        <v>1427.4</v>
      </c>
      <c r="H109" s="219">
        <v>1416.8</v>
      </c>
      <c r="I109" s="219">
        <v>1410</v>
      </c>
      <c r="J109" s="219">
        <v>1444.8000000000002</v>
      </c>
      <c r="K109" s="219">
        <v>1451.6</v>
      </c>
      <c r="L109" s="219">
        <v>1462.2000000000003</v>
      </c>
      <c r="M109" s="220">
        <v>1441</v>
      </c>
      <c r="N109" s="220">
        <v>1423.6</v>
      </c>
      <c r="O109" s="220">
        <v>28285500</v>
      </c>
      <c r="P109" s="221">
        <v>-3.5931307793923384E-3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436</v>
      </c>
      <c r="F110" s="217">
        <v>438.66666666666669</v>
      </c>
      <c r="G110" s="219">
        <v>429.33333333333337</v>
      </c>
      <c r="H110" s="219">
        <v>422.66666666666669</v>
      </c>
      <c r="I110" s="219">
        <v>413.33333333333337</v>
      </c>
      <c r="J110" s="219">
        <v>445.33333333333337</v>
      </c>
      <c r="K110" s="219">
        <v>454.66666666666674</v>
      </c>
      <c r="L110" s="219">
        <v>461.33333333333337</v>
      </c>
      <c r="M110" s="220">
        <v>448</v>
      </c>
      <c r="N110" s="220">
        <v>432</v>
      </c>
      <c r="O110" s="220">
        <v>94475800</v>
      </c>
      <c r="P110" s="221">
        <v>9.0054105087330697E-3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1880.65</v>
      </c>
      <c r="F111" s="217">
        <v>1883.8833333333332</v>
      </c>
      <c r="G111" s="219">
        <v>1873.1166666666663</v>
      </c>
      <c r="H111" s="219">
        <v>1865.583333333333</v>
      </c>
      <c r="I111" s="219">
        <v>1854.8166666666662</v>
      </c>
      <c r="J111" s="219">
        <v>1891.4166666666665</v>
      </c>
      <c r="K111" s="219">
        <v>1902.1833333333334</v>
      </c>
      <c r="L111" s="219">
        <v>1909.7166666666667</v>
      </c>
      <c r="M111" s="220">
        <v>1894.65</v>
      </c>
      <c r="N111" s="220">
        <v>1876.35</v>
      </c>
      <c r="O111" s="220">
        <v>43764000</v>
      </c>
      <c r="P111" s="221">
        <v>-5.1157437012405683E-4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182.6</v>
      </c>
      <c r="F112" s="217">
        <v>183.13666666666668</v>
      </c>
      <c r="G112" s="219">
        <v>180.27333333333337</v>
      </c>
      <c r="H112" s="219">
        <v>177.94666666666669</v>
      </c>
      <c r="I112" s="219">
        <v>175.08333333333337</v>
      </c>
      <c r="J112" s="219">
        <v>185.46333333333337</v>
      </c>
      <c r="K112" s="219">
        <v>188.32666666666665</v>
      </c>
      <c r="L112" s="219">
        <v>190.65333333333336</v>
      </c>
      <c r="M112" s="220">
        <v>186</v>
      </c>
      <c r="N112" s="220">
        <v>180.81</v>
      </c>
      <c r="O112" s="220">
        <v>213169125</v>
      </c>
      <c r="P112" s="221">
        <v>1.9706239545381637E-3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1309</v>
      </c>
      <c r="F113" s="217">
        <v>1304.5333333333333</v>
      </c>
      <c r="G113" s="219">
        <v>1289.0666666666666</v>
      </c>
      <c r="H113" s="219">
        <v>1269.1333333333332</v>
      </c>
      <c r="I113" s="219">
        <v>1253.6666666666665</v>
      </c>
      <c r="J113" s="219">
        <v>1324.4666666666667</v>
      </c>
      <c r="K113" s="219">
        <v>1339.9333333333334</v>
      </c>
      <c r="L113" s="219">
        <v>1359.8666666666668</v>
      </c>
      <c r="M113" s="220">
        <v>1320</v>
      </c>
      <c r="N113" s="220">
        <v>1284.5999999999999</v>
      </c>
      <c r="O113" s="220">
        <v>2347800</v>
      </c>
      <c r="P113" s="221">
        <v>8.6567997765987156E-3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990.95</v>
      </c>
      <c r="F114" s="217">
        <v>992.33333333333337</v>
      </c>
      <c r="G114" s="219">
        <v>986.61666666666679</v>
      </c>
      <c r="H114" s="219">
        <v>982.28333333333342</v>
      </c>
      <c r="I114" s="219">
        <v>976.56666666666683</v>
      </c>
      <c r="J114" s="219">
        <v>996.66666666666674</v>
      </c>
      <c r="K114" s="219">
        <v>1002.3833333333332</v>
      </c>
      <c r="L114" s="219">
        <v>1006.7166666666667</v>
      </c>
      <c r="M114" s="220">
        <v>998.05</v>
      </c>
      <c r="N114" s="220">
        <v>988</v>
      </c>
      <c r="O114" s="220">
        <v>20479375</v>
      </c>
      <c r="P114" s="221">
        <v>-4.7201905085898959E-3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498.7</v>
      </c>
      <c r="F115" s="217">
        <v>497.95</v>
      </c>
      <c r="G115" s="219">
        <v>494.4</v>
      </c>
      <c r="H115" s="219">
        <v>490.09999999999997</v>
      </c>
      <c r="I115" s="219">
        <v>486.54999999999995</v>
      </c>
      <c r="J115" s="219">
        <v>502.25</v>
      </c>
      <c r="K115" s="219">
        <v>505.80000000000007</v>
      </c>
      <c r="L115" s="219">
        <v>510.1</v>
      </c>
      <c r="M115" s="220">
        <v>501.5</v>
      </c>
      <c r="N115" s="220">
        <v>493.65</v>
      </c>
      <c r="O115" s="220">
        <v>113264000</v>
      </c>
      <c r="P115" s="221">
        <v>2.5927160475935133E-2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990.75</v>
      </c>
      <c r="F116" s="217">
        <v>989.31666666666661</v>
      </c>
      <c r="G116" s="219">
        <v>984.18333333333317</v>
      </c>
      <c r="H116" s="219">
        <v>977.61666666666656</v>
      </c>
      <c r="I116" s="219">
        <v>972.48333333333312</v>
      </c>
      <c r="J116" s="219">
        <v>995.88333333333321</v>
      </c>
      <c r="K116" s="219">
        <v>1001.0166666666667</v>
      </c>
      <c r="L116" s="219">
        <v>1007.5833333333333</v>
      </c>
      <c r="M116" s="220">
        <v>994.45</v>
      </c>
      <c r="N116" s="220">
        <v>982.75</v>
      </c>
      <c r="O116" s="220">
        <v>15928750</v>
      </c>
      <c r="P116" s="221">
        <v>-1.5794554933384823E-2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4390.75</v>
      </c>
      <c r="F117" s="217">
        <v>4439.6000000000004</v>
      </c>
      <c r="G117" s="219">
        <v>4314.5000000000009</v>
      </c>
      <c r="H117" s="219">
        <v>4238.2500000000009</v>
      </c>
      <c r="I117" s="219">
        <v>4113.1500000000015</v>
      </c>
      <c r="J117" s="219">
        <v>4515.8500000000004</v>
      </c>
      <c r="K117" s="219">
        <v>4640.9499999999989</v>
      </c>
      <c r="L117" s="219">
        <v>4717.2</v>
      </c>
      <c r="M117" s="220">
        <v>4564.7</v>
      </c>
      <c r="N117" s="220">
        <v>4363.3500000000004</v>
      </c>
      <c r="O117" s="220">
        <v>567000</v>
      </c>
      <c r="P117" s="221">
        <v>4.4286979627989375E-3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937.1</v>
      </c>
      <c r="F118" s="217">
        <v>929</v>
      </c>
      <c r="G118" s="219">
        <v>915.1</v>
      </c>
      <c r="H118" s="219">
        <v>893.1</v>
      </c>
      <c r="I118" s="219">
        <v>879.2</v>
      </c>
      <c r="J118" s="219">
        <v>951</v>
      </c>
      <c r="K118" s="219">
        <v>964.90000000000009</v>
      </c>
      <c r="L118" s="219">
        <v>986.9</v>
      </c>
      <c r="M118" s="220">
        <v>942.9</v>
      </c>
      <c r="N118" s="220">
        <v>907</v>
      </c>
      <c r="O118" s="220">
        <v>20002950</v>
      </c>
      <c r="P118" s="221">
        <v>6.4669109721922829E-2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598.75</v>
      </c>
      <c r="F119" s="217">
        <v>594.55000000000007</v>
      </c>
      <c r="G119" s="219">
        <v>585.10000000000014</v>
      </c>
      <c r="H119" s="219">
        <v>571.45000000000005</v>
      </c>
      <c r="I119" s="219">
        <v>562.00000000000011</v>
      </c>
      <c r="J119" s="219">
        <v>608.20000000000016</v>
      </c>
      <c r="K119" s="219">
        <v>617.6500000000002</v>
      </c>
      <c r="L119" s="219">
        <v>631.30000000000018</v>
      </c>
      <c r="M119" s="220">
        <v>604</v>
      </c>
      <c r="N119" s="220">
        <v>580.9</v>
      </c>
      <c r="O119" s="220">
        <v>21866250</v>
      </c>
      <c r="P119" s="221">
        <v>4.4295862933556203E-2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1816.35</v>
      </c>
      <c r="F120" s="217">
        <v>1808.0666666666666</v>
      </c>
      <c r="G120" s="219">
        <v>1793.2333333333331</v>
      </c>
      <c r="H120" s="219">
        <v>1770.1166666666666</v>
      </c>
      <c r="I120" s="219">
        <v>1755.2833333333331</v>
      </c>
      <c r="J120" s="219">
        <v>1831.1833333333332</v>
      </c>
      <c r="K120" s="219">
        <v>1846.0166666666667</v>
      </c>
      <c r="L120" s="219">
        <v>1869.1333333333332</v>
      </c>
      <c r="M120" s="220">
        <v>1822.9</v>
      </c>
      <c r="N120" s="220">
        <v>1784.95</v>
      </c>
      <c r="O120" s="220">
        <v>33779200</v>
      </c>
      <c r="P120" s="221">
        <v>-1.0255148084338337E-2</v>
      </c>
    </row>
    <row r="121" spans="1:16" ht="12.75" customHeight="1">
      <c r="A121" s="213">
        <v>111</v>
      </c>
      <c r="B121" s="225" t="s">
        <v>66</v>
      </c>
      <c r="C121" s="217" t="s">
        <v>842</v>
      </c>
      <c r="D121" s="218">
        <v>45533</v>
      </c>
      <c r="E121" s="217">
        <v>181.17</v>
      </c>
      <c r="F121" s="217">
        <v>181.39000000000001</v>
      </c>
      <c r="G121" s="219">
        <v>180.08000000000004</v>
      </c>
      <c r="H121" s="219">
        <v>178.99000000000004</v>
      </c>
      <c r="I121" s="219">
        <v>177.68000000000006</v>
      </c>
      <c r="J121" s="219">
        <v>182.48000000000002</v>
      </c>
      <c r="K121" s="219">
        <v>183.79000000000002</v>
      </c>
      <c r="L121" s="219">
        <v>184.88</v>
      </c>
      <c r="M121" s="220">
        <v>182.7</v>
      </c>
      <c r="N121" s="220">
        <v>180.3</v>
      </c>
      <c r="O121" s="220">
        <v>74327996</v>
      </c>
      <c r="P121" s="221">
        <v>-2.7538314176245209E-3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3082.3</v>
      </c>
      <c r="F122" s="217">
        <v>3093.2833333333333</v>
      </c>
      <c r="G122" s="219">
        <v>3060.0166666666664</v>
      </c>
      <c r="H122" s="219">
        <v>3037.7333333333331</v>
      </c>
      <c r="I122" s="219">
        <v>3004.4666666666662</v>
      </c>
      <c r="J122" s="219">
        <v>3115.5666666666666</v>
      </c>
      <c r="K122" s="219">
        <v>3148.8333333333339</v>
      </c>
      <c r="L122" s="219">
        <v>3171.1166666666668</v>
      </c>
      <c r="M122" s="220">
        <v>3126.55</v>
      </c>
      <c r="N122" s="220">
        <v>3071</v>
      </c>
      <c r="O122" s="220">
        <v>956400</v>
      </c>
      <c r="P122" s="221">
        <v>1.2562814070351759E-3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466.85</v>
      </c>
      <c r="F123" s="217">
        <v>466.18333333333339</v>
      </c>
      <c r="G123" s="219">
        <v>461.06666666666678</v>
      </c>
      <c r="H123" s="219">
        <v>455.28333333333336</v>
      </c>
      <c r="I123" s="219">
        <v>450.16666666666674</v>
      </c>
      <c r="J123" s="219">
        <v>471.96666666666681</v>
      </c>
      <c r="K123" s="219">
        <v>477.08333333333337</v>
      </c>
      <c r="L123" s="219">
        <v>482.86666666666684</v>
      </c>
      <c r="M123" s="220">
        <v>471.3</v>
      </c>
      <c r="N123" s="220">
        <v>460.4</v>
      </c>
      <c r="O123" s="220">
        <v>17455600</v>
      </c>
      <c r="P123" s="221">
        <v>1.2124199112863479E-2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763.75</v>
      </c>
      <c r="F124" s="217">
        <v>765.16666666666663</v>
      </c>
      <c r="G124" s="219">
        <v>759.38333333333321</v>
      </c>
      <c r="H124" s="219">
        <v>755.01666666666654</v>
      </c>
      <c r="I124" s="219">
        <v>749.23333333333312</v>
      </c>
      <c r="J124" s="219">
        <v>769.5333333333333</v>
      </c>
      <c r="K124" s="219">
        <v>775.31666666666683</v>
      </c>
      <c r="L124" s="219">
        <v>779.68333333333339</v>
      </c>
      <c r="M124" s="220">
        <v>770.95</v>
      </c>
      <c r="N124" s="220">
        <v>760.8</v>
      </c>
      <c r="O124" s="220">
        <v>29431000</v>
      </c>
      <c r="P124" s="221">
        <v>2.7331750907567717E-2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3832</v>
      </c>
      <c r="F125" s="217">
        <v>3820</v>
      </c>
      <c r="G125" s="219">
        <v>3802.05</v>
      </c>
      <c r="H125" s="219">
        <v>3772.1000000000004</v>
      </c>
      <c r="I125" s="219">
        <v>3754.1500000000005</v>
      </c>
      <c r="J125" s="219">
        <v>3849.95</v>
      </c>
      <c r="K125" s="219">
        <v>3867.8999999999996</v>
      </c>
      <c r="L125" s="219">
        <v>3897.8499999999995</v>
      </c>
      <c r="M125" s="220">
        <v>3837.95</v>
      </c>
      <c r="N125" s="220">
        <v>3790.05</v>
      </c>
      <c r="O125" s="220">
        <v>17616600</v>
      </c>
      <c r="P125" s="221">
        <v>1.3864189644158221E-2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5695.05</v>
      </c>
      <c r="F126" s="217">
        <v>5706.7</v>
      </c>
      <c r="G126" s="219">
        <v>5664.4</v>
      </c>
      <c r="H126" s="219">
        <v>5633.75</v>
      </c>
      <c r="I126" s="219">
        <v>5591.45</v>
      </c>
      <c r="J126" s="219">
        <v>5737.3499999999995</v>
      </c>
      <c r="K126" s="219">
        <v>5779.6500000000005</v>
      </c>
      <c r="L126" s="219">
        <v>5810.2999999999993</v>
      </c>
      <c r="M126" s="220">
        <v>5749</v>
      </c>
      <c r="N126" s="220">
        <v>5676.05</v>
      </c>
      <c r="O126" s="220">
        <v>3528300</v>
      </c>
      <c r="P126" s="221">
        <v>2.6802863628426751E-2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5222</v>
      </c>
      <c r="F127" s="217">
        <v>5199.166666666667</v>
      </c>
      <c r="G127" s="219">
        <v>5155.9333333333343</v>
      </c>
      <c r="H127" s="219">
        <v>5089.8666666666677</v>
      </c>
      <c r="I127" s="219">
        <v>5046.633333333335</v>
      </c>
      <c r="J127" s="219">
        <v>5265.2333333333336</v>
      </c>
      <c r="K127" s="219">
        <v>5308.4666666666653</v>
      </c>
      <c r="L127" s="219">
        <v>5374.5333333333328</v>
      </c>
      <c r="M127" s="220">
        <v>5242.3999999999996</v>
      </c>
      <c r="N127" s="220">
        <v>5133.1000000000004</v>
      </c>
      <c r="O127" s="220">
        <v>1338200</v>
      </c>
      <c r="P127" s="221">
        <v>-3.3514560214493185E-3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1923.45</v>
      </c>
      <c r="F128" s="217">
        <v>1909.8499999999997</v>
      </c>
      <c r="G128" s="219">
        <v>1884.6999999999994</v>
      </c>
      <c r="H128" s="219">
        <v>1845.9499999999996</v>
      </c>
      <c r="I128" s="219">
        <v>1820.7999999999993</v>
      </c>
      <c r="J128" s="219">
        <v>1948.5999999999995</v>
      </c>
      <c r="K128" s="219">
        <v>1973.7499999999995</v>
      </c>
      <c r="L128" s="219">
        <v>2012.4999999999995</v>
      </c>
      <c r="M128" s="220">
        <v>1935</v>
      </c>
      <c r="N128" s="220">
        <v>1871.1</v>
      </c>
      <c r="O128" s="220">
        <v>11559150</v>
      </c>
      <c r="P128" s="221">
        <v>3.457719958918179E-2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2927.7</v>
      </c>
      <c r="F129" s="217">
        <v>2936.35</v>
      </c>
      <c r="G129" s="219">
        <v>2875.45</v>
      </c>
      <c r="H129" s="219">
        <v>2823.2</v>
      </c>
      <c r="I129" s="219">
        <v>2762.2999999999997</v>
      </c>
      <c r="J129" s="219">
        <v>2988.6</v>
      </c>
      <c r="K129" s="219">
        <v>3049.5000000000005</v>
      </c>
      <c r="L129" s="219">
        <v>3101.75</v>
      </c>
      <c r="M129" s="220">
        <v>2997.25</v>
      </c>
      <c r="N129" s="220">
        <v>2884.1</v>
      </c>
      <c r="O129" s="220">
        <v>13742750</v>
      </c>
      <c r="P129" s="221">
        <v>4.0987300829820515E-2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302.10000000000002</v>
      </c>
      <c r="F130" s="217">
        <v>302.98333333333335</v>
      </c>
      <c r="G130" s="219">
        <v>300.2166666666667</v>
      </c>
      <c r="H130" s="219">
        <v>298.33333333333337</v>
      </c>
      <c r="I130" s="219">
        <v>295.56666666666672</v>
      </c>
      <c r="J130" s="219">
        <v>304.86666666666667</v>
      </c>
      <c r="K130" s="219">
        <v>307.63333333333333</v>
      </c>
      <c r="L130" s="219">
        <v>309.51666666666665</v>
      </c>
      <c r="M130" s="220">
        <v>305.75</v>
      </c>
      <c r="N130" s="220">
        <v>301.10000000000002</v>
      </c>
      <c r="O130" s="220">
        <v>36468000</v>
      </c>
      <c r="P130" s="221">
        <v>1.9114688128772636E-2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214.8</v>
      </c>
      <c r="F131" s="217">
        <v>214.45666666666668</v>
      </c>
      <c r="G131" s="219">
        <v>213.16333333333336</v>
      </c>
      <c r="H131" s="219">
        <v>211.52666666666667</v>
      </c>
      <c r="I131" s="219">
        <v>210.23333333333335</v>
      </c>
      <c r="J131" s="219">
        <v>216.09333333333336</v>
      </c>
      <c r="K131" s="219">
        <v>217.38666666666671</v>
      </c>
      <c r="L131" s="219">
        <v>219.02333333333337</v>
      </c>
      <c r="M131" s="220">
        <v>215.75</v>
      </c>
      <c r="N131" s="220">
        <v>212.82</v>
      </c>
      <c r="O131" s="220">
        <v>72522000</v>
      </c>
      <c r="P131" s="221">
        <v>1.2010768275005177E-3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677.5</v>
      </c>
      <c r="F132" s="217">
        <v>679.93333333333328</v>
      </c>
      <c r="G132" s="219">
        <v>672.86666666666656</v>
      </c>
      <c r="H132" s="219">
        <v>668.23333333333323</v>
      </c>
      <c r="I132" s="219">
        <v>661.16666666666652</v>
      </c>
      <c r="J132" s="219">
        <v>684.56666666666661</v>
      </c>
      <c r="K132" s="219">
        <v>691.63333333333344</v>
      </c>
      <c r="L132" s="219">
        <v>696.26666666666665</v>
      </c>
      <c r="M132" s="220">
        <v>687</v>
      </c>
      <c r="N132" s="220">
        <v>675.3</v>
      </c>
      <c r="O132" s="220">
        <v>11415600</v>
      </c>
      <c r="P132" s="221">
        <v>2.3179854599093878E-3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13116.55</v>
      </c>
      <c r="F133" s="217">
        <v>13093.483333333332</v>
      </c>
      <c r="G133" s="219">
        <v>12852.066666666664</v>
      </c>
      <c r="H133" s="219">
        <v>12587.583333333332</v>
      </c>
      <c r="I133" s="219">
        <v>12346.166666666664</v>
      </c>
      <c r="J133" s="219">
        <v>13357.966666666664</v>
      </c>
      <c r="K133" s="219">
        <v>13599.383333333331</v>
      </c>
      <c r="L133" s="219">
        <v>13863.866666666663</v>
      </c>
      <c r="M133" s="220">
        <v>13334.9</v>
      </c>
      <c r="N133" s="220">
        <v>12829</v>
      </c>
      <c r="O133" s="220">
        <v>3794450</v>
      </c>
      <c r="P133" s="221">
        <v>1.0236954206602769E-2</v>
      </c>
    </row>
    <row r="134" spans="1:16" ht="12.75" customHeight="1">
      <c r="A134" s="213">
        <v>124</v>
      </c>
      <c r="B134" s="225" t="s">
        <v>57</v>
      </c>
      <c r="C134" s="217" t="s">
        <v>889</v>
      </c>
      <c r="D134" s="218">
        <v>45533</v>
      </c>
      <c r="E134" s="217">
        <v>1420.9</v>
      </c>
      <c r="F134" s="217">
        <v>1422.6499999999999</v>
      </c>
      <c r="G134" s="219">
        <v>1414.2999999999997</v>
      </c>
      <c r="H134" s="219">
        <v>1407.6999999999998</v>
      </c>
      <c r="I134" s="219">
        <v>1399.3499999999997</v>
      </c>
      <c r="J134" s="219">
        <v>1429.2499999999998</v>
      </c>
      <c r="K134" s="219">
        <v>1437.5999999999997</v>
      </c>
      <c r="L134" s="219">
        <v>1444.1999999999998</v>
      </c>
      <c r="M134" s="220">
        <v>1431</v>
      </c>
      <c r="N134" s="220">
        <v>1416.05</v>
      </c>
      <c r="O134" s="220">
        <v>11383400</v>
      </c>
      <c r="P134" s="221">
        <v>-1.6575603167781939E-3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4316.8999999999996</v>
      </c>
      <c r="F135" s="217">
        <v>4282.2333333333336</v>
      </c>
      <c r="G135" s="219">
        <v>4189.666666666667</v>
      </c>
      <c r="H135" s="219">
        <v>4062.4333333333334</v>
      </c>
      <c r="I135" s="219">
        <v>3969.8666666666668</v>
      </c>
      <c r="J135" s="219">
        <v>4409.4666666666672</v>
      </c>
      <c r="K135" s="219">
        <v>4502.0333333333328</v>
      </c>
      <c r="L135" s="219">
        <v>4629.2666666666673</v>
      </c>
      <c r="M135" s="220">
        <v>4374.8</v>
      </c>
      <c r="N135" s="220">
        <v>4155</v>
      </c>
      <c r="O135" s="220">
        <v>2767400</v>
      </c>
      <c r="P135" s="221">
        <v>7.4996359400029125E-3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2127.4</v>
      </c>
      <c r="F136" s="217">
        <v>2133.2833333333333</v>
      </c>
      <c r="G136" s="219">
        <v>2116.5666666666666</v>
      </c>
      <c r="H136" s="219">
        <v>2105.7333333333331</v>
      </c>
      <c r="I136" s="219">
        <v>2089.0166666666664</v>
      </c>
      <c r="J136" s="219">
        <v>2144.1166666666668</v>
      </c>
      <c r="K136" s="219">
        <v>2160.833333333333</v>
      </c>
      <c r="L136" s="219">
        <v>2171.666666666667</v>
      </c>
      <c r="M136" s="220">
        <v>2150</v>
      </c>
      <c r="N136" s="220">
        <v>2122.4499999999998</v>
      </c>
      <c r="O136" s="220">
        <v>1261600</v>
      </c>
      <c r="P136" s="221">
        <v>7.6677316293929714E-3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1121.4000000000001</v>
      </c>
      <c r="F137" s="217">
        <v>1111.5666666666666</v>
      </c>
      <c r="G137" s="219">
        <v>1096.3333333333333</v>
      </c>
      <c r="H137" s="219">
        <v>1071.2666666666667</v>
      </c>
      <c r="I137" s="219">
        <v>1056.0333333333333</v>
      </c>
      <c r="J137" s="219">
        <v>1136.6333333333332</v>
      </c>
      <c r="K137" s="219">
        <v>1151.8666666666668</v>
      </c>
      <c r="L137" s="219">
        <v>1176.9333333333332</v>
      </c>
      <c r="M137" s="220">
        <v>1126.8</v>
      </c>
      <c r="N137" s="220">
        <v>1086.5</v>
      </c>
      <c r="O137" s="220">
        <v>3479200</v>
      </c>
      <c r="P137" s="221">
        <v>5.3026634382566586E-2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1859.75</v>
      </c>
      <c r="F138" s="217">
        <v>1873.8833333333332</v>
      </c>
      <c r="G138" s="219">
        <v>1839.9666666666665</v>
      </c>
      <c r="H138" s="219">
        <v>1820.1833333333332</v>
      </c>
      <c r="I138" s="219">
        <v>1786.2666666666664</v>
      </c>
      <c r="J138" s="219">
        <v>1893.6666666666665</v>
      </c>
      <c r="K138" s="219">
        <v>1927.5833333333335</v>
      </c>
      <c r="L138" s="219">
        <v>1947.3666666666666</v>
      </c>
      <c r="M138" s="220">
        <v>1907.8</v>
      </c>
      <c r="N138" s="220">
        <v>1854.1</v>
      </c>
      <c r="O138" s="220">
        <v>2324800</v>
      </c>
      <c r="P138" s="221">
        <v>-2.9067824924824591E-2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197.08</v>
      </c>
      <c r="F139" s="217">
        <v>196.74</v>
      </c>
      <c r="G139" s="219">
        <v>194.88000000000002</v>
      </c>
      <c r="H139" s="219">
        <v>192.68</v>
      </c>
      <c r="I139" s="219">
        <v>190.82000000000002</v>
      </c>
      <c r="J139" s="219">
        <v>198.94000000000003</v>
      </c>
      <c r="K139" s="219">
        <v>200.80000000000004</v>
      </c>
      <c r="L139" s="219">
        <v>203.00000000000003</v>
      </c>
      <c r="M139" s="220">
        <v>198.6</v>
      </c>
      <c r="N139" s="220">
        <v>194.54</v>
      </c>
      <c r="O139" s="220">
        <v>120721300</v>
      </c>
      <c r="P139" s="221">
        <v>-2.3377369327972429E-2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2913.2</v>
      </c>
      <c r="F140" s="217">
        <v>2926.7833333333328</v>
      </c>
      <c r="G140" s="219">
        <v>2882.9666666666658</v>
      </c>
      <c r="H140" s="219">
        <v>2852.7333333333331</v>
      </c>
      <c r="I140" s="219">
        <v>2808.9166666666661</v>
      </c>
      <c r="J140" s="219">
        <v>2957.0166666666655</v>
      </c>
      <c r="K140" s="219">
        <v>3000.833333333333</v>
      </c>
      <c r="L140" s="219">
        <v>3031.0666666666652</v>
      </c>
      <c r="M140" s="220">
        <v>2970.6</v>
      </c>
      <c r="N140" s="220">
        <v>2896.55</v>
      </c>
      <c r="O140" s="220">
        <v>4563350</v>
      </c>
      <c r="P140" s="221">
        <v>-1.6884886545411457E-2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142832</v>
      </c>
      <c r="F141" s="217">
        <v>142210.31666666668</v>
      </c>
      <c r="G141" s="219">
        <v>141321.68333333335</v>
      </c>
      <c r="H141" s="219">
        <v>139811.36666666667</v>
      </c>
      <c r="I141" s="219">
        <v>138922.73333333334</v>
      </c>
      <c r="J141" s="219">
        <v>143720.63333333336</v>
      </c>
      <c r="K141" s="219">
        <v>144609.26666666672</v>
      </c>
      <c r="L141" s="219">
        <v>146119.58333333337</v>
      </c>
      <c r="M141" s="220">
        <v>143098.95000000001</v>
      </c>
      <c r="N141" s="220">
        <v>140700</v>
      </c>
      <c r="O141" s="220">
        <v>59340</v>
      </c>
      <c r="P141" s="221">
        <v>-2.5214321734745334E-3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1845.55</v>
      </c>
      <c r="F142" s="217">
        <v>1836.3500000000001</v>
      </c>
      <c r="G142" s="219">
        <v>1816.9000000000003</v>
      </c>
      <c r="H142" s="219">
        <v>1788.2500000000002</v>
      </c>
      <c r="I142" s="219">
        <v>1768.8000000000004</v>
      </c>
      <c r="J142" s="219">
        <v>1865.0000000000002</v>
      </c>
      <c r="K142" s="219">
        <v>1884.45</v>
      </c>
      <c r="L142" s="219">
        <v>1913.1000000000001</v>
      </c>
      <c r="M142" s="220">
        <v>1855.8</v>
      </c>
      <c r="N142" s="220">
        <v>1807.7</v>
      </c>
      <c r="O142" s="220">
        <v>4435750</v>
      </c>
      <c r="P142" s="221">
        <v>-4.4438958153314402E-3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195.3</v>
      </c>
      <c r="F143" s="217">
        <v>194.17999999999998</v>
      </c>
      <c r="G143" s="219">
        <v>192.21999999999997</v>
      </c>
      <c r="H143" s="219">
        <v>189.14</v>
      </c>
      <c r="I143" s="219">
        <v>187.17999999999998</v>
      </c>
      <c r="J143" s="219">
        <v>197.25999999999996</v>
      </c>
      <c r="K143" s="219">
        <v>199.21999999999994</v>
      </c>
      <c r="L143" s="219">
        <v>202.29999999999995</v>
      </c>
      <c r="M143" s="220">
        <v>196.14</v>
      </c>
      <c r="N143" s="220">
        <v>191.1</v>
      </c>
      <c r="O143" s="220">
        <v>54390000</v>
      </c>
      <c r="P143" s="221">
        <v>4.6011827491706334E-2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7077.3</v>
      </c>
      <c r="F144" s="217">
        <v>7089.0999999999995</v>
      </c>
      <c r="G144" s="219">
        <v>7038.1999999999989</v>
      </c>
      <c r="H144" s="219">
        <v>6999.0999999999995</v>
      </c>
      <c r="I144" s="219">
        <v>6948.1999999999989</v>
      </c>
      <c r="J144" s="219">
        <v>7128.1999999999989</v>
      </c>
      <c r="K144" s="219">
        <v>7179.0999999999985</v>
      </c>
      <c r="L144" s="219">
        <v>7218.1999999999989</v>
      </c>
      <c r="M144" s="220">
        <v>7140</v>
      </c>
      <c r="N144" s="220">
        <v>7050</v>
      </c>
      <c r="O144" s="220">
        <v>1332450</v>
      </c>
      <c r="P144" s="221">
        <v>-1.0250696378830084E-2</v>
      </c>
    </row>
    <row r="145" spans="1:16" ht="12.75" customHeight="1">
      <c r="A145" s="213">
        <v>135</v>
      </c>
      <c r="B145" s="225" t="s">
        <v>839</v>
      </c>
      <c r="C145" s="217" t="s">
        <v>182</v>
      </c>
      <c r="D145" s="218">
        <v>45533</v>
      </c>
      <c r="E145" s="217">
        <v>3824.9</v>
      </c>
      <c r="F145" s="217">
        <v>3774.6333333333332</v>
      </c>
      <c r="G145" s="219">
        <v>3700.7666666666664</v>
      </c>
      <c r="H145" s="219">
        <v>3576.6333333333332</v>
      </c>
      <c r="I145" s="219">
        <v>3502.7666666666664</v>
      </c>
      <c r="J145" s="219">
        <v>3898.7666666666664</v>
      </c>
      <c r="K145" s="219">
        <v>3972.6333333333332</v>
      </c>
      <c r="L145" s="219">
        <v>4096.7666666666664</v>
      </c>
      <c r="M145" s="220">
        <v>3848.5</v>
      </c>
      <c r="N145" s="220">
        <v>3650.5</v>
      </c>
      <c r="O145" s="220">
        <v>1879500</v>
      </c>
      <c r="P145" s="221">
        <v>4.3022239487229288E-2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2472.75</v>
      </c>
      <c r="F146" s="217">
        <v>2477.2666666666669</v>
      </c>
      <c r="G146" s="219">
        <v>2465.5333333333338</v>
      </c>
      <c r="H146" s="219">
        <v>2458.3166666666671</v>
      </c>
      <c r="I146" s="219">
        <v>2446.5833333333339</v>
      </c>
      <c r="J146" s="219">
        <v>2484.4833333333336</v>
      </c>
      <c r="K146" s="219">
        <v>2496.2166666666662</v>
      </c>
      <c r="L146" s="219">
        <v>2503.4333333333334</v>
      </c>
      <c r="M146" s="220">
        <v>2489</v>
      </c>
      <c r="N146" s="220">
        <v>2470.0500000000002</v>
      </c>
      <c r="O146" s="220">
        <v>7284400</v>
      </c>
      <c r="P146" s="221">
        <v>1.9025236416540765E-2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242.84</v>
      </c>
      <c r="F147" s="217">
        <v>243.71333333333337</v>
      </c>
      <c r="G147" s="219">
        <v>241.42666666666673</v>
      </c>
      <c r="H147" s="219">
        <v>240.01333333333338</v>
      </c>
      <c r="I147" s="219">
        <v>237.72666666666674</v>
      </c>
      <c r="J147" s="219">
        <v>245.12666666666672</v>
      </c>
      <c r="K147" s="219">
        <v>247.41333333333336</v>
      </c>
      <c r="L147" s="219">
        <v>248.82666666666671</v>
      </c>
      <c r="M147" s="220">
        <v>246</v>
      </c>
      <c r="N147" s="220">
        <v>242.3</v>
      </c>
      <c r="O147" s="220">
        <v>84006000</v>
      </c>
      <c r="P147" s="221">
        <v>1.2913727618014107E-2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414.5</v>
      </c>
      <c r="F148" s="217">
        <v>412.51666666666665</v>
      </c>
      <c r="G148" s="219">
        <v>409.18333333333328</v>
      </c>
      <c r="H148" s="219">
        <v>403.86666666666662</v>
      </c>
      <c r="I148" s="219">
        <v>400.53333333333325</v>
      </c>
      <c r="J148" s="219">
        <v>417.83333333333331</v>
      </c>
      <c r="K148" s="219">
        <v>421.16666666666669</v>
      </c>
      <c r="L148" s="219">
        <v>426.48333333333335</v>
      </c>
      <c r="M148" s="220">
        <v>415.85</v>
      </c>
      <c r="N148" s="220">
        <v>407.2</v>
      </c>
      <c r="O148" s="220">
        <v>96660000</v>
      </c>
      <c r="P148" s="221">
        <v>-2.0296465222348917E-2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1874.3</v>
      </c>
      <c r="F149" s="217">
        <v>1865.1500000000003</v>
      </c>
      <c r="G149" s="219">
        <v>1845.3000000000006</v>
      </c>
      <c r="H149" s="219">
        <v>1816.3000000000004</v>
      </c>
      <c r="I149" s="219">
        <v>1796.4500000000007</v>
      </c>
      <c r="J149" s="219">
        <v>1894.1500000000005</v>
      </c>
      <c r="K149" s="219">
        <v>1914.0000000000005</v>
      </c>
      <c r="L149" s="219">
        <v>1943.0000000000005</v>
      </c>
      <c r="M149" s="220">
        <v>1885</v>
      </c>
      <c r="N149" s="220">
        <v>1836.15</v>
      </c>
      <c r="O149" s="220">
        <v>6630400</v>
      </c>
      <c r="P149" s="221">
        <v>2.9341447511410563E-2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11120.75</v>
      </c>
      <c r="F150" s="217">
        <v>11149.016666666668</v>
      </c>
      <c r="G150" s="219">
        <v>11016.283333333336</v>
      </c>
      <c r="H150" s="219">
        <v>10911.816666666668</v>
      </c>
      <c r="I150" s="219">
        <v>10779.083333333336</v>
      </c>
      <c r="J150" s="219">
        <v>11253.483333333337</v>
      </c>
      <c r="K150" s="219">
        <v>11386.216666666671</v>
      </c>
      <c r="L150" s="219">
        <v>11490.683333333338</v>
      </c>
      <c r="M150" s="220">
        <v>11281.75</v>
      </c>
      <c r="N150" s="220">
        <v>11044.55</v>
      </c>
      <c r="O150" s="220">
        <v>1853800</v>
      </c>
      <c r="P150" s="221">
        <v>2.2391352305316567E-2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333.8</v>
      </c>
      <c r="F151" s="217">
        <v>333.23333333333335</v>
      </c>
      <c r="G151" s="219">
        <v>329.26666666666671</v>
      </c>
      <c r="H151" s="219">
        <v>324.73333333333335</v>
      </c>
      <c r="I151" s="219">
        <v>320.76666666666671</v>
      </c>
      <c r="J151" s="219">
        <v>337.76666666666671</v>
      </c>
      <c r="K151" s="219">
        <v>341.73333333333341</v>
      </c>
      <c r="L151" s="219">
        <v>346.26666666666671</v>
      </c>
      <c r="M151" s="220">
        <v>337.2</v>
      </c>
      <c r="N151" s="220">
        <v>328.7</v>
      </c>
      <c r="O151" s="220">
        <v>127923950</v>
      </c>
      <c r="P151" s="221">
        <v>2.497108043495026E-2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42399.75</v>
      </c>
      <c r="F152" s="217">
        <v>42550.416666666664</v>
      </c>
      <c r="G152" s="219">
        <v>42179.333333333328</v>
      </c>
      <c r="H152" s="219">
        <v>41958.916666666664</v>
      </c>
      <c r="I152" s="219">
        <v>41587.833333333328</v>
      </c>
      <c r="J152" s="219">
        <v>42770.833333333328</v>
      </c>
      <c r="K152" s="219">
        <v>43141.916666666657</v>
      </c>
      <c r="L152" s="219">
        <v>43362.333333333328</v>
      </c>
      <c r="M152" s="220">
        <v>42921.5</v>
      </c>
      <c r="N152" s="220">
        <v>42330</v>
      </c>
      <c r="O152" s="220">
        <v>171705</v>
      </c>
      <c r="P152" s="221">
        <v>-2.3543461571270154E-2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1046.1500000000001</v>
      </c>
      <c r="F153" s="217">
        <v>1040.3166666666666</v>
      </c>
      <c r="G153" s="219">
        <v>1030.8333333333333</v>
      </c>
      <c r="H153" s="219">
        <v>1015.5166666666667</v>
      </c>
      <c r="I153" s="219">
        <v>1006.0333333333333</v>
      </c>
      <c r="J153" s="219">
        <v>1055.6333333333332</v>
      </c>
      <c r="K153" s="219">
        <v>1065.1166666666668</v>
      </c>
      <c r="L153" s="219">
        <v>1080.4333333333332</v>
      </c>
      <c r="M153" s="220">
        <v>1049.8</v>
      </c>
      <c r="N153" s="220">
        <v>1025</v>
      </c>
      <c r="O153" s="220">
        <v>11239500</v>
      </c>
      <c r="P153" s="221">
        <v>9.4301495352283448E-3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4851.8</v>
      </c>
      <c r="F154" s="217">
        <v>4866.9333333333334</v>
      </c>
      <c r="G154" s="219">
        <v>4734.8666666666668</v>
      </c>
      <c r="H154" s="219">
        <v>4617.9333333333334</v>
      </c>
      <c r="I154" s="219">
        <v>4485.8666666666668</v>
      </c>
      <c r="J154" s="219">
        <v>4983.8666666666668</v>
      </c>
      <c r="K154" s="219">
        <v>5115.9333333333343</v>
      </c>
      <c r="L154" s="219">
        <v>5232.8666666666668</v>
      </c>
      <c r="M154" s="220">
        <v>4999</v>
      </c>
      <c r="N154" s="220">
        <v>4750</v>
      </c>
      <c r="O154" s="220">
        <v>2202800</v>
      </c>
      <c r="P154" s="221">
        <v>8.1606599234017474E-2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370.1</v>
      </c>
      <c r="F155" s="217">
        <v>370.05</v>
      </c>
      <c r="G155" s="219">
        <v>365.45000000000005</v>
      </c>
      <c r="H155" s="219">
        <v>360.8</v>
      </c>
      <c r="I155" s="219">
        <v>356.20000000000005</v>
      </c>
      <c r="J155" s="219">
        <v>374.70000000000005</v>
      </c>
      <c r="K155" s="219">
        <v>379.30000000000007</v>
      </c>
      <c r="L155" s="219">
        <v>383.95000000000005</v>
      </c>
      <c r="M155" s="220">
        <v>374.65</v>
      </c>
      <c r="N155" s="220">
        <v>365.4</v>
      </c>
      <c r="O155" s="220">
        <v>28515000</v>
      </c>
      <c r="P155" s="221">
        <v>9.5592140201805637E-3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558.85</v>
      </c>
      <c r="F156" s="217">
        <v>558.01666666666665</v>
      </c>
      <c r="G156" s="219">
        <v>554.0333333333333</v>
      </c>
      <c r="H156" s="219">
        <v>549.2166666666667</v>
      </c>
      <c r="I156" s="219">
        <v>545.23333333333335</v>
      </c>
      <c r="J156" s="219">
        <v>562.83333333333326</v>
      </c>
      <c r="K156" s="219">
        <v>566.81666666666661</v>
      </c>
      <c r="L156" s="219">
        <v>571.63333333333321</v>
      </c>
      <c r="M156" s="220">
        <v>562</v>
      </c>
      <c r="N156" s="220">
        <v>553.20000000000005</v>
      </c>
      <c r="O156" s="220">
        <v>47095100</v>
      </c>
      <c r="P156" s="221">
        <v>-9.8124965833925552E-3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3200.65</v>
      </c>
      <c r="F157" s="217">
        <v>3199.4166666666665</v>
      </c>
      <c r="G157" s="219">
        <v>3169.0333333333328</v>
      </c>
      <c r="H157" s="219">
        <v>3137.4166666666665</v>
      </c>
      <c r="I157" s="219">
        <v>3107.0333333333328</v>
      </c>
      <c r="J157" s="219">
        <v>3231.0333333333328</v>
      </c>
      <c r="K157" s="219">
        <v>3261.416666666667</v>
      </c>
      <c r="L157" s="219">
        <v>3293.0333333333328</v>
      </c>
      <c r="M157" s="220">
        <v>3229.8</v>
      </c>
      <c r="N157" s="220">
        <v>3167.8</v>
      </c>
      <c r="O157" s="220">
        <v>2360000</v>
      </c>
      <c r="P157" s="221">
        <v>-1.4305105983084473E-2</v>
      </c>
    </row>
    <row r="158" spans="1:16" ht="12.75" customHeight="1">
      <c r="A158" s="213">
        <v>148</v>
      </c>
      <c r="B158" s="225" t="s">
        <v>839</v>
      </c>
      <c r="C158" s="217" t="s">
        <v>196</v>
      </c>
      <c r="D158" s="218">
        <v>45533</v>
      </c>
      <c r="E158" s="217">
        <v>4450.05</v>
      </c>
      <c r="F158" s="217">
        <v>4434.6333333333341</v>
      </c>
      <c r="G158" s="219">
        <v>4380.4166666666679</v>
      </c>
      <c r="H158" s="219">
        <v>4310.7833333333338</v>
      </c>
      <c r="I158" s="219">
        <v>4256.5666666666675</v>
      </c>
      <c r="J158" s="219">
        <v>4504.2666666666682</v>
      </c>
      <c r="K158" s="219">
        <v>4558.4833333333336</v>
      </c>
      <c r="L158" s="219">
        <v>4628.1166666666686</v>
      </c>
      <c r="M158" s="220">
        <v>4488.8500000000004</v>
      </c>
      <c r="N158" s="220">
        <v>4365</v>
      </c>
      <c r="O158" s="220">
        <v>1627000</v>
      </c>
      <c r="P158" s="221">
        <v>-2.5894327196527466E-2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124.46</v>
      </c>
      <c r="F159" s="217">
        <v>124.73666666666666</v>
      </c>
      <c r="G159" s="219">
        <v>122.97333333333333</v>
      </c>
      <c r="H159" s="219">
        <v>121.48666666666666</v>
      </c>
      <c r="I159" s="219">
        <v>119.72333333333333</v>
      </c>
      <c r="J159" s="219">
        <v>126.22333333333333</v>
      </c>
      <c r="K159" s="219">
        <v>127.98666666666668</v>
      </c>
      <c r="L159" s="219">
        <v>129.47333333333333</v>
      </c>
      <c r="M159" s="220">
        <v>126.5</v>
      </c>
      <c r="N159" s="220">
        <v>123.25</v>
      </c>
      <c r="O159" s="220">
        <v>250632000</v>
      </c>
      <c r="P159" s="221">
        <v>6.9979508196721316E-2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6889.55</v>
      </c>
      <c r="F160" s="217">
        <v>6839.9666666666672</v>
      </c>
      <c r="G160" s="219">
        <v>6763.3333333333339</v>
      </c>
      <c r="H160" s="219">
        <v>6637.1166666666668</v>
      </c>
      <c r="I160" s="219">
        <v>6560.4833333333336</v>
      </c>
      <c r="J160" s="219">
        <v>6966.1833333333343</v>
      </c>
      <c r="K160" s="219">
        <v>7042.8166666666675</v>
      </c>
      <c r="L160" s="219">
        <v>7169.0333333333347</v>
      </c>
      <c r="M160" s="220">
        <v>6916.6</v>
      </c>
      <c r="N160" s="220">
        <v>6713.75</v>
      </c>
      <c r="O160" s="220">
        <v>2945125</v>
      </c>
      <c r="P160" s="221">
        <v>-6.090318466260114E-2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347.2</v>
      </c>
      <c r="F161" s="217">
        <v>346.51666666666671</v>
      </c>
      <c r="G161" s="219">
        <v>343.03333333333342</v>
      </c>
      <c r="H161" s="219">
        <v>338.86666666666673</v>
      </c>
      <c r="I161" s="219">
        <v>335.38333333333344</v>
      </c>
      <c r="J161" s="219">
        <v>350.68333333333339</v>
      </c>
      <c r="K161" s="219">
        <v>354.16666666666663</v>
      </c>
      <c r="L161" s="219">
        <v>358.33333333333337</v>
      </c>
      <c r="M161" s="220">
        <v>350</v>
      </c>
      <c r="N161" s="220">
        <v>342.35</v>
      </c>
      <c r="O161" s="220">
        <v>65649600</v>
      </c>
      <c r="P161" s="221">
        <v>-5.0196420776953297E-3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1509.95</v>
      </c>
      <c r="F162" s="217">
        <v>1520.5333333333335</v>
      </c>
      <c r="G162" s="219">
        <v>1496.0666666666671</v>
      </c>
      <c r="H162" s="219">
        <v>1482.1833333333336</v>
      </c>
      <c r="I162" s="219">
        <v>1457.7166666666672</v>
      </c>
      <c r="J162" s="219">
        <v>1534.416666666667</v>
      </c>
      <c r="K162" s="219">
        <v>1558.8833333333337</v>
      </c>
      <c r="L162" s="219">
        <v>1572.7666666666669</v>
      </c>
      <c r="M162" s="220">
        <v>1545</v>
      </c>
      <c r="N162" s="220">
        <v>1506.65</v>
      </c>
      <c r="O162" s="220">
        <v>4255185</v>
      </c>
      <c r="P162" s="221">
        <v>-1.7017675817976682E-2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828.25</v>
      </c>
      <c r="F163" s="217">
        <v>830.51666666666677</v>
      </c>
      <c r="G163" s="219">
        <v>823.73333333333358</v>
      </c>
      <c r="H163" s="219">
        <v>819.21666666666681</v>
      </c>
      <c r="I163" s="219">
        <v>812.43333333333362</v>
      </c>
      <c r="J163" s="219">
        <v>835.03333333333353</v>
      </c>
      <c r="K163" s="219">
        <v>841.81666666666661</v>
      </c>
      <c r="L163" s="219">
        <v>846.33333333333348</v>
      </c>
      <c r="M163" s="220">
        <v>837.3</v>
      </c>
      <c r="N163" s="220">
        <v>826</v>
      </c>
      <c r="O163" s="220">
        <v>10071650</v>
      </c>
      <c r="P163" s="221">
        <v>-2.6216305062458908E-2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236.9</v>
      </c>
      <c r="F164" s="217">
        <v>237.11666666666667</v>
      </c>
      <c r="G164" s="219">
        <v>234.78333333333336</v>
      </c>
      <c r="H164" s="219">
        <v>232.66666666666669</v>
      </c>
      <c r="I164" s="219">
        <v>230.33333333333337</v>
      </c>
      <c r="J164" s="219">
        <v>239.23333333333335</v>
      </c>
      <c r="K164" s="219">
        <v>241.56666666666666</v>
      </c>
      <c r="L164" s="219">
        <v>243.68333333333334</v>
      </c>
      <c r="M164" s="220">
        <v>239.45</v>
      </c>
      <c r="N164" s="220">
        <v>235</v>
      </c>
      <c r="O164" s="220">
        <v>74252500</v>
      </c>
      <c r="P164" s="221">
        <v>2.896241122466655E-2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643.35</v>
      </c>
      <c r="F165" s="217">
        <v>643.78333333333342</v>
      </c>
      <c r="G165" s="219">
        <v>639.76666666666688</v>
      </c>
      <c r="H165" s="219">
        <v>636.18333333333351</v>
      </c>
      <c r="I165" s="219">
        <v>632.16666666666697</v>
      </c>
      <c r="J165" s="219">
        <v>647.36666666666679</v>
      </c>
      <c r="K165" s="219">
        <v>651.38333333333344</v>
      </c>
      <c r="L165" s="219">
        <v>654.9666666666667</v>
      </c>
      <c r="M165" s="220">
        <v>647.79999999999995</v>
      </c>
      <c r="N165" s="220">
        <v>640.20000000000005</v>
      </c>
      <c r="O165" s="220">
        <v>45494000</v>
      </c>
      <c r="P165" s="221">
        <v>-1.3171181454976512E-3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3021.35</v>
      </c>
      <c r="F166" s="217">
        <v>3024.85</v>
      </c>
      <c r="G166" s="219">
        <v>3010.7</v>
      </c>
      <c r="H166" s="219">
        <v>3000.0499999999997</v>
      </c>
      <c r="I166" s="219">
        <v>2985.8999999999996</v>
      </c>
      <c r="J166" s="219">
        <v>3035.5</v>
      </c>
      <c r="K166" s="219">
        <v>3049.6500000000005</v>
      </c>
      <c r="L166" s="219">
        <v>3060.3</v>
      </c>
      <c r="M166" s="220">
        <v>3039</v>
      </c>
      <c r="N166" s="220">
        <v>3014.2</v>
      </c>
      <c r="O166" s="220">
        <v>42528500</v>
      </c>
      <c r="P166" s="221">
        <v>2.8786724240115146E-2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153.94</v>
      </c>
      <c r="F167" s="217">
        <v>152.27333333333334</v>
      </c>
      <c r="G167" s="219">
        <v>149.66666666666669</v>
      </c>
      <c r="H167" s="219">
        <v>145.39333333333335</v>
      </c>
      <c r="I167" s="219">
        <v>142.78666666666669</v>
      </c>
      <c r="J167" s="219">
        <v>156.54666666666668</v>
      </c>
      <c r="K167" s="219">
        <v>159.15333333333331</v>
      </c>
      <c r="L167" s="219">
        <v>163.42666666666668</v>
      </c>
      <c r="M167" s="220">
        <v>154.88</v>
      </c>
      <c r="N167" s="220">
        <v>148</v>
      </c>
      <c r="O167" s="220">
        <v>144736000</v>
      </c>
      <c r="P167" s="221">
        <v>9.1358769416377619E-2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722.3</v>
      </c>
      <c r="F168" s="217">
        <v>720.43333333333339</v>
      </c>
      <c r="G168" s="219">
        <v>717.31666666666683</v>
      </c>
      <c r="H168" s="219">
        <v>712.33333333333348</v>
      </c>
      <c r="I168" s="219">
        <v>709.21666666666692</v>
      </c>
      <c r="J168" s="219">
        <v>725.41666666666674</v>
      </c>
      <c r="K168" s="219">
        <v>728.5333333333333</v>
      </c>
      <c r="L168" s="219">
        <v>733.51666666666665</v>
      </c>
      <c r="M168" s="220">
        <v>723.55</v>
      </c>
      <c r="N168" s="220">
        <v>715.45</v>
      </c>
      <c r="O168" s="220">
        <v>24376800</v>
      </c>
      <c r="P168" s="221">
        <v>-1.5762783035627767E-2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1761.1</v>
      </c>
      <c r="F169" s="217">
        <v>1751.3500000000001</v>
      </c>
      <c r="G169" s="219">
        <v>1736.2500000000002</v>
      </c>
      <c r="H169" s="219">
        <v>1711.4</v>
      </c>
      <c r="I169" s="219">
        <v>1696.3000000000002</v>
      </c>
      <c r="J169" s="219">
        <v>1776.2000000000003</v>
      </c>
      <c r="K169" s="219">
        <v>1791.3000000000002</v>
      </c>
      <c r="L169" s="219">
        <v>1816.1500000000003</v>
      </c>
      <c r="M169" s="220">
        <v>1766.45</v>
      </c>
      <c r="N169" s="220">
        <v>1726.5</v>
      </c>
      <c r="O169" s="220">
        <v>6765750</v>
      </c>
      <c r="P169" s="221">
        <v>6.4710476402990071E-3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878.8</v>
      </c>
      <c r="F170" s="217">
        <v>877.41666666666663</v>
      </c>
      <c r="G170" s="219">
        <v>874.43333333333328</v>
      </c>
      <c r="H170" s="219">
        <v>870.06666666666661</v>
      </c>
      <c r="I170" s="219">
        <v>867.08333333333326</v>
      </c>
      <c r="J170" s="219">
        <v>881.7833333333333</v>
      </c>
      <c r="K170" s="219">
        <v>884.76666666666665</v>
      </c>
      <c r="L170" s="219">
        <v>889.13333333333333</v>
      </c>
      <c r="M170" s="220">
        <v>880.4</v>
      </c>
      <c r="N170" s="220">
        <v>873.05</v>
      </c>
      <c r="O170" s="220">
        <v>85341000</v>
      </c>
      <c r="P170" s="221">
        <v>4.0785153070091194E-2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27833.25</v>
      </c>
      <c r="F171" s="217">
        <v>27712.716666666664</v>
      </c>
      <c r="G171" s="219">
        <v>27553.433333333327</v>
      </c>
      <c r="H171" s="219">
        <v>27273.616666666665</v>
      </c>
      <c r="I171" s="219">
        <v>27114.333333333328</v>
      </c>
      <c r="J171" s="219">
        <v>27992.533333333326</v>
      </c>
      <c r="K171" s="219">
        <v>28151.816666666658</v>
      </c>
      <c r="L171" s="219">
        <v>28431.633333333324</v>
      </c>
      <c r="M171" s="220">
        <v>27872</v>
      </c>
      <c r="N171" s="220">
        <v>27432.9</v>
      </c>
      <c r="O171" s="220">
        <v>272150</v>
      </c>
      <c r="P171" s="221">
        <v>4.6328335255670892E-2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7160.85</v>
      </c>
      <c r="F172" s="217">
        <v>7115.4833333333336</v>
      </c>
      <c r="G172" s="219">
        <v>7017.9666666666672</v>
      </c>
      <c r="H172" s="219">
        <v>6875.0833333333339</v>
      </c>
      <c r="I172" s="219">
        <v>6777.5666666666675</v>
      </c>
      <c r="J172" s="219">
        <v>7258.3666666666668</v>
      </c>
      <c r="K172" s="219">
        <v>7355.8833333333332</v>
      </c>
      <c r="L172" s="219">
        <v>7498.7666666666664</v>
      </c>
      <c r="M172" s="220">
        <v>7213</v>
      </c>
      <c r="N172" s="220">
        <v>6972.6</v>
      </c>
      <c r="O172" s="220">
        <v>2135850</v>
      </c>
      <c r="P172" s="221">
        <v>9.500177242112726E-3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2663.95</v>
      </c>
      <c r="F173" s="217">
        <v>2636.4500000000003</v>
      </c>
      <c r="G173" s="219">
        <v>2594.9000000000005</v>
      </c>
      <c r="H173" s="219">
        <v>2525.8500000000004</v>
      </c>
      <c r="I173" s="219">
        <v>2484.3000000000006</v>
      </c>
      <c r="J173" s="219">
        <v>2705.5000000000005</v>
      </c>
      <c r="K173" s="219">
        <v>2747.0500000000006</v>
      </c>
      <c r="L173" s="219">
        <v>2816.1000000000004</v>
      </c>
      <c r="M173" s="220">
        <v>2678</v>
      </c>
      <c r="N173" s="220">
        <v>2567.4</v>
      </c>
      <c r="O173" s="220">
        <v>5406000</v>
      </c>
      <c r="P173" s="221">
        <v>-2.7260458839406209E-2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2945.55</v>
      </c>
      <c r="F174" s="217">
        <v>2944.4166666666665</v>
      </c>
      <c r="G174" s="219">
        <v>2929.4833333333331</v>
      </c>
      <c r="H174" s="219">
        <v>2913.4166666666665</v>
      </c>
      <c r="I174" s="219">
        <v>2898.4833333333331</v>
      </c>
      <c r="J174" s="219">
        <v>2960.4833333333331</v>
      </c>
      <c r="K174" s="219">
        <v>2975.4166666666665</v>
      </c>
      <c r="L174" s="219">
        <v>2991.4833333333331</v>
      </c>
      <c r="M174" s="220">
        <v>2959.35</v>
      </c>
      <c r="N174" s="220">
        <v>2928.35</v>
      </c>
      <c r="O174" s="220">
        <v>8027700</v>
      </c>
      <c r="P174" s="221">
        <v>-9.2928544983339502E-3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1725.75</v>
      </c>
      <c r="F175" s="217">
        <v>1723.6666666666667</v>
      </c>
      <c r="G175" s="219">
        <v>1708.1333333333334</v>
      </c>
      <c r="H175" s="219">
        <v>1690.5166666666667</v>
      </c>
      <c r="I175" s="219">
        <v>1674.9833333333333</v>
      </c>
      <c r="J175" s="219">
        <v>1741.2833333333335</v>
      </c>
      <c r="K175" s="219">
        <v>1756.8166666666668</v>
      </c>
      <c r="L175" s="219">
        <v>1774.4333333333336</v>
      </c>
      <c r="M175" s="220">
        <v>1739.2</v>
      </c>
      <c r="N175" s="220">
        <v>1706.05</v>
      </c>
      <c r="O175" s="220">
        <v>14148750</v>
      </c>
      <c r="P175" s="221">
        <v>-1.7833280691950729E-2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899.65</v>
      </c>
      <c r="F176" s="217">
        <v>891.93333333333339</v>
      </c>
      <c r="G176" s="219">
        <v>881.36666666666679</v>
      </c>
      <c r="H176" s="219">
        <v>863.08333333333337</v>
      </c>
      <c r="I176" s="219">
        <v>852.51666666666677</v>
      </c>
      <c r="J176" s="219">
        <v>910.21666666666681</v>
      </c>
      <c r="K176" s="219">
        <v>920.78333333333342</v>
      </c>
      <c r="L176" s="219">
        <v>939.06666666666683</v>
      </c>
      <c r="M176" s="220">
        <v>902.5</v>
      </c>
      <c r="N176" s="220">
        <v>873.65</v>
      </c>
      <c r="O176" s="220">
        <v>8107500</v>
      </c>
      <c r="P176" s="221">
        <v>1.5023474178403756E-2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810.35</v>
      </c>
      <c r="F177" s="217">
        <v>807.25</v>
      </c>
      <c r="G177" s="219">
        <v>798.7</v>
      </c>
      <c r="H177" s="219">
        <v>787.05000000000007</v>
      </c>
      <c r="I177" s="219">
        <v>778.50000000000011</v>
      </c>
      <c r="J177" s="219">
        <v>818.9</v>
      </c>
      <c r="K177" s="219">
        <v>827.44999999999993</v>
      </c>
      <c r="L177" s="219">
        <v>839.09999999999991</v>
      </c>
      <c r="M177" s="220">
        <v>815.8</v>
      </c>
      <c r="N177" s="220">
        <v>795.6</v>
      </c>
      <c r="O177" s="220">
        <v>6234000</v>
      </c>
      <c r="P177" s="221">
        <v>-7.1215733015494637E-2</v>
      </c>
    </row>
    <row r="178" spans="1:16" ht="12.75" customHeight="1">
      <c r="A178" s="213">
        <v>168</v>
      </c>
      <c r="B178" s="225" t="s">
        <v>839</v>
      </c>
      <c r="C178" s="224" t="s">
        <v>217</v>
      </c>
      <c r="D178" s="218">
        <v>45533</v>
      </c>
      <c r="E178" s="217">
        <v>1127.7</v>
      </c>
      <c r="F178" s="217">
        <v>1125.4166666666667</v>
      </c>
      <c r="G178" s="219">
        <v>1113.8833333333334</v>
      </c>
      <c r="H178" s="219">
        <v>1100.0666666666666</v>
      </c>
      <c r="I178" s="219">
        <v>1088.5333333333333</v>
      </c>
      <c r="J178" s="219">
        <v>1139.2333333333336</v>
      </c>
      <c r="K178" s="219">
        <v>1150.7666666666669</v>
      </c>
      <c r="L178" s="219">
        <v>1164.5833333333337</v>
      </c>
      <c r="M178" s="220">
        <v>1136.95</v>
      </c>
      <c r="N178" s="220">
        <v>1111.5999999999999</v>
      </c>
      <c r="O178" s="220">
        <v>9339550</v>
      </c>
      <c r="P178" s="221">
        <v>8.2531765823536402E-3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2002.05</v>
      </c>
      <c r="F179" s="217">
        <v>1977.3833333333332</v>
      </c>
      <c r="G179" s="219">
        <v>1941.7666666666664</v>
      </c>
      <c r="H179" s="219">
        <v>1881.4833333333331</v>
      </c>
      <c r="I179" s="219">
        <v>1845.8666666666663</v>
      </c>
      <c r="J179" s="219">
        <v>2037.6666666666665</v>
      </c>
      <c r="K179" s="219">
        <v>2073.2833333333333</v>
      </c>
      <c r="L179" s="219">
        <v>2133.5666666666666</v>
      </c>
      <c r="M179" s="220">
        <v>2013</v>
      </c>
      <c r="N179" s="220">
        <v>1917.1</v>
      </c>
      <c r="O179" s="220">
        <v>7265000</v>
      </c>
      <c r="P179" s="221">
        <v>-1.9898819561551432E-2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1191.4000000000001</v>
      </c>
      <c r="F180" s="217">
        <v>1185.75</v>
      </c>
      <c r="G180" s="219">
        <v>1174</v>
      </c>
      <c r="H180" s="219">
        <v>1156.5999999999999</v>
      </c>
      <c r="I180" s="219">
        <v>1144.8499999999999</v>
      </c>
      <c r="J180" s="219">
        <v>1203.1500000000001</v>
      </c>
      <c r="K180" s="219">
        <v>1214.9000000000001</v>
      </c>
      <c r="L180" s="219">
        <v>1232.3000000000002</v>
      </c>
      <c r="M180" s="220">
        <v>1197.5</v>
      </c>
      <c r="N180" s="220">
        <v>1168.3499999999999</v>
      </c>
      <c r="O180" s="220">
        <v>11126400</v>
      </c>
      <c r="P180" s="221">
        <v>6.9143808605731313E-2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1156.5</v>
      </c>
      <c r="F181" s="217">
        <v>1156.9833333333333</v>
      </c>
      <c r="G181" s="219">
        <v>1145.9666666666667</v>
      </c>
      <c r="H181" s="219">
        <v>1135.4333333333334</v>
      </c>
      <c r="I181" s="219">
        <v>1124.4166666666667</v>
      </c>
      <c r="J181" s="219">
        <v>1167.5166666666667</v>
      </c>
      <c r="K181" s="219">
        <v>1178.5333333333335</v>
      </c>
      <c r="L181" s="219">
        <v>1189.0666666666666</v>
      </c>
      <c r="M181" s="220">
        <v>1168</v>
      </c>
      <c r="N181" s="220">
        <v>1146.45</v>
      </c>
      <c r="O181" s="220">
        <v>57245650</v>
      </c>
      <c r="P181" s="221">
        <v>-3.8538635628839316E-2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456.6</v>
      </c>
      <c r="F182" s="217">
        <v>453.9666666666667</v>
      </c>
      <c r="G182" s="219">
        <v>449.63333333333338</v>
      </c>
      <c r="H182" s="219">
        <v>442.66666666666669</v>
      </c>
      <c r="I182" s="219">
        <v>438.33333333333337</v>
      </c>
      <c r="J182" s="219">
        <v>460.93333333333339</v>
      </c>
      <c r="K182" s="219">
        <v>465.26666666666665</v>
      </c>
      <c r="L182" s="219">
        <v>472.23333333333341</v>
      </c>
      <c r="M182" s="220">
        <v>458.3</v>
      </c>
      <c r="N182" s="220">
        <v>447</v>
      </c>
      <c r="O182" s="220">
        <v>95211450</v>
      </c>
      <c r="P182" s="221">
        <v>2.1538238702201621E-2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166.33</v>
      </c>
      <c r="F183" s="217">
        <v>166.29333333333332</v>
      </c>
      <c r="G183" s="219">
        <v>164.28666666666663</v>
      </c>
      <c r="H183" s="219">
        <v>162.24333333333331</v>
      </c>
      <c r="I183" s="219">
        <v>160.23666666666662</v>
      </c>
      <c r="J183" s="219">
        <v>168.33666666666664</v>
      </c>
      <c r="K183" s="219">
        <v>170.34333333333336</v>
      </c>
      <c r="L183" s="219">
        <v>172.38666666666666</v>
      </c>
      <c r="M183" s="220">
        <v>168.3</v>
      </c>
      <c r="N183" s="220">
        <v>164.25</v>
      </c>
      <c r="O183" s="220">
        <v>258296500</v>
      </c>
      <c r="P183" s="221">
        <v>1.2613739272931131E-2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4405.3500000000004</v>
      </c>
      <c r="F184" s="217">
        <v>4402.666666666667</v>
      </c>
      <c r="G184" s="219">
        <v>4372.7833333333338</v>
      </c>
      <c r="H184" s="219">
        <v>4340.2166666666672</v>
      </c>
      <c r="I184" s="219">
        <v>4310.3333333333339</v>
      </c>
      <c r="J184" s="219">
        <v>4435.2333333333336</v>
      </c>
      <c r="K184" s="219">
        <v>4465.1166666666668</v>
      </c>
      <c r="L184" s="219">
        <v>4497.6833333333334</v>
      </c>
      <c r="M184" s="220">
        <v>4432.55</v>
      </c>
      <c r="N184" s="220">
        <v>4370.1000000000004</v>
      </c>
      <c r="O184" s="220">
        <v>14266875</v>
      </c>
      <c r="P184" s="221">
        <v>-1.6360806457451044E-2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1560.5</v>
      </c>
      <c r="F185" s="217">
        <v>1556.5333333333335</v>
      </c>
      <c r="G185" s="219">
        <v>1545.5166666666671</v>
      </c>
      <c r="H185" s="219">
        <v>1530.5333333333335</v>
      </c>
      <c r="I185" s="219">
        <v>1519.5166666666671</v>
      </c>
      <c r="J185" s="219">
        <v>1571.5166666666671</v>
      </c>
      <c r="K185" s="219">
        <v>1582.5333333333335</v>
      </c>
      <c r="L185" s="219">
        <v>1597.5166666666671</v>
      </c>
      <c r="M185" s="220">
        <v>1567.55</v>
      </c>
      <c r="N185" s="220">
        <v>1541.55</v>
      </c>
      <c r="O185" s="220">
        <v>14340600</v>
      </c>
      <c r="P185" s="221">
        <v>-1.8479733891831957E-2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3483.35</v>
      </c>
      <c r="F186" s="217">
        <v>3497.7666666666664</v>
      </c>
      <c r="G186" s="219">
        <v>3455.6833333333329</v>
      </c>
      <c r="H186" s="219">
        <v>3428.0166666666664</v>
      </c>
      <c r="I186" s="219">
        <v>3385.9333333333329</v>
      </c>
      <c r="J186" s="219">
        <v>3525.4333333333329</v>
      </c>
      <c r="K186" s="219">
        <v>3567.5166666666669</v>
      </c>
      <c r="L186" s="219">
        <v>3595.1833333333329</v>
      </c>
      <c r="M186" s="220">
        <v>3539.85</v>
      </c>
      <c r="N186" s="220">
        <v>3470.1</v>
      </c>
      <c r="O186" s="220">
        <v>10330600</v>
      </c>
      <c r="P186" s="221">
        <v>1.9374892073907787E-2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3173.5</v>
      </c>
      <c r="F187" s="217">
        <v>3159.7000000000003</v>
      </c>
      <c r="G187" s="219">
        <v>3117.1500000000005</v>
      </c>
      <c r="H187" s="219">
        <v>3060.8</v>
      </c>
      <c r="I187" s="219">
        <v>3018.2500000000005</v>
      </c>
      <c r="J187" s="219">
        <v>3216.0500000000006</v>
      </c>
      <c r="K187" s="219">
        <v>3258.6000000000008</v>
      </c>
      <c r="L187" s="219">
        <v>3314.9500000000007</v>
      </c>
      <c r="M187" s="220">
        <v>3202.25</v>
      </c>
      <c r="N187" s="220">
        <v>3103.35</v>
      </c>
      <c r="O187" s="220">
        <v>1466000</v>
      </c>
      <c r="P187" s="221">
        <v>-1.1962931760741365E-2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5871.85</v>
      </c>
      <c r="F188" s="217">
        <v>5826.3666666666659</v>
      </c>
      <c r="G188" s="219">
        <v>5709.8833333333314</v>
      </c>
      <c r="H188" s="219">
        <v>5547.9166666666652</v>
      </c>
      <c r="I188" s="219">
        <v>5431.4333333333307</v>
      </c>
      <c r="J188" s="219">
        <v>5988.3333333333321</v>
      </c>
      <c r="K188" s="219">
        <v>6104.8166666666675</v>
      </c>
      <c r="L188" s="219">
        <v>6266.7833333333328</v>
      </c>
      <c r="M188" s="220">
        <v>5942.85</v>
      </c>
      <c r="N188" s="220">
        <v>5664.4</v>
      </c>
      <c r="O188" s="220">
        <v>3130200</v>
      </c>
      <c r="P188" s="221">
        <v>2.5824211837189488E-2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2547.6999999999998</v>
      </c>
      <c r="F189" s="217">
        <v>2542.6166666666668</v>
      </c>
      <c r="G189" s="219">
        <v>2510.3333333333335</v>
      </c>
      <c r="H189" s="219">
        <v>2472.9666666666667</v>
      </c>
      <c r="I189" s="219">
        <v>2440.6833333333334</v>
      </c>
      <c r="J189" s="219">
        <v>2579.9833333333336</v>
      </c>
      <c r="K189" s="219">
        <v>2612.2666666666664</v>
      </c>
      <c r="L189" s="219">
        <v>2649.6333333333337</v>
      </c>
      <c r="M189" s="220">
        <v>2574.9</v>
      </c>
      <c r="N189" s="220">
        <v>2505.25</v>
      </c>
      <c r="O189" s="220">
        <v>5623800</v>
      </c>
      <c r="P189" s="221">
        <v>-2.2354694485842027E-3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1984</v>
      </c>
      <c r="F190" s="217">
        <v>1990.1166666666668</v>
      </c>
      <c r="G190" s="219">
        <v>1969.7333333333336</v>
      </c>
      <c r="H190" s="219">
        <v>1955.4666666666667</v>
      </c>
      <c r="I190" s="219">
        <v>1935.0833333333335</v>
      </c>
      <c r="J190" s="219">
        <v>2004.3833333333337</v>
      </c>
      <c r="K190" s="219">
        <v>2024.7666666666669</v>
      </c>
      <c r="L190" s="219">
        <v>2039.0333333333338</v>
      </c>
      <c r="M190" s="220">
        <v>2010.5</v>
      </c>
      <c r="N190" s="220">
        <v>1975.85</v>
      </c>
      <c r="O190" s="220">
        <v>2572000</v>
      </c>
      <c r="P190" s="221">
        <v>1.2598425196850394E-2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11902.15</v>
      </c>
      <c r="F191" s="217">
        <v>11872.050000000001</v>
      </c>
      <c r="G191" s="219">
        <v>11811.100000000002</v>
      </c>
      <c r="H191" s="219">
        <v>11720.050000000001</v>
      </c>
      <c r="I191" s="219">
        <v>11659.100000000002</v>
      </c>
      <c r="J191" s="219">
        <v>11963.100000000002</v>
      </c>
      <c r="K191" s="219">
        <v>12024.050000000003</v>
      </c>
      <c r="L191" s="219">
        <v>12115.100000000002</v>
      </c>
      <c r="M191" s="220">
        <v>11933</v>
      </c>
      <c r="N191" s="220">
        <v>11781</v>
      </c>
      <c r="O191" s="220">
        <v>2119300</v>
      </c>
      <c r="P191" s="221">
        <v>-8.4218406400598887E-3</v>
      </c>
    </row>
    <row r="192" spans="1:16" ht="12.75" customHeight="1">
      <c r="A192" s="213">
        <v>182</v>
      </c>
      <c r="B192" s="225" t="s">
        <v>839</v>
      </c>
      <c r="C192" s="217" t="s">
        <v>231</v>
      </c>
      <c r="D192" s="218">
        <v>45533</v>
      </c>
      <c r="E192" s="217">
        <v>573.6</v>
      </c>
      <c r="F192" s="217">
        <v>573.15</v>
      </c>
      <c r="G192" s="219">
        <v>569.75</v>
      </c>
      <c r="H192" s="219">
        <v>565.9</v>
      </c>
      <c r="I192" s="219">
        <v>562.5</v>
      </c>
      <c r="J192" s="219">
        <v>577</v>
      </c>
      <c r="K192" s="219">
        <v>580.39999999999986</v>
      </c>
      <c r="L192" s="219">
        <v>584.25</v>
      </c>
      <c r="M192" s="220">
        <v>576.54999999999995</v>
      </c>
      <c r="N192" s="220">
        <v>569.29999999999995</v>
      </c>
      <c r="O192" s="220">
        <v>34577400</v>
      </c>
      <c r="P192" s="221">
        <v>-2.4821264894592118E-2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450.05</v>
      </c>
      <c r="F193" s="217">
        <v>449.05</v>
      </c>
      <c r="G193" s="219">
        <v>444.6</v>
      </c>
      <c r="H193" s="219">
        <v>439.15000000000003</v>
      </c>
      <c r="I193" s="219">
        <v>434.70000000000005</v>
      </c>
      <c r="J193" s="219">
        <v>454.5</v>
      </c>
      <c r="K193" s="219">
        <v>458.94999999999993</v>
      </c>
      <c r="L193" s="219">
        <v>464.4</v>
      </c>
      <c r="M193" s="220">
        <v>453.5</v>
      </c>
      <c r="N193" s="220">
        <v>443.6</v>
      </c>
      <c r="O193" s="220">
        <v>159102500</v>
      </c>
      <c r="P193" s="221">
        <v>1.9363109886385406E-2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1548.25</v>
      </c>
      <c r="F194" s="217">
        <v>1549.4666666666665</v>
      </c>
      <c r="G194" s="219">
        <v>1538.883333333333</v>
      </c>
      <c r="H194" s="219">
        <v>1529.5166666666664</v>
      </c>
      <c r="I194" s="219">
        <v>1518.9333333333329</v>
      </c>
      <c r="J194" s="219">
        <v>1558.833333333333</v>
      </c>
      <c r="K194" s="219">
        <v>1569.4166666666665</v>
      </c>
      <c r="L194" s="219">
        <v>1578.7833333333331</v>
      </c>
      <c r="M194" s="220">
        <v>1560.05</v>
      </c>
      <c r="N194" s="220">
        <v>1540.1</v>
      </c>
      <c r="O194" s="220">
        <v>9248400</v>
      </c>
      <c r="P194" s="221">
        <v>6.4642507345739472E-3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525.15</v>
      </c>
      <c r="F195" s="217">
        <v>525.56666666666661</v>
      </c>
      <c r="G195" s="219">
        <v>522.83333333333326</v>
      </c>
      <c r="H195" s="219">
        <v>520.51666666666665</v>
      </c>
      <c r="I195" s="219">
        <v>517.7833333333333</v>
      </c>
      <c r="J195" s="219">
        <v>527.88333333333321</v>
      </c>
      <c r="K195" s="219">
        <v>530.61666666666656</v>
      </c>
      <c r="L195" s="219">
        <v>532.93333333333317</v>
      </c>
      <c r="M195" s="220">
        <v>528.29999999999995</v>
      </c>
      <c r="N195" s="220">
        <v>523.25</v>
      </c>
      <c r="O195" s="220">
        <v>51852000</v>
      </c>
      <c r="P195" s="221">
        <v>9.3436113057696803E-3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1252.55</v>
      </c>
      <c r="F196" s="217">
        <v>1246.7166666666665</v>
      </c>
      <c r="G196" s="219">
        <v>1238.133333333333</v>
      </c>
      <c r="H196" s="219">
        <v>1223.7166666666665</v>
      </c>
      <c r="I196" s="219">
        <v>1215.133333333333</v>
      </c>
      <c r="J196" s="219">
        <v>1261.133333333333</v>
      </c>
      <c r="K196" s="219">
        <v>1269.7166666666665</v>
      </c>
      <c r="L196" s="219">
        <v>1284.133333333333</v>
      </c>
      <c r="M196" s="220">
        <v>1255.3</v>
      </c>
      <c r="N196" s="220">
        <v>1232.3</v>
      </c>
      <c r="O196" s="220">
        <v>17393400</v>
      </c>
      <c r="P196" s="221">
        <v>1.5028242732030887E-3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4" t="s">
        <v>16</v>
      </c>
      <c r="B8" s="376"/>
      <c r="C8" s="379" t="s">
        <v>20</v>
      </c>
      <c r="D8" s="379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6"/>
      <c r="L8" s="48"/>
      <c r="M8" s="48"/>
      <c r="N8" s="1"/>
      <c r="O8" s="1"/>
    </row>
    <row r="9" spans="1:15" ht="36" customHeight="1">
      <c r="A9" s="375"/>
      <c r="B9" s="378"/>
      <c r="C9" s="378"/>
      <c r="D9" s="3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24951.15</v>
      </c>
      <c r="D10" s="34">
        <v>24930.75</v>
      </c>
      <c r="E10" s="34">
        <v>24876.9</v>
      </c>
      <c r="F10" s="34">
        <v>24802.65</v>
      </c>
      <c r="G10" s="34">
        <v>24748.800000000003</v>
      </c>
      <c r="H10" s="34">
        <v>25005</v>
      </c>
      <c r="I10" s="34">
        <v>25058.85</v>
      </c>
      <c r="J10" s="34">
        <v>25133.1</v>
      </c>
      <c r="K10" s="34">
        <v>24984.6</v>
      </c>
      <c r="L10" s="34">
        <v>24856.5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51553.4</v>
      </c>
      <c r="D11" s="34">
        <v>51517.4</v>
      </c>
      <c r="E11" s="34">
        <v>51371.700000000004</v>
      </c>
      <c r="F11" s="34">
        <v>51190</v>
      </c>
      <c r="G11" s="34">
        <v>51044.3</v>
      </c>
      <c r="H11" s="34">
        <v>51699.100000000006</v>
      </c>
      <c r="I11" s="34">
        <v>51844.800000000003</v>
      </c>
      <c r="J11" s="34">
        <v>52026.500000000007</v>
      </c>
      <c r="K11" s="34">
        <v>51663.1</v>
      </c>
      <c r="L11" s="34">
        <v>51335.7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7511.9</v>
      </c>
      <c r="D12" s="36">
        <v>7497.6333333333341</v>
      </c>
      <c r="E12" s="36">
        <v>7447.9666666666681</v>
      </c>
      <c r="F12" s="36">
        <v>7384.0333333333338</v>
      </c>
      <c r="G12" s="36">
        <v>7334.3666666666677</v>
      </c>
      <c r="H12" s="36">
        <v>7561.5666666666684</v>
      </c>
      <c r="I12" s="36">
        <v>7611.2333333333345</v>
      </c>
      <c r="J12" s="36">
        <v>7675.1666666666688</v>
      </c>
      <c r="K12" s="36">
        <v>7547.3</v>
      </c>
      <c r="L12" s="36">
        <v>7433.7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9499.4500000000007</v>
      </c>
      <c r="D13" s="36">
        <v>9482.3166666666675</v>
      </c>
      <c r="E13" s="36">
        <v>9459.0333333333347</v>
      </c>
      <c r="F13" s="36">
        <v>9418.6166666666668</v>
      </c>
      <c r="G13" s="36">
        <v>9395.3333333333339</v>
      </c>
      <c r="H13" s="36">
        <v>9522.7333333333354</v>
      </c>
      <c r="I13" s="36">
        <v>9546.0166666666682</v>
      </c>
      <c r="J13" s="36">
        <v>9586.4333333333361</v>
      </c>
      <c r="K13" s="36">
        <v>9505.6</v>
      </c>
      <c r="L13" s="36">
        <v>9441.9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40851.1</v>
      </c>
      <c r="D14" s="36">
        <v>40860.73333333333</v>
      </c>
      <c r="E14" s="36">
        <v>40647.416666666657</v>
      </c>
      <c r="F14" s="36">
        <v>40443.73333333333</v>
      </c>
      <c r="G14" s="36">
        <v>40230.416666666657</v>
      </c>
      <c r="H14" s="36">
        <v>41064.416666666657</v>
      </c>
      <c r="I14" s="36">
        <v>41277.733333333323</v>
      </c>
      <c r="J14" s="36">
        <v>41481.416666666657</v>
      </c>
      <c r="K14" s="36">
        <v>41074.050000000003</v>
      </c>
      <c r="L14" s="36">
        <v>40657.050000000003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11684.2</v>
      </c>
      <c r="D15" s="36">
        <v>11670.133333333333</v>
      </c>
      <c r="E15" s="36">
        <v>11605.416666666666</v>
      </c>
      <c r="F15" s="36">
        <v>11526.633333333333</v>
      </c>
      <c r="G15" s="36">
        <v>11461.916666666666</v>
      </c>
      <c r="H15" s="36">
        <v>11748.916666666666</v>
      </c>
      <c r="I15" s="36">
        <v>11813.633333333333</v>
      </c>
      <c r="J15" s="36">
        <v>11892.416666666666</v>
      </c>
      <c r="K15" s="36">
        <v>11734.85</v>
      </c>
      <c r="L15" s="36">
        <v>11591.35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16661.650000000001</v>
      </c>
      <c r="D16" s="36">
        <v>16644.983333333334</v>
      </c>
      <c r="E16" s="36">
        <v>16596.116666666669</v>
      </c>
      <c r="F16" s="36">
        <v>16530.583333333336</v>
      </c>
      <c r="G16" s="36">
        <v>16481.716666666671</v>
      </c>
      <c r="H16" s="36">
        <v>16710.516666666666</v>
      </c>
      <c r="I16" s="36">
        <v>16759.383333333328</v>
      </c>
      <c r="J16" s="36">
        <v>16824.916666666664</v>
      </c>
      <c r="K16" s="36">
        <v>16693.849999999999</v>
      </c>
      <c r="L16" s="36">
        <v>16579.45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7896.85</v>
      </c>
      <c r="D17" s="36">
        <v>7878.2833333333328</v>
      </c>
      <c r="E17" s="36">
        <v>7808.5666666666657</v>
      </c>
      <c r="F17" s="36">
        <v>7720.2833333333328</v>
      </c>
      <c r="G17" s="36">
        <v>7650.5666666666657</v>
      </c>
      <c r="H17" s="36">
        <v>7966.5666666666657</v>
      </c>
      <c r="I17" s="36">
        <v>8036.2833333333328</v>
      </c>
      <c r="J17" s="36">
        <v>8124.5666666666657</v>
      </c>
      <c r="K17" s="31">
        <v>7948</v>
      </c>
      <c r="L17" s="31">
        <v>7790</v>
      </c>
      <c r="M17" s="31">
        <v>2.7408199999999998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2590.65</v>
      </c>
      <c r="D18" s="36">
        <v>2590.5499999999997</v>
      </c>
      <c r="E18" s="36">
        <v>2570.0999999999995</v>
      </c>
      <c r="F18" s="36">
        <v>2549.5499999999997</v>
      </c>
      <c r="G18" s="36">
        <v>2529.0999999999995</v>
      </c>
      <c r="H18" s="36">
        <v>2611.0999999999995</v>
      </c>
      <c r="I18" s="36">
        <v>2631.5499999999993</v>
      </c>
      <c r="J18" s="36">
        <v>2652.0999999999995</v>
      </c>
      <c r="K18" s="31">
        <v>2611</v>
      </c>
      <c r="L18" s="31">
        <v>2570</v>
      </c>
      <c r="M18" s="31">
        <v>4.5636099999999997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1485.5</v>
      </c>
      <c r="D19" s="36">
        <v>1485.0166666666667</v>
      </c>
      <c r="E19" s="36">
        <v>1474.0333333333333</v>
      </c>
      <c r="F19" s="36">
        <v>1462.5666666666666</v>
      </c>
      <c r="G19" s="36">
        <v>1451.5833333333333</v>
      </c>
      <c r="H19" s="36">
        <v>1496.4833333333333</v>
      </c>
      <c r="I19" s="36">
        <v>1507.4666666666665</v>
      </c>
      <c r="J19" s="36">
        <v>1518.9333333333334</v>
      </c>
      <c r="K19" s="31">
        <v>1496</v>
      </c>
      <c r="L19" s="31">
        <v>1473.55</v>
      </c>
      <c r="M19" s="31">
        <v>4.4137000000000004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646.04999999999995</v>
      </c>
      <c r="D20" s="36">
        <v>645.61666666666667</v>
      </c>
      <c r="E20" s="36">
        <v>637.7833333333333</v>
      </c>
      <c r="F20" s="36">
        <v>629.51666666666665</v>
      </c>
      <c r="G20" s="36">
        <v>621.68333333333328</v>
      </c>
      <c r="H20" s="36">
        <v>653.88333333333333</v>
      </c>
      <c r="I20" s="36">
        <v>661.71666666666658</v>
      </c>
      <c r="J20" s="36">
        <v>669.98333333333335</v>
      </c>
      <c r="K20" s="31">
        <v>653.45000000000005</v>
      </c>
      <c r="L20" s="31">
        <v>637.35</v>
      </c>
      <c r="M20" s="31">
        <v>37.238129999999998</v>
      </c>
      <c r="N20" s="1"/>
      <c r="O20" s="1"/>
    </row>
    <row r="21" spans="1:15" ht="12.75" customHeight="1">
      <c r="A21" s="51">
        <v>12</v>
      </c>
      <c r="B21" s="53" t="s">
        <v>824</v>
      </c>
      <c r="C21" s="31">
        <v>1138.05</v>
      </c>
      <c r="D21" s="36">
        <v>1144.0333333333333</v>
      </c>
      <c r="E21" s="36">
        <v>1119.2666666666667</v>
      </c>
      <c r="F21" s="36">
        <v>1100.4833333333333</v>
      </c>
      <c r="G21" s="36">
        <v>1075.7166666666667</v>
      </c>
      <c r="H21" s="36">
        <v>1162.8166666666666</v>
      </c>
      <c r="I21" s="36">
        <v>1187.583333333333</v>
      </c>
      <c r="J21" s="36">
        <v>1206.3666666666666</v>
      </c>
      <c r="K21" s="31">
        <v>1168.8</v>
      </c>
      <c r="L21" s="31">
        <v>1125.25</v>
      </c>
      <c r="M21" s="31">
        <v>46.601520000000001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3169.4</v>
      </c>
      <c r="D22" s="36">
        <v>3167.2999999999997</v>
      </c>
      <c r="E22" s="36">
        <v>3137.0999999999995</v>
      </c>
      <c r="F22" s="36">
        <v>3104.7999999999997</v>
      </c>
      <c r="G22" s="36">
        <v>3074.5999999999995</v>
      </c>
      <c r="H22" s="36">
        <v>3199.5999999999995</v>
      </c>
      <c r="I22" s="36">
        <v>3229.7999999999993</v>
      </c>
      <c r="J22" s="36">
        <v>3262.0999999999995</v>
      </c>
      <c r="K22" s="31">
        <v>3197.5</v>
      </c>
      <c r="L22" s="31">
        <v>3135</v>
      </c>
      <c r="M22" s="31">
        <v>24.140049999999999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1847.2</v>
      </c>
      <c r="D23" s="36">
        <v>1841.4833333333333</v>
      </c>
      <c r="E23" s="36">
        <v>1816.9666666666667</v>
      </c>
      <c r="F23" s="36">
        <v>1786.7333333333333</v>
      </c>
      <c r="G23" s="36">
        <v>1762.2166666666667</v>
      </c>
      <c r="H23" s="36">
        <v>1871.7166666666667</v>
      </c>
      <c r="I23" s="36">
        <v>1896.2333333333336</v>
      </c>
      <c r="J23" s="36">
        <v>1926.4666666666667</v>
      </c>
      <c r="K23" s="31">
        <v>1866</v>
      </c>
      <c r="L23" s="31">
        <v>1811.25</v>
      </c>
      <c r="M23" s="31">
        <v>99.224990000000005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1569.9</v>
      </c>
      <c r="D24" s="36">
        <v>1564.9333333333334</v>
      </c>
      <c r="E24" s="36">
        <v>1551.9666666666667</v>
      </c>
      <c r="F24" s="36">
        <v>1534.0333333333333</v>
      </c>
      <c r="G24" s="36">
        <v>1521.0666666666666</v>
      </c>
      <c r="H24" s="36">
        <v>1582.8666666666668</v>
      </c>
      <c r="I24" s="36">
        <v>1595.8333333333335</v>
      </c>
      <c r="J24" s="36">
        <v>1613.7666666666669</v>
      </c>
      <c r="K24" s="31">
        <v>1577.9</v>
      </c>
      <c r="L24" s="31">
        <v>1547</v>
      </c>
      <c r="M24" s="31">
        <v>26.220230000000001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734.45</v>
      </c>
      <c r="D25" s="36">
        <v>732.13333333333333</v>
      </c>
      <c r="E25" s="36">
        <v>714.9666666666667</v>
      </c>
      <c r="F25" s="36">
        <v>695.48333333333335</v>
      </c>
      <c r="G25" s="36">
        <v>678.31666666666672</v>
      </c>
      <c r="H25" s="36">
        <v>751.61666666666667</v>
      </c>
      <c r="I25" s="36">
        <v>768.78333333333342</v>
      </c>
      <c r="J25" s="36">
        <v>788.26666666666665</v>
      </c>
      <c r="K25" s="31">
        <v>749.3</v>
      </c>
      <c r="L25" s="31">
        <v>712.65</v>
      </c>
      <c r="M25" s="31">
        <v>120.76205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895.55</v>
      </c>
      <c r="D26" s="36">
        <v>898.7166666666667</v>
      </c>
      <c r="E26" s="36">
        <v>887.93333333333339</v>
      </c>
      <c r="F26" s="36">
        <v>880.31666666666672</v>
      </c>
      <c r="G26" s="36">
        <v>869.53333333333342</v>
      </c>
      <c r="H26" s="36">
        <v>906.33333333333337</v>
      </c>
      <c r="I26" s="36">
        <v>917.11666666666667</v>
      </c>
      <c r="J26" s="36">
        <v>924.73333333333335</v>
      </c>
      <c r="K26" s="31">
        <v>909.5</v>
      </c>
      <c r="L26" s="31">
        <v>891.1</v>
      </c>
      <c r="M26" s="31">
        <v>9.8436599999999999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348.15</v>
      </c>
      <c r="D27" s="36">
        <v>350.11666666666662</v>
      </c>
      <c r="E27" s="36">
        <v>344.43333333333322</v>
      </c>
      <c r="F27" s="36">
        <v>340.71666666666658</v>
      </c>
      <c r="G27" s="36">
        <v>335.03333333333319</v>
      </c>
      <c r="H27" s="36">
        <v>353.83333333333326</v>
      </c>
      <c r="I27" s="36">
        <v>359.51666666666665</v>
      </c>
      <c r="J27" s="36">
        <v>363.23333333333329</v>
      </c>
      <c r="K27" s="31">
        <v>355.8</v>
      </c>
      <c r="L27" s="31">
        <v>346.4</v>
      </c>
      <c r="M27" s="31">
        <v>26.952680000000001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226.88</v>
      </c>
      <c r="D28" s="36">
        <v>225.73000000000002</v>
      </c>
      <c r="E28" s="36">
        <v>223.86000000000004</v>
      </c>
      <c r="F28" s="36">
        <v>220.84000000000003</v>
      </c>
      <c r="G28" s="36">
        <v>218.97000000000006</v>
      </c>
      <c r="H28" s="36">
        <v>228.75000000000003</v>
      </c>
      <c r="I28" s="36">
        <v>230.62000000000003</v>
      </c>
      <c r="J28" s="36">
        <v>233.64000000000001</v>
      </c>
      <c r="K28" s="31">
        <v>227.6</v>
      </c>
      <c r="L28" s="31">
        <v>222.71</v>
      </c>
      <c r="M28" s="31">
        <v>80.465029999999999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343.7</v>
      </c>
      <c r="D29" s="36">
        <v>344.06666666666661</v>
      </c>
      <c r="E29" s="36">
        <v>339.23333333333323</v>
      </c>
      <c r="F29" s="36">
        <v>334.76666666666665</v>
      </c>
      <c r="G29" s="36">
        <v>329.93333333333328</v>
      </c>
      <c r="H29" s="36">
        <v>348.53333333333319</v>
      </c>
      <c r="I29" s="36">
        <v>353.36666666666656</v>
      </c>
      <c r="J29" s="36">
        <v>357.83333333333314</v>
      </c>
      <c r="K29" s="31">
        <v>348.9</v>
      </c>
      <c r="L29" s="31">
        <v>339.6</v>
      </c>
      <c r="M29" s="31">
        <v>70.314089999999993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5309.5</v>
      </c>
      <c r="D30" s="36">
        <v>5282.8</v>
      </c>
      <c r="E30" s="36">
        <v>5220.7000000000007</v>
      </c>
      <c r="F30" s="36">
        <v>5131.9000000000005</v>
      </c>
      <c r="G30" s="36">
        <v>5069.8000000000011</v>
      </c>
      <c r="H30" s="36">
        <v>5371.6</v>
      </c>
      <c r="I30" s="36">
        <v>5433.7000000000007</v>
      </c>
      <c r="J30" s="36">
        <v>5522.5</v>
      </c>
      <c r="K30" s="31">
        <v>5344.9</v>
      </c>
      <c r="L30" s="31">
        <v>5194</v>
      </c>
      <c r="M30" s="31">
        <v>1.9507399999999999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679.95</v>
      </c>
      <c r="D31" s="36">
        <v>679.65</v>
      </c>
      <c r="E31" s="36">
        <v>672.65</v>
      </c>
      <c r="F31" s="36">
        <v>665.35</v>
      </c>
      <c r="G31" s="36">
        <v>658.35</v>
      </c>
      <c r="H31" s="36">
        <v>686.94999999999993</v>
      </c>
      <c r="I31" s="36">
        <v>693.94999999999993</v>
      </c>
      <c r="J31" s="36">
        <v>701.24999999999989</v>
      </c>
      <c r="K31" s="31">
        <v>686.65</v>
      </c>
      <c r="L31" s="31">
        <v>672.35</v>
      </c>
      <c r="M31" s="31">
        <v>50.070549999999997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6615.3</v>
      </c>
      <c r="D32" s="36">
        <v>6628.7333333333327</v>
      </c>
      <c r="E32" s="36">
        <v>6570.7166666666653</v>
      </c>
      <c r="F32" s="36">
        <v>6526.1333333333323</v>
      </c>
      <c r="G32" s="36">
        <v>6468.116666666665</v>
      </c>
      <c r="H32" s="36">
        <v>6673.3166666666657</v>
      </c>
      <c r="I32" s="36">
        <v>6731.3333333333339</v>
      </c>
      <c r="J32" s="36">
        <v>6775.9166666666661</v>
      </c>
      <c r="K32" s="31">
        <v>6686.75</v>
      </c>
      <c r="L32" s="31">
        <v>6584.15</v>
      </c>
      <c r="M32" s="31">
        <v>3.5226799999999998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555.70000000000005</v>
      </c>
      <c r="D33" s="36">
        <v>557.68333333333339</v>
      </c>
      <c r="E33" s="36">
        <v>553.01666666666677</v>
      </c>
      <c r="F33" s="36">
        <v>550.33333333333337</v>
      </c>
      <c r="G33" s="36">
        <v>545.66666666666674</v>
      </c>
      <c r="H33" s="36">
        <v>560.36666666666679</v>
      </c>
      <c r="I33" s="36">
        <v>565.0333333333333</v>
      </c>
      <c r="J33" s="36">
        <v>567.71666666666681</v>
      </c>
      <c r="K33" s="31">
        <v>562.35</v>
      </c>
      <c r="L33" s="31">
        <v>555</v>
      </c>
      <c r="M33" s="31">
        <v>12.301729999999999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257.08999999999997</v>
      </c>
      <c r="D34" s="36">
        <v>256.33</v>
      </c>
      <c r="E34" s="36">
        <v>253.65999999999997</v>
      </c>
      <c r="F34" s="36">
        <v>250.23</v>
      </c>
      <c r="G34" s="36">
        <v>247.55999999999997</v>
      </c>
      <c r="H34" s="36">
        <v>259.76</v>
      </c>
      <c r="I34" s="36">
        <v>262.42999999999995</v>
      </c>
      <c r="J34" s="36">
        <v>265.85999999999996</v>
      </c>
      <c r="K34" s="31">
        <v>259</v>
      </c>
      <c r="L34" s="31">
        <v>252.9</v>
      </c>
      <c r="M34" s="31">
        <v>96.272549999999995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3084.45</v>
      </c>
      <c r="D35" s="36">
        <v>3062.5</v>
      </c>
      <c r="E35" s="36">
        <v>3027</v>
      </c>
      <c r="F35" s="36">
        <v>2969.55</v>
      </c>
      <c r="G35" s="36">
        <v>2934.05</v>
      </c>
      <c r="H35" s="36">
        <v>3119.95</v>
      </c>
      <c r="I35" s="36">
        <v>3155.45</v>
      </c>
      <c r="J35" s="36">
        <v>3212.8999999999996</v>
      </c>
      <c r="K35" s="31">
        <v>3098</v>
      </c>
      <c r="L35" s="31">
        <v>3005.05</v>
      </c>
      <c r="M35" s="31">
        <v>35.495010000000001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2188.75</v>
      </c>
      <c r="D36" s="36">
        <v>2192.9</v>
      </c>
      <c r="E36" s="36">
        <v>2175.8000000000002</v>
      </c>
      <c r="F36" s="36">
        <v>2162.85</v>
      </c>
      <c r="G36" s="36">
        <v>2145.75</v>
      </c>
      <c r="H36" s="36">
        <v>2205.8500000000004</v>
      </c>
      <c r="I36" s="36">
        <v>2222.9499999999998</v>
      </c>
      <c r="J36" s="36">
        <v>2235.9000000000005</v>
      </c>
      <c r="K36" s="31">
        <v>2210</v>
      </c>
      <c r="L36" s="31">
        <v>2179.9499999999998</v>
      </c>
      <c r="M36" s="31">
        <v>5.0278299999999998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1434.15</v>
      </c>
      <c r="D37" s="36">
        <v>1424.7666666666667</v>
      </c>
      <c r="E37" s="36">
        <v>1408.8333333333333</v>
      </c>
      <c r="F37" s="36">
        <v>1383.5166666666667</v>
      </c>
      <c r="G37" s="36">
        <v>1367.5833333333333</v>
      </c>
      <c r="H37" s="36">
        <v>1450.0833333333333</v>
      </c>
      <c r="I37" s="36">
        <v>1466.0166666666667</v>
      </c>
      <c r="J37" s="36">
        <v>1491.3333333333333</v>
      </c>
      <c r="K37" s="31">
        <v>1440.7</v>
      </c>
      <c r="L37" s="31">
        <v>1399.45</v>
      </c>
      <c r="M37" s="31">
        <v>12.656969999999999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4935.95</v>
      </c>
      <c r="D38" s="36">
        <v>4971.6833333333334</v>
      </c>
      <c r="E38" s="36">
        <v>4874.4666666666672</v>
      </c>
      <c r="F38" s="36">
        <v>4812.9833333333336</v>
      </c>
      <c r="G38" s="36">
        <v>4715.7666666666673</v>
      </c>
      <c r="H38" s="36">
        <v>5033.166666666667</v>
      </c>
      <c r="I38" s="36">
        <v>5130.3833333333323</v>
      </c>
      <c r="J38" s="36">
        <v>5191.8666666666668</v>
      </c>
      <c r="K38" s="31">
        <v>5068.8999999999996</v>
      </c>
      <c r="L38" s="31">
        <v>4910.2</v>
      </c>
      <c r="M38" s="31">
        <v>9.1232900000000008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1166.0999999999999</v>
      </c>
      <c r="D39" s="36">
        <v>1163.7</v>
      </c>
      <c r="E39" s="36">
        <v>1156.4000000000001</v>
      </c>
      <c r="F39" s="36">
        <v>1146.7</v>
      </c>
      <c r="G39" s="36">
        <v>1139.4000000000001</v>
      </c>
      <c r="H39" s="36">
        <v>1173.4000000000001</v>
      </c>
      <c r="I39" s="36">
        <v>1180.6999999999998</v>
      </c>
      <c r="J39" s="36">
        <v>1190.4000000000001</v>
      </c>
      <c r="K39" s="31">
        <v>1171</v>
      </c>
      <c r="L39" s="31">
        <v>1154</v>
      </c>
      <c r="M39" s="31">
        <v>173.47076000000001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9664.2000000000007</v>
      </c>
      <c r="D40" s="36">
        <v>9641.4166666666661</v>
      </c>
      <c r="E40" s="36">
        <v>9602.8333333333321</v>
      </c>
      <c r="F40" s="36">
        <v>9541.4666666666653</v>
      </c>
      <c r="G40" s="36">
        <v>9502.8833333333314</v>
      </c>
      <c r="H40" s="36">
        <v>9702.7833333333328</v>
      </c>
      <c r="I40" s="36">
        <v>9741.366666666665</v>
      </c>
      <c r="J40" s="36">
        <v>9802.7333333333336</v>
      </c>
      <c r="K40" s="31">
        <v>9680</v>
      </c>
      <c r="L40" s="31">
        <v>9580.0499999999993</v>
      </c>
      <c r="M40" s="31">
        <v>3.1529199999999999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6806.95</v>
      </c>
      <c r="D41" s="36">
        <v>6818.3166666666666</v>
      </c>
      <c r="E41" s="36">
        <v>6781.6333333333332</v>
      </c>
      <c r="F41" s="36">
        <v>6756.3166666666666</v>
      </c>
      <c r="G41" s="36">
        <v>6719.6333333333332</v>
      </c>
      <c r="H41" s="36">
        <v>6843.6333333333332</v>
      </c>
      <c r="I41" s="36">
        <v>6880.3166666666657</v>
      </c>
      <c r="J41" s="36">
        <v>6905.6333333333332</v>
      </c>
      <c r="K41" s="31">
        <v>6855</v>
      </c>
      <c r="L41" s="31">
        <v>6793</v>
      </c>
      <c r="M41" s="31">
        <v>8.8965899999999998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1651.65</v>
      </c>
      <c r="D42" s="36">
        <v>1648.5166666666667</v>
      </c>
      <c r="E42" s="36">
        <v>1640.7833333333333</v>
      </c>
      <c r="F42" s="36">
        <v>1629.9166666666667</v>
      </c>
      <c r="G42" s="36">
        <v>1622.1833333333334</v>
      </c>
      <c r="H42" s="36">
        <v>1659.3833333333332</v>
      </c>
      <c r="I42" s="36">
        <v>1667.1166666666663</v>
      </c>
      <c r="J42" s="36">
        <v>1677.9833333333331</v>
      </c>
      <c r="K42" s="31">
        <v>1656.25</v>
      </c>
      <c r="L42" s="31">
        <v>1637.65</v>
      </c>
      <c r="M42" s="31">
        <v>13.2415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9619.5</v>
      </c>
      <c r="D43" s="36">
        <v>9613.3000000000011</v>
      </c>
      <c r="E43" s="36">
        <v>9502.5500000000029</v>
      </c>
      <c r="F43" s="36">
        <v>9385.6000000000022</v>
      </c>
      <c r="G43" s="36">
        <v>9274.850000000004</v>
      </c>
      <c r="H43" s="36">
        <v>9730.2500000000018</v>
      </c>
      <c r="I43" s="36">
        <v>9840.9999999999982</v>
      </c>
      <c r="J43" s="36">
        <v>9957.9500000000007</v>
      </c>
      <c r="K43" s="31">
        <v>9724.0499999999993</v>
      </c>
      <c r="L43" s="31">
        <v>9496.35</v>
      </c>
      <c r="M43" s="31">
        <v>0.46366000000000002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3323.3</v>
      </c>
      <c r="D44" s="36">
        <v>3317.0833333333335</v>
      </c>
      <c r="E44" s="36">
        <v>3281.416666666667</v>
      </c>
      <c r="F44" s="36">
        <v>3239.5333333333333</v>
      </c>
      <c r="G44" s="36">
        <v>3203.8666666666668</v>
      </c>
      <c r="H44" s="36">
        <v>3358.9666666666672</v>
      </c>
      <c r="I44" s="36">
        <v>3394.6333333333341</v>
      </c>
      <c r="J44" s="36">
        <v>3436.5166666666673</v>
      </c>
      <c r="K44" s="31">
        <v>3352.75</v>
      </c>
      <c r="L44" s="31">
        <v>3275.2</v>
      </c>
      <c r="M44" s="31">
        <v>3.0018799999999999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218.08</v>
      </c>
      <c r="D45" s="36">
        <v>217.74333333333334</v>
      </c>
      <c r="E45" s="36">
        <v>215.58666666666667</v>
      </c>
      <c r="F45" s="36">
        <v>213.09333333333333</v>
      </c>
      <c r="G45" s="36">
        <v>210.93666666666667</v>
      </c>
      <c r="H45" s="36">
        <v>220.23666666666668</v>
      </c>
      <c r="I45" s="36">
        <v>222.39333333333332</v>
      </c>
      <c r="J45" s="36">
        <v>224.88666666666668</v>
      </c>
      <c r="K45" s="31">
        <v>219.9</v>
      </c>
      <c r="L45" s="31">
        <v>215.25</v>
      </c>
      <c r="M45" s="31">
        <v>196.65112999999999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253.65</v>
      </c>
      <c r="D46" s="36">
        <v>254.18333333333331</v>
      </c>
      <c r="E46" s="36">
        <v>250.96666666666664</v>
      </c>
      <c r="F46" s="36">
        <v>248.28333333333333</v>
      </c>
      <c r="G46" s="36">
        <v>245.06666666666666</v>
      </c>
      <c r="H46" s="36">
        <v>256.86666666666662</v>
      </c>
      <c r="I46" s="36">
        <v>260.08333333333326</v>
      </c>
      <c r="J46" s="36">
        <v>262.76666666666659</v>
      </c>
      <c r="K46" s="31">
        <v>257.39999999999998</v>
      </c>
      <c r="L46" s="31">
        <v>251.5</v>
      </c>
      <c r="M46" s="31">
        <v>177.96738999999999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125.8</v>
      </c>
      <c r="D47" s="36">
        <v>125.75999999999999</v>
      </c>
      <c r="E47" s="36">
        <v>125.06999999999998</v>
      </c>
      <c r="F47" s="36">
        <v>124.33999999999999</v>
      </c>
      <c r="G47" s="36">
        <v>123.64999999999998</v>
      </c>
      <c r="H47" s="36">
        <v>126.48999999999998</v>
      </c>
      <c r="I47" s="36">
        <v>127.17999999999998</v>
      </c>
      <c r="J47" s="36">
        <v>127.90999999999998</v>
      </c>
      <c r="K47" s="31">
        <v>126.45</v>
      </c>
      <c r="L47" s="31">
        <v>125.03</v>
      </c>
      <c r="M47" s="31">
        <v>50.64752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1596.3</v>
      </c>
      <c r="D48" s="36">
        <v>1596.45</v>
      </c>
      <c r="E48" s="36">
        <v>1586.2</v>
      </c>
      <c r="F48" s="36">
        <v>1576.1</v>
      </c>
      <c r="G48" s="36">
        <v>1565.85</v>
      </c>
      <c r="H48" s="36">
        <v>1606.5500000000002</v>
      </c>
      <c r="I48" s="36">
        <v>1616.8000000000002</v>
      </c>
      <c r="J48" s="36">
        <v>1626.9000000000003</v>
      </c>
      <c r="K48" s="31">
        <v>1606.7</v>
      </c>
      <c r="L48" s="31">
        <v>1586.35</v>
      </c>
      <c r="M48" s="31">
        <v>2.1036199999999998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554.9</v>
      </c>
      <c r="D49" s="36">
        <v>554.7833333333333</v>
      </c>
      <c r="E49" s="36">
        <v>551.11666666666656</v>
      </c>
      <c r="F49" s="36">
        <v>547.33333333333326</v>
      </c>
      <c r="G49" s="36">
        <v>543.66666666666652</v>
      </c>
      <c r="H49" s="36">
        <v>558.56666666666661</v>
      </c>
      <c r="I49" s="36">
        <v>562.23333333333335</v>
      </c>
      <c r="J49" s="36">
        <v>566.01666666666665</v>
      </c>
      <c r="K49" s="31">
        <v>558.45000000000005</v>
      </c>
      <c r="L49" s="31">
        <v>551</v>
      </c>
      <c r="M49" s="31">
        <v>9.1570999999999998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1460.1</v>
      </c>
      <c r="D50" s="36">
        <v>1467.5333333333335</v>
      </c>
      <c r="E50" s="36">
        <v>1450.116666666667</v>
      </c>
      <c r="F50" s="36">
        <v>1440.1333333333334</v>
      </c>
      <c r="G50" s="36">
        <v>1422.7166666666669</v>
      </c>
      <c r="H50" s="36">
        <v>1477.5166666666671</v>
      </c>
      <c r="I50" s="36">
        <v>1494.9333333333336</v>
      </c>
      <c r="J50" s="36">
        <v>1504.9166666666672</v>
      </c>
      <c r="K50" s="31">
        <v>1484.95</v>
      </c>
      <c r="L50" s="31">
        <v>1457.55</v>
      </c>
      <c r="M50" s="31">
        <v>6.1713800000000001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316.05</v>
      </c>
      <c r="D51" s="36">
        <v>317.36666666666673</v>
      </c>
      <c r="E51" s="36">
        <v>314.13333333333344</v>
      </c>
      <c r="F51" s="36">
        <v>312.2166666666667</v>
      </c>
      <c r="G51" s="36">
        <v>308.98333333333341</v>
      </c>
      <c r="H51" s="36">
        <v>319.28333333333347</v>
      </c>
      <c r="I51" s="36">
        <v>322.51666666666671</v>
      </c>
      <c r="J51" s="36">
        <v>324.43333333333351</v>
      </c>
      <c r="K51" s="31">
        <v>320.60000000000002</v>
      </c>
      <c r="L51" s="31">
        <v>315.45</v>
      </c>
      <c r="M51" s="31">
        <v>257.09971000000002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1733.5</v>
      </c>
      <c r="D52" s="36">
        <v>1733.5166666666667</v>
      </c>
      <c r="E52" s="36">
        <v>1722.0333333333333</v>
      </c>
      <c r="F52" s="36">
        <v>1710.5666666666666</v>
      </c>
      <c r="G52" s="36">
        <v>1699.0833333333333</v>
      </c>
      <c r="H52" s="36">
        <v>1744.9833333333333</v>
      </c>
      <c r="I52" s="36">
        <v>1756.4666666666665</v>
      </c>
      <c r="J52" s="36">
        <v>1767.9333333333334</v>
      </c>
      <c r="K52" s="31">
        <v>1745</v>
      </c>
      <c r="L52" s="31">
        <v>1722.05</v>
      </c>
      <c r="M52" s="31">
        <v>6.2061000000000002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315.25</v>
      </c>
      <c r="D53" s="36">
        <v>315.51666666666671</v>
      </c>
      <c r="E53" s="36">
        <v>311.58333333333343</v>
      </c>
      <c r="F53" s="36">
        <v>307.91666666666674</v>
      </c>
      <c r="G53" s="36">
        <v>303.98333333333346</v>
      </c>
      <c r="H53" s="36">
        <v>319.18333333333339</v>
      </c>
      <c r="I53" s="36">
        <v>323.11666666666667</v>
      </c>
      <c r="J53" s="36">
        <v>326.78333333333336</v>
      </c>
      <c r="K53" s="31">
        <v>319.45</v>
      </c>
      <c r="L53" s="31">
        <v>311.85000000000002</v>
      </c>
      <c r="M53" s="31">
        <v>268.45161999999999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350.05</v>
      </c>
      <c r="D54" s="36">
        <v>350.10000000000008</v>
      </c>
      <c r="E54" s="36">
        <v>346.10000000000014</v>
      </c>
      <c r="F54" s="36">
        <v>342.15000000000003</v>
      </c>
      <c r="G54" s="36">
        <v>338.15000000000009</v>
      </c>
      <c r="H54" s="36">
        <v>354.05000000000018</v>
      </c>
      <c r="I54" s="36">
        <v>358.05000000000007</v>
      </c>
      <c r="J54" s="36">
        <v>362.00000000000023</v>
      </c>
      <c r="K54" s="31">
        <v>354.1</v>
      </c>
      <c r="L54" s="31">
        <v>346.15</v>
      </c>
      <c r="M54" s="31">
        <v>172.24023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1491.55</v>
      </c>
      <c r="D55" s="36">
        <v>1489.6166666666668</v>
      </c>
      <c r="E55" s="36">
        <v>1475.0833333333335</v>
      </c>
      <c r="F55" s="36">
        <v>1458.6166666666668</v>
      </c>
      <c r="G55" s="36">
        <v>1444.0833333333335</v>
      </c>
      <c r="H55" s="36">
        <v>1506.0833333333335</v>
      </c>
      <c r="I55" s="36">
        <v>1520.6166666666668</v>
      </c>
      <c r="J55" s="36">
        <v>1537.0833333333335</v>
      </c>
      <c r="K55" s="31">
        <v>1504.15</v>
      </c>
      <c r="L55" s="31">
        <v>1473.15</v>
      </c>
      <c r="M55" s="31">
        <v>56.343049999999998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362.35</v>
      </c>
      <c r="D56" s="36">
        <v>363.18333333333339</v>
      </c>
      <c r="E56" s="36">
        <v>359.56666666666678</v>
      </c>
      <c r="F56" s="36">
        <v>356.78333333333336</v>
      </c>
      <c r="G56" s="36">
        <v>353.16666666666674</v>
      </c>
      <c r="H56" s="36">
        <v>365.96666666666681</v>
      </c>
      <c r="I56" s="36">
        <v>369.58333333333337</v>
      </c>
      <c r="J56" s="36">
        <v>372.36666666666684</v>
      </c>
      <c r="K56" s="31">
        <v>366.8</v>
      </c>
      <c r="L56" s="31">
        <v>360.4</v>
      </c>
      <c r="M56" s="31">
        <v>26.996130000000001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34978.449999999997</v>
      </c>
      <c r="D57" s="36">
        <v>34809.599999999999</v>
      </c>
      <c r="E57" s="36">
        <v>34589.299999999996</v>
      </c>
      <c r="F57" s="36">
        <v>34200.149999999994</v>
      </c>
      <c r="G57" s="36">
        <v>33979.849999999991</v>
      </c>
      <c r="H57" s="36">
        <v>35198.75</v>
      </c>
      <c r="I57" s="36">
        <v>35419.050000000003</v>
      </c>
      <c r="J57" s="36">
        <v>35808.200000000004</v>
      </c>
      <c r="K57" s="31">
        <v>35029.9</v>
      </c>
      <c r="L57" s="31">
        <v>34420.449999999997</v>
      </c>
      <c r="M57" s="31">
        <v>0.32524999999999998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5784.45</v>
      </c>
      <c r="D58" s="36">
        <v>5817.2</v>
      </c>
      <c r="E58" s="36">
        <v>5737.4</v>
      </c>
      <c r="F58" s="36">
        <v>5690.3499999999995</v>
      </c>
      <c r="G58" s="36">
        <v>5610.5499999999993</v>
      </c>
      <c r="H58" s="36">
        <v>5864.25</v>
      </c>
      <c r="I58" s="36">
        <v>5944.0500000000011</v>
      </c>
      <c r="J58" s="36">
        <v>5991.1</v>
      </c>
      <c r="K58" s="31">
        <v>5897</v>
      </c>
      <c r="L58" s="31">
        <v>5770.15</v>
      </c>
      <c r="M58" s="31">
        <v>2.7179600000000002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736</v>
      </c>
      <c r="D59" s="36">
        <v>735.5333333333333</v>
      </c>
      <c r="E59" s="36">
        <v>729.46666666666658</v>
      </c>
      <c r="F59" s="36">
        <v>722.93333333333328</v>
      </c>
      <c r="G59" s="36">
        <v>716.86666666666656</v>
      </c>
      <c r="H59" s="36">
        <v>742.06666666666661</v>
      </c>
      <c r="I59" s="36">
        <v>748.13333333333321</v>
      </c>
      <c r="J59" s="36">
        <v>754.66666666666663</v>
      </c>
      <c r="K59" s="31">
        <v>741.6</v>
      </c>
      <c r="L59" s="31">
        <v>729</v>
      </c>
      <c r="M59" s="31">
        <v>17.047640000000001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114.71</v>
      </c>
      <c r="D60" s="36">
        <v>115.05333333333333</v>
      </c>
      <c r="E60" s="36">
        <v>113.91666666666666</v>
      </c>
      <c r="F60" s="36">
        <v>113.12333333333333</v>
      </c>
      <c r="G60" s="36">
        <v>111.98666666666666</v>
      </c>
      <c r="H60" s="36">
        <v>115.84666666666665</v>
      </c>
      <c r="I60" s="36">
        <v>116.98333333333333</v>
      </c>
      <c r="J60" s="36">
        <v>117.77666666666664</v>
      </c>
      <c r="K60" s="31">
        <v>116.19</v>
      </c>
      <c r="L60" s="31">
        <v>114.26</v>
      </c>
      <c r="M60" s="31">
        <v>166.89282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1416.6</v>
      </c>
      <c r="D61" s="36">
        <v>1422.4333333333332</v>
      </c>
      <c r="E61" s="36">
        <v>1404.0166666666664</v>
      </c>
      <c r="F61" s="36">
        <v>1391.4333333333332</v>
      </c>
      <c r="G61" s="36">
        <v>1373.0166666666664</v>
      </c>
      <c r="H61" s="36">
        <v>1435.0166666666664</v>
      </c>
      <c r="I61" s="36">
        <v>1453.4333333333329</v>
      </c>
      <c r="J61" s="36">
        <v>1466.0166666666664</v>
      </c>
      <c r="K61" s="31">
        <v>1440.85</v>
      </c>
      <c r="L61" s="31">
        <v>1409.85</v>
      </c>
      <c r="M61" s="31">
        <v>11.847300000000001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1544.3</v>
      </c>
      <c r="D62" s="36">
        <v>1538.8</v>
      </c>
      <c r="E62" s="36">
        <v>1529.05</v>
      </c>
      <c r="F62" s="36">
        <v>1513.8</v>
      </c>
      <c r="G62" s="36">
        <v>1504.05</v>
      </c>
      <c r="H62" s="36">
        <v>1554.05</v>
      </c>
      <c r="I62" s="36">
        <v>1563.8</v>
      </c>
      <c r="J62" s="36">
        <v>1579.05</v>
      </c>
      <c r="K62" s="31">
        <v>1548.55</v>
      </c>
      <c r="L62" s="31">
        <v>1523.55</v>
      </c>
      <c r="M62" s="31">
        <v>16.45138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522.20000000000005</v>
      </c>
      <c r="D63" s="36">
        <v>519.36666666666667</v>
      </c>
      <c r="E63" s="36">
        <v>513.33333333333337</v>
      </c>
      <c r="F63" s="36">
        <v>504.4666666666667</v>
      </c>
      <c r="G63" s="36">
        <v>498.43333333333339</v>
      </c>
      <c r="H63" s="36">
        <v>528.23333333333335</v>
      </c>
      <c r="I63" s="36">
        <v>534.26666666666665</v>
      </c>
      <c r="J63" s="36">
        <v>543.13333333333333</v>
      </c>
      <c r="K63" s="31">
        <v>525.4</v>
      </c>
      <c r="L63" s="31">
        <v>510.5</v>
      </c>
      <c r="M63" s="31">
        <v>119.72565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6305.5</v>
      </c>
      <c r="D64" s="36">
        <v>6316.4000000000005</v>
      </c>
      <c r="E64" s="36">
        <v>6257.8000000000011</v>
      </c>
      <c r="F64" s="36">
        <v>6210.1</v>
      </c>
      <c r="G64" s="36">
        <v>6151.5000000000009</v>
      </c>
      <c r="H64" s="36">
        <v>6364.1000000000013</v>
      </c>
      <c r="I64" s="36">
        <v>6422.7000000000016</v>
      </c>
      <c r="J64" s="36">
        <v>6470.4000000000015</v>
      </c>
      <c r="K64" s="31">
        <v>6375</v>
      </c>
      <c r="L64" s="31">
        <v>6268.7</v>
      </c>
      <c r="M64" s="31">
        <v>2.0581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3412.1</v>
      </c>
      <c r="D65" s="36">
        <v>3400.9166666666665</v>
      </c>
      <c r="E65" s="36">
        <v>3381.833333333333</v>
      </c>
      <c r="F65" s="36">
        <v>3351.5666666666666</v>
      </c>
      <c r="G65" s="36">
        <v>3332.4833333333331</v>
      </c>
      <c r="H65" s="36">
        <v>3431.1833333333329</v>
      </c>
      <c r="I65" s="36">
        <v>3450.266666666666</v>
      </c>
      <c r="J65" s="36">
        <v>3480.5333333333328</v>
      </c>
      <c r="K65" s="31">
        <v>3420</v>
      </c>
      <c r="L65" s="31">
        <v>3370.65</v>
      </c>
      <c r="M65" s="31">
        <v>6.7613599999999998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1040.45</v>
      </c>
      <c r="D66" s="36">
        <v>1045.8833333333334</v>
      </c>
      <c r="E66" s="36">
        <v>1032.5666666666668</v>
      </c>
      <c r="F66" s="36">
        <v>1024.6833333333334</v>
      </c>
      <c r="G66" s="36">
        <v>1011.3666666666668</v>
      </c>
      <c r="H66" s="36">
        <v>1053.7666666666669</v>
      </c>
      <c r="I66" s="36">
        <v>1067.0833333333335</v>
      </c>
      <c r="J66" s="36">
        <v>1074.9666666666669</v>
      </c>
      <c r="K66" s="31">
        <v>1059.2</v>
      </c>
      <c r="L66" s="31">
        <v>1038</v>
      </c>
      <c r="M66" s="31">
        <v>11.584860000000001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1662</v>
      </c>
      <c r="D67" s="36">
        <v>1664.3833333333332</v>
      </c>
      <c r="E67" s="36">
        <v>1646.7166666666665</v>
      </c>
      <c r="F67" s="36">
        <v>1631.4333333333332</v>
      </c>
      <c r="G67" s="36">
        <v>1613.7666666666664</v>
      </c>
      <c r="H67" s="36">
        <v>1679.6666666666665</v>
      </c>
      <c r="I67" s="36">
        <v>1697.3333333333335</v>
      </c>
      <c r="J67" s="36">
        <v>1712.6166666666666</v>
      </c>
      <c r="K67" s="31">
        <v>1682.05</v>
      </c>
      <c r="L67" s="31">
        <v>1649.1</v>
      </c>
      <c r="M67" s="31">
        <v>2.67713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451.4</v>
      </c>
      <c r="D68" s="36">
        <v>449.14999999999992</v>
      </c>
      <c r="E68" s="36">
        <v>441.84999999999985</v>
      </c>
      <c r="F68" s="36">
        <v>432.29999999999995</v>
      </c>
      <c r="G68" s="36">
        <v>424.99999999999989</v>
      </c>
      <c r="H68" s="36">
        <v>458.69999999999982</v>
      </c>
      <c r="I68" s="36">
        <v>465.99999999999989</v>
      </c>
      <c r="J68" s="36">
        <v>475.54999999999978</v>
      </c>
      <c r="K68" s="31">
        <v>456.45</v>
      </c>
      <c r="L68" s="31">
        <v>439.6</v>
      </c>
      <c r="M68" s="31">
        <v>90.640950000000004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3852.35</v>
      </c>
      <c r="D69" s="36">
        <v>3840.85</v>
      </c>
      <c r="E69" s="36">
        <v>3813.75</v>
      </c>
      <c r="F69" s="36">
        <v>3775.15</v>
      </c>
      <c r="G69" s="36">
        <v>3748.05</v>
      </c>
      <c r="H69" s="36">
        <v>3879.45</v>
      </c>
      <c r="I69" s="36">
        <v>3906.5499999999993</v>
      </c>
      <c r="J69" s="36">
        <v>3945.1499999999996</v>
      </c>
      <c r="K69" s="31">
        <v>3867.95</v>
      </c>
      <c r="L69" s="31">
        <v>3802.25</v>
      </c>
      <c r="M69" s="31">
        <v>3.8681800000000002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889.15</v>
      </c>
      <c r="D70" s="36">
        <v>883.69999999999993</v>
      </c>
      <c r="E70" s="36">
        <v>875.84999999999991</v>
      </c>
      <c r="F70" s="36">
        <v>862.55</v>
      </c>
      <c r="G70" s="36">
        <v>854.69999999999993</v>
      </c>
      <c r="H70" s="36">
        <v>896.99999999999989</v>
      </c>
      <c r="I70" s="36">
        <v>904.85</v>
      </c>
      <c r="J70" s="36">
        <v>918.14999999999986</v>
      </c>
      <c r="K70" s="31">
        <v>891.55</v>
      </c>
      <c r="L70" s="31">
        <v>870.4</v>
      </c>
      <c r="M70" s="31">
        <v>40.911900000000003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635.70000000000005</v>
      </c>
      <c r="D71" s="36">
        <v>635.48333333333335</v>
      </c>
      <c r="E71" s="36">
        <v>630.2166666666667</v>
      </c>
      <c r="F71" s="36">
        <v>624.73333333333335</v>
      </c>
      <c r="G71" s="36">
        <v>619.4666666666667</v>
      </c>
      <c r="H71" s="36">
        <v>640.9666666666667</v>
      </c>
      <c r="I71" s="36">
        <v>646.23333333333335</v>
      </c>
      <c r="J71" s="36">
        <v>651.7166666666667</v>
      </c>
      <c r="K71" s="31">
        <v>640.75</v>
      </c>
      <c r="L71" s="31">
        <v>630</v>
      </c>
      <c r="M71" s="31">
        <v>27.69613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1850.55</v>
      </c>
      <c r="D72" s="36">
        <v>1853.6666666666667</v>
      </c>
      <c r="E72" s="36">
        <v>1838.3333333333335</v>
      </c>
      <c r="F72" s="36">
        <v>1826.1166666666668</v>
      </c>
      <c r="G72" s="36">
        <v>1810.7833333333335</v>
      </c>
      <c r="H72" s="36">
        <v>1865.8833333333334</v>
      </c>
      <c r="I72" s="36">
        <v>1881.2166666666669</v>
      </c>
      <c r="J72" s="36">
        <v>1893.4333333333334</v>
      </c>
      <c r="K72" s="31">
        <v>1869</v>
      </c>
      <c r="L72" s="31">
        <v>1841.45</v>
      </c>
      <c r="M72" s="31">
        <v>3.6998799999999998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3092.3</v>
      </c>
      <c r="D73" s="36">
        <v>3086.4333333333329</v>
      </c>
      <c r="E73" s="36">
        <v>3056.8666666666659</v>
      </c>
      <c r="F73" s="36">
        <v>3021.4333333333329</v>
      </c>
      <c r="G73" s="36">
        <v>2991.8666666666659</v>
      </c>
      <c r="H73" s="36">
        <v>3121.8666666666659</v>
      </c>
      <c r="I73" s="36">
        <v>3151.4333333333325</v>
      </c>
      <c r="J73" s="36">
        <v>3186.8666666666659</v>
      </c>
      <c r="K73" s="31">
        <v>3116</v>
      </c>
      <c r="L73" s="31">
        <v>3051</v>
      </c>
      <c r="M73" s="31">
        <v>2.2546900000000001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404</v>
      </c>
      <c r="D74" s="36">
        <v>403.13333333333338</v>
      </c>
      <c r="E74" s="36">
        <v>399.16666666666674</v>
      </c>
      <c r="F74" s="36">
        <v>394.33333333333337</v>
      </c>
      <c r="G74" s="36">
        <v>390.36666666666673</v>
      </c>
      <c r="H74" s="36">
        <v>407.96666666666675</v>
      </c>
      <c r="I74" s="36">
        <v>411.93333333333334</v>
      </c>
      <c r="J74" s="36">
        <v>416.76666666666677</v>
      </c>
      <c r="K74" s="31">
        <v>407.1</v>
      </c>
      <c r="L74" s="31">
        <v>398.3</v>
      </c>
      <c r="M74" s="31">
        <v>20.741689999999998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179.34</v>
      </c>
      <c r="D75" s="36">
        <v>179.98666666666668</v>
      </c>
      <c r="E75" s="36">
        <v>177.72333333333336</v>
      </c>
      <c r="F75" s="36">
        <v>176.10666666666668</v>
      </c>
      <c r="G75" s="36">
        <v>173.84333333333336</v>
      </c>
      <c r="H75" s="36">
        <v>181.60333333333335</v>
      </c>
      <c r="I75" s="36">
        <v>183.86666666666667</v>
      </c>
      <c r="J75" s="36">
        <v>185.48333333333335</v>
      </c>
      <c r="K75" s="31">
        <v>182.25</v>
      </c>
      <c r="L75" s="31">
        <v>178.37</v>
      </c>
      <c r="M75" s="31">
        <v>14.63827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4923.2</v>
      </c>
      <c r="D76" s="36">
        <v>4889.05</v>
      </c>
      <c r="E76" s="36">
        <v>4834.3500000000004</v>
      </c>
      <c r="F76" s="36">
        <v>4745.5</v>
      </c>
      <c r="G76" s="36">
        <v>4690.8</v>
      </c>
      <c r="H76" s="36">
        <v>4977.9000000000005</v>
      </c>
      <c r="I76" s="36">
        <v>5032.5999999999995</v>
      </c>
      <c r="J76" s="36">
        <v>5121.4500000000007</v>
      </c>
      <c r="K76" s="31">
        <v>4943.75</v>
      </c>
      <c r="L76" s="31">
        <v>4800.2</v>
      </c>
      <c r="M76" s="31">
        <v>11.67323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12106.45</v>
      </c>
      <c r="D77" s="36">
        <v>12285.516666666668</v>
      </c>
      <c r="E77" s="36">
        <v>11881.033333333336</v>
      </c>
      <c r="F77" s="36">
        <v>11655.616666666669</v>
      </c>
      <c r="G77" s="36">
        <v>11251.133333333337</v>
      </c>
      <c r="H77" s="36">
        <v>12510.933333333336</v>
      </c>
      <c r="I77" s="36">
        <v>12915.41666666667</v>
      </c>
      <c r="J77" s="36">
        <v>13140.833333333336</v>
      </c>
      <c r="K77" s="31">
        <v>12690</v>
      </c>
      <c r="L77" s="31">
        <v>12060.1</v>
      </c>
      <c r="M77" s="31">
        <v>18.058119999999999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3090.6</v>
      </c>
      <c r="D78" s="36">
        <v>3103.5333333333333</v>
      </c>
      <c r="E78" s="36">
        <v>3057.0666666666666</v>
      </c>
      <c r="F78" s="36">
        <v>3023.5333333333333</v>
      </c>
      <c r="G78" s="36">
        <v>2977.0666666666666</v>
      </c>
      <c r="H78" s="36">
        <v>3137.0666666666666</v>
      </c>
      <c r="I78" s="36">
        <v>3183.5333333333328</v>
      </c>
      <c r="J78" s="36">
        <v>3217.0666666666666</v>
      </c>
      <c r="K78" s="31">
        <v>3150</v>
      </c>
      <c r="L78" s="31">
        <v>3070</v>
      </c>
      <c r="M78" s="31">
        <v>2.3661500000000002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6750.5</v>
      </c>
      <c r="D79" s="36">
        <v>6771.666666666667</v>
      </c>
      <c r="E79" s="36">
        <v>6713.8333333333339</v>
      </c>
      <c r="F79" s="36">
        <v>6677.166666666667</v>
      </c>
      <c r="G79" s="36">
        <v>6619.3333333333339</v>
      </c>
      <c r="H79" s="36">
        <v>6808.3333333333339</v>
      </c>
      <c r="I79" s="36">
        <v>6866.1666666666679</v>
      </c>
      <c r="J79" s="36">
        <v>6902.8333333333339</v>
      </c>
      <c r="K79" s="31">
        <v>6829.5</v>
      </c>
      <c r="L79" s="31">
        <v>6735</v>
      </c>
      <c r="M79" s="31">
        <v>3.4617399999999998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4962.7</v>
      </c>
      <c r="D80" s="36">
        <v>4965.1500000000005</v>
      </c>
      <c r="E80" s="36">
        <v>4937.5000000000009</v>
      </c>
      <c r="F80" s="36">
        <v>4912.3</v>
      </c>
      <c r="G80" s="36">
        <v>4884.6500000000005</v>
      </c>
      <c r="H80" s="36">
        <v>4990.3500000000013</v>
      </c>
      <c r="I80" s="36">
        <v>5018.0000000000009</v>
      </c>
      <c r="J80" s="36">
        <v>5043.2000000000016</v>
      </c>
      <c r="K80" s="31">
        <v>4992.8</v>
      </c>
      <c r="L80" s="31">
        <v>4939.95</v>
      </c>
      <c r="M80" s="31">
        <v>5.6728300000000003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4173.3999999999996</v>
      </c>
      <c r="D81" s="36">
        <v>4160.3499999999995</v>
      </c>
      <c r="E81" s="36">
        <v>4130.5999999999985</v>
      </c>
      <c r="F81" s="36">
        <v>4087.7999999999993</v>
      </c>
      <c r="G81" s="36">
        <v>4058.0499999999984</v>
      </c>
      <c r="H81" s="36">
        <v>4203.1499999999987</v>
      </c>
      <c r="I81" s="36">
        <v>4232.9000000000005</v>
      </c>
      <c r="J81" s="36">
        <v>4275.6999999999989</v>
      </c>
      <c r="K81" s="31">
        <v>4190.1000000000004</v>
      </c>
      <c r="L81" s="31">
        <v>4117.55</v>
      </c>
      <c r="M81" s="31">
        <v>3.0214300000000001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192.99</v>
      </c>
      <c r="D82" s="36">
        <v>194.99666666666667</v>
      </c>
      <c r="E82" s="36">
        <v>189.99333333333334</v>
      </c>
      <c r="F82" s="36">
        <v>186.99666666666667</v>
      </c>
      <c r="G82" s="36">
        <v>181.99333333333334</v>
      </c>
      <c r="H82" s="36">
        <v>197.99333333333334</v>
      </c>
      <c r="I82" s="36">
        <v>202.99666666666667</v>
      </c>
      <c r="J82" s="36">
        <v>205.99333333333334</v>
      </c>
      <c r="K82" s="31">
        <v>200</v>
      </c>
      <c r="L82" s="31">
        <v>192</v>
      </c>
      <c r="M82" s="31">
        <v>143.60794999999999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201.39</v>
      </c>
      <c r="D83" s="36">
        <v>200.44999999999996</v>
      </c>
      <c r="E83" s="36">
        <v>198.69999999999993</v>
      </c>
      <c r="F83" s="36">
        <v>196.00999999999996</v>
      </c>
      <c r="G83" s="36">
        <v>194.25999999999993</v>
      </c>
      <c r="H83" s="36">
        <v>203.13999999999993</v>
      </c>
      <c r="I83" s="36">
        <v>204.89</v>
      </c>
      <c r="J83" s="36">
        <v>207.57999999999993</v>
      </c>
      <c r="K83" s="31">
        <v>202.2</v>
      </c>
      <c r="L83" s="31">
        <v>197.76</v>
      </c>
      <c r="M83" s="31">
        <v>175.31393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1027.5999999999999</v>
      </c>
      <c r="D84" s="36">
        <v>1037.2</v>
      </c>
      <c r="E84" s="36">
        <v>1014.6500000000001</v>
      </c>
      <c r="F84" s="36">
        <v>1001.7</v>
      </c>
      <c r="G84" s="36">
        <v>979.15000000000009</v>
      </c>
      <c r="H84" s="36">
        <v>1050.1500000000001</v>
      </c>
      <c r="I84" s="36">
        <v>1072.6999999999998</v>
      </c>
      <c r="J84" s="36">
        <v>1085.6500000000001</v>
      </c>
      <c r="K84" s="31">
        <v>1059.75</v>
      </c>
      <c r="L84" s="31">
        <v>1024.25</v>
      </c>
      <c r="M84" s="31">
        <v>5.0066600000000001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501.9</v>
      </c>
      <c r="D85" s="36">
        <v>503.0333333333333</v>
      </c>
      <c r="E85" s="36">
        <v>499.11666666666662</v>
      </c>
      <c r="F85" s="36">
        <v>496.33333333333331</v>
      </c>
      <c r="G85" s="36">
        <v>492.41666666666663</v>
      </c>
      <c r="H85" s="36">
        <v>505.81666666666661</v>
      </c>
      <c r="I85" s="36">
        <v>509.73333333333335</v>
      </c>
      <c r="J85" s="36">
        <v>512.51666666666665</v>
      </c>
      <c r="K85" s="31">
        <v>506.95</v>
      </c>
      <c r="L85" s="31">
        <v>500.25</v>
      </c>
      <c r="M85" s="31">
        <v>6.3632900000000001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240.97</v>
      </c>
      <c r="D86" s="36">
        <v>241.91</v>
      </c>
      <c r="E86" s="36">
        <v>237.51999999999998</v>
      </c>
      <c r="F86" s="36">
        <v>234.07</v>
      </c>
      <c r="G86" s="36">
        <v>229.67999999999998</v>
      </c>
      <c r="H86" s="36">
        <v>245.35999999999999</v>
      </c>
      <c r="I86" s="36">
        <v>249.75000000000003</v>
      </c>
      <c r="J86" s="36">
        <v>253.2</v>
      </c>
      <c r="K86" s="31">
        <v>246.3</v>
      </c>
      <c r="L86" s="31">
        <v>238.46</v>
      </c>
      <c r="M86" s="31">
        <v>876.32492999999999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2141.6</v>
      </c>
      <c r="D87" s="36">
        <v>2130.4833333333331</v>
      </c>
      <c r="E87" s="36">
        <v>2077.1166666666663</v>
      </c>
      <c r="F87" s="36">
        <v>2012.6333333333332</v>
      </c>
      <c r="G87" s="36">
        <v>1959.2666666666664</v>
      </c>
      <c r="H87" s="36">
        <v>2194.9666666666662</v>
      </c>
      <c r="I87" s="36">
        <v>2248.333333333333</v>
      </c>
      <c r="J87" s="36">
        <v>2312.8166666666662</v>
      </c>
      <c r="K87" s="31">
        <v>2183.85</v>
      </c>
      <c r="L87" s="31">
        <v>2066</v>
      </c>
      <c r="M87" s="31">
        <v>8.8355399999999999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1440.75</v>
      </c>
      <c r="D88" s="36">
        <v>1442.3</v>
      </c>
      <c r="E88" s="36">
        <v>1432.1499999999999</v>
      </c>
      <c r="F88" s="36">
        <v>1423.55</v>
      </c>
      <c r="G88" s="36">
        <v>1413.3999999999999</v>
      </c>
      <c r="H88" s="36">
        <v>1450.8999999999999</v>
      </c>
      <c r="I88" s="36">
        <v>1461.05</v>
      </c>
      <c r="J88" s="36">
        <v>1469.6499999999999</v>
      </c>
      <c r="K88" s="31">
        <v>1452.45</v>
      </c>
      <c r="L88" s="31">
        <v>1433.7</v>
      </c>
      <c r="M88" s="31">
        <v>7.0833599999999999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3219.55</v>
      </c>
      <c r="D89" s="36">
        <v>3213.5499999999997</v>
      </c>
      <c r="E89" s="36">
        <v>3128.5999999999995</v>
      </c>
      <c r="F89" s="36">
        <v>3037.6499999999996</v>
      </c>
      <c r="G89" s="36">
        <v>2952.6999999999994</v>
      </c>
      <c r="H89" s="36">
        <v>3304.4999999999995</v>
      </c>
      <c r="I89" s="36">
        <v>3389.4499999999994</v>
      </c>
      <c r="J89" s="36">
        <v>3480.3999999999996</v>
      </c>
      <c r="K89" s="31">
        <v>3298.5</v>
      </c>
      <c r="L89" s="31">
        <v>3122.6</v>
      </c>
      <c r="M89" s="31">
        <v>35.074069999999999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2776.75</v>
      </c>
      <c r="D90" s="36">
        <v>2779.0166666666664</v>
      </c>
      <c r="E90" s="36">
        <v>2759.2833333333328</v>
      </c>
      <c r="F90" s="36">
        <v>2741.8166666666666</v>
      </c>
      <c r="G90" s="36">
        <v>2722.083333333333</v>
      </c>
      <c r="H90" s="36">
        <v>2796.4833333333327</v>
      </c>
      <c r="I90" s="36">
        <v>2816.2166666666662</v>
      </c>
      <c r="J90" s="36">
        <v>2833.6833333333325</v>
      </c>
      <c r="K90" s="31">
        <v>2798.75</v>
      </c>
      <c r="L90" s="31">
        <v>2761.55</v>
      </c>
      <c r="M90" s="31">
        <v>6.6208600000000004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3385.35</v>
      </c>
      <c r="D91" s="36">
        <v>3364.6333333333337</v>
      </c>
      <c r="E91" s="36">
        <v>3289.2666666666673</v>
      </c>
      <c r="F91" s="36">
        <v>3193.1833333333338</v>
      </c>
      <c r="G91" s="36">
        <v>3117.8166666666675</v>
      </c>
      <c r="H91" s="36">
        <v>3460.7166666666672</v>
      </c>
      <c r="I91" s="36">
        <v>3536.083333333333</v>
      </c>
      <c r="J91" s="36">
        <v>3632.166666666667</v>
      </c>
      <c r="K91" s="31">
        <v>3440</v>
      </c>
      <c r="L91" s="31">
        <v>3268.55</v>
      </c>
      <c r="M91" s="31">
        <v>1.7121500000000001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678.9</v>
      </c>
      <c r="D92" s="36">
        <v>679.9666666666667</v>
      </c>
      <c r="E92" s="36">
        <v>673.03333333333342</v>
      </c>
      <c r="F92" s="36">
        <v>667.16666666666674</v>
      </c>
      <c r="G92" s="36">
        <v>660.23333333333346</v>
      </c>
      <c r="H92" s="36">
        <v>685.83333333333337</v>
      </c>
      <c r="I92" s="36">
        <v>692.76666666666677</v>
      </c>
      <c r="J92" s="36">
        <v>698.63333333333333</v>
      </c>
      <c r="K92" s="31">
        <v>686.9</v>
      </c>
      <c r="L92" s="31">
        <v>674.1</v>
      </c>
      <c r="M92" s="31">
        <v>13.2804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1642.6</v>
      </c>
      <c r="D93" s="36">
        <v>1635.6000000000001</v>
      </c>
      <c r="E93" s="36">
        <v>1626.2000000000003</v>
      </c>
      <c r="F93" s="36">
        <v>1609.8000000000002</v>
      </c>
      <c r="G93" s="36">
        <v>1600.4000000000003</v>
      </c>
      <c r="H93" s="36">
        <v>1652.0000000000002</v>
      </c>
      <c r="I93" s="36">
        <v>1661.4000000000003</v>
      </c>
      <c r="J93" s="36">
        <v>1677.8000000000002</v>
      </c>
      <c r="K93" s="31">
        <v>1645</v>
      </c>
      <c r="L93" s="31">
        <v>1619.2</v>
      </c>
      <c r="M93" s="31">
        <v>19.84986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4114.25</v>
      </c>
      <c r="D94" s="36">
        <v>4124.666666666667</v>
      </c>
      <c r="E94" s="36">
        <v>4089.5833333333339</v>
      </c>
      <c r="F94" s="36">
        <v>4064.916666666667</v>
      </c>
      <c r="G94" s="36">
        <v>4029.8333333333339</v>
      </c>
      <c r="H94" s="36">
        <v>4149.3333333333339</v>
      </c>
      <c r="I94" s="36">
        <v>4184.4166666666679</v>
      </c>
      <c r="J94" s="36">
        <v>4209.0833333333339</v>
      </c>
      <c r="K94" s="31">
        <v>4159.75</v>
      </c>
      <c r="L94" s="31">
        <v>4100</v>
      </c>
      <c r="M94" s="31">
        <v>6.1885000000000003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1615.75</v>
      </c>
      <c r="D95" s="36">
        <v>1617.6166666666668</v>
      </c>
      <c r="E95" s="36">
        <v>1607.3333333333335</v>
      </c>
      <c r="F95" s="36">
        <v>1598.9166666666667</v>
      </c>
      <c r="G95" s="36">
        <v>1588.6333333333334</v>
      </c>
      <c r="H95" s="36">
        <v>1626.0333333333335</v>
      </c>
      <c r="I95" s="36">
        <v>1636.3166666666668</v>
      </c>
      <c r="J95" s="36">
        <v>1644.7333333333336</v>
      </c>
      <c r="K95" s="31">
        <v>1627.9</v>
      </c>
      <c r="L95" s="31">
        <v>1609.2</v>
      </c>
      <c r="M95" s="31">
        <v>189.10242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715.5</v>
      </c>
      <c r="D96" s="36">
        <v>709.19999999999993</v>
      </c>
      <c r="E96" s="36">
        <v>699.39999999999986</v>
      </c>
      <c r="F96" s="36">
        <v>683.3</v>
      </c>
      <c r="G96" s="36">
        <v>673.49999999999989</v>
      </c>
      <c r="H96" s="36">
        <v>725.29999999999984</v>
      </c>
      <c r="I96" s="36">
        <v>735.0999999999998</v>
      </c>
      <c r="J96" s="36">
        <v>751.19999999999982</v>
      </c>
      <c r="K96" s="31">
        <v>719</v>
      </c>
      <c r="L96" s="31">
        <v>693.1</v>
      </c>
      <c r="M96" s="31">
        <v>66.832040000000006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1849.85</v>
      </c>
      <c r="D97" s="36">
        <v>1842.1833333333332</v>
      </c>
      <c r="E97" s="36">
        <v>1826.7666666666664</v>
      </c>
      <c r="F97" s="36">
        <v>1803.6833333333332</v>
      </c>
      <c r="G97" s="36">
        <v>1788.2666666666664</v>
      </c>
      <c r="H97" s="36">
        <v>1865.2666666666664</v>
      </c>
      <c r="I97" s="36">
        <v>1880.6833333333329</v>
      </c>
      <c r="J97" s="36">
        <v>1903.7666666666664</v>
      </c>
      <c r="K97" s="31">
        <v>1857.6</v>
      </c>
      <c r="L97" s="31">
        <v>1819.1</v>
      </c>
      <c r="M97" s="31">
        <v>8.3174899999999994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5488.45</v>
      </c>
      <c r="D98" s="36">
        <v>5476.5999999999995</v>
      </c>
      <c r="E98" s="36">
        <v>5417.0499999999993</v>
      </c>
      <c r="F98" s="36">
        <v>5345.65</v>
      </c>
      <c r="G98" s="36">
        <v>5286.0999999999995</v>
      </c>
      <c r="H98" s="36">
        <v>5547.9999999999991</v>
      </c>
      <c r="I98" s="36">
        <v>5607.55</v>
      </c>
      <c r="J98" s="36">
        <v>5678.9499999999989</v>
      </c>
      <c r="K98" s="31">
        <v>5536.15</v>
      </c>
      <c r="L98" s="31">
        <v>5405.2</v>
      </c>
      <c r="M98" s="31">
        <v>8.7046600000000005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669.6</v>
      </c>
      <c r="D99" s="36">
        <v>669.2833333333333</v>
      </c>
      <c r="E99" s="36">
        <v>664.56666666666661</v>
      </c>
      <c r="F99" s="36">
        <v>659.5333333333333</v>
      </c>
      <c r="G99" s="36">
        <v>654.81666666666661</v>
      </c>
      <c r="H99" s="36">
        <v>674.31666666666661</v>
      </c>
      <c r="I99" s="36">
        <v>679.0333333333333</v>
      </c>
      <c r="J99" s="36">
        <v>684.06666666666661</v>
      </c>
      <c r="K99" s="31">
        <v>674</v>
      </c>
      <c r="L99" s="31">
        <v>664.25</v>
      </c>
      <c r="M99" s="31">
        <v>85.515919999999994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4922.8500000000004</v>
      </c>
      <c r="D100" s="36">
        <v>4940.916666666667</v>
      </c>
      <c r="E100" s="36">
        <v>4893.9333333333343</v>
      </c>
      <c r="F100" s="36">
        <v>4865.0166666666673</v>
      </c>
      <c r="G100" s="36">
        <v>4818.0333333333347</v>
      </c>
      <c r="H100" s="36">
        <v>4969.8333333333339</v>
      </c>
      <c r="I100" s="36">
        <v>5016.8166666666657</v>
      </c>
      <c r="J100" s="36">
        <v>5045.7333333333336</v>
      </c>
      <c r="K100" s="31">
        <v>4987.8999999999996</v>
      </c>
      <c r="L100" s="31">
        <v>4912</v>
      </c>
      <c r="M100" s="31">
        <v>12.988519999999999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392.25</v>
      </c>
      <c r="D101" s="36">
        <v>396.63333333333338</v>
      </c>
      <c r="E101" s="36">
        <v>386.66666666666674</v>
      </c>
      <c r="F101" s="36">
        <v>381.08333333333337</v>
      </c>
      <c r="G101" s="36">
        <v>371.11666666666673</v>
      </c>
      <c r="H101" s="36">
        <v>402.21666666666675</v>
      </c>
      <c r="I101" s="36">
        <v>412.18333333333334</v>
      </c>
      <c r="J101" s="36">
        <v>417.76666666666677</v>
      </c>
      <c r="K101" s="31">
        <v>406.6</v>
      </c>
      <c r="L101" s="31">
        <v>391.05</v>
      </c>
      <c r="M101" s="31">
        <v>171.27806000000001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2705.65</v>
      </c>
      <c r="D102" s="36">
        <v>2696.7833333333333</v>
      </c>
      <c r="E102" s="36">
        <v>2683.9166666666665</v>
      </c>
      <c r="F102" s="36">
        <v>2662.1833333333334</v>
      </c>
      <c r="G102" s="36">
        <v>2649.3166666666666</v>
      </c>
      <c r="H102" s="36">
        <v>2718.5166666666664</v>
      </c>
      <c r="I102" s="36">
        <v>2731.3833333333332</v>
      </c>
      <c r="J102" s="36">
        <v>2753.1166666666663</v>
      </c>
      <c r="K102" s="31">
        <v>2709.65</v>
      </c>
      <c r="L102" s="31">
        <v>2675.05</v>
      </c>
      <c r="M102" s="31">
        <v>17.510850000000001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1214.9000000000001</v>
      </c>
      <c r="D103" s="36">
        <v>1216.8500000000001</v>
      </c>
      <c r="E103" s="36">
        <v>1209.0500000000002</v>
      </c>
      <c r="F103" s="36">
        <v>1203.2</v>
      </c>
      <c r="G103" s="36">
        <v>1195.4000000000001</v>
      </c>
      <c r="H103" s="36">
        <v>1222.7000000000003</v>
      </c>
      <c r="I103" s="36">
        <v>1230.5</v>
      </c>
      <c r="J103" s="36">
        <v>1236.3500000000004</v>
      </c>
      <c r="K103" s="31">
        <v>1224.6500000000001</v>
      </c>
      <c r="L103" s="31">
        <v>1211</v>
      </c>
      <c r="M103" s="31">
        <v>222.97629000000001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2007.8</v>
      </c>
      <c r="D104" s="36">
        <v>1995.7666666666667</v>
      </c>
      <c r="E104" s="36">
        <v>1971.5333333333333</v>
      </c>
      <c r="F104" s="36">
        <v>1935.2666666666667</v>
      </c>
      <c r="G104" s="36">
        <v>1911.0333333333333</v>
      </c>
      <c r="H104" s="36">
        <v>2032.0333333333333</v>
      </c>
      <c r="I104" s="36">
        <v>2056.2666666666664</v>
      </c>
      <c r="J104" s="36">
        <v>2092.5333333333333</v>
      </c>
      <c r="K104" s="31">
        <v>2020</v>
      </c>
      <c r="L104" s="31">
        <v>1959.5</v>
      </c>
      <c r="M104" s="31">
        <v>9.5642499999999995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735.95</v>
      </c>
      <c r="D105" s="36">
        <v>731.70000000000016</v>
      </c>
      <c r="E105" s="36">
        <v>723.8000000000003</v>
      </c>
      <c r="F105" s="36">
        <v>711.65000000000009</v>
      </c>
      <c r="G105" s="36">
        <v>703.75000000000023</v>
      </c>
      <c r="H105" s="36">
        <v>743.85000000000036</v>
      </c>
      <c r="I105" s="36">
        <v>751.75000000000023</v>
      </c>
      <c r="J105" s="36">
        <v>763.90000000000043</v>
      </c>
      <c r="K105" s="31">
        <v>739.6</v>
      </c>
      <c r="L105" s="31">
        <v>719.55</v>
      </c>
      <c r="M105" s="31">
        <v>9.7162100000000002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75.989999999999995</v>
      </c>
      <c r="D106" s="36">
        <v>75.916666666666671</v>
      </c>
      <c r="E106" s="36">
        <v>75.543333333333337</v>
      </c>
      <c r="F106" s="36">
        <v>75.096666666666664</v>
      </c>
      <c r="G106" s="36">
        <v>74.723333333333329</v>
      </c>
      <c r="H106" s="36">
        <v>76.363333333333344</v>
      </c>
      <c r="I106" s="36">
        <v>76.736666666666679</v>
      </c>
      <c r="J106" s="36">
        <v>77.183333333333351</v>
      </c>
      <c r="K106" s="31">
        <v>76.290000000000006</v>
      </c>
      <c r="L106" s="31">
        <v>75.47</v>
      </c>
      <c r="M106" s="31">
        <v>324.30765000000002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495.35</v>
      </c>
      <c r="D107" s="36">
        <v>494.59999999999997</v>
      </c>
      <c r="E107" s="36">
        <v>491.24999999999994</v>
      </c>
      <c r="F107" s="36">
        <v>487.15</v>
      </c>
      <c r="G107" s="36">
        <v>483.79999999999995</v>
      </c>
      <c r="H107" s="36">
        <v>498.69999999999993</v>
      </c>
      <c r="I107" s="36">
        <v>502.04999999999995</v>
      </c>
      <c r="J107" s="36">
        <v>506.14999999999992</v>
      </c>
      <c r="K107" s="31">
        <v>497.95</v>
      </c>
      <c r="L107" s="31">
        <v>490.5</v>
      </c>
      <c r="M107" s="31">
        <v>115.38215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608.79999999999995</v>
      </c>
      <c r="D108" s="36">
        <v>604.34999999999991</v>
      </c>
      <c r="E108" s="36">
        <v>597.79999999999984</v>
      </c>
      <c r="F108" s="36">
        <v>586.79999999999995</v>
      </c>
      <c r="G108" s="36">
        <v>580.24999999999989</v>
      </c>
      <c r="H108" s="36">
        <v>615.3499999999998</v>
      </c>
      <c r="I108" s="36">
        <v>621.9</v>
      </c>
      <c r="J108" s="36">
        <v>632.89999999999975</v>
      </c>
      <c r="K108" s="31">
        <v>610.9</v>
      </c>
      <c r="L108" s="31">
        <v>593.35</v>
      </c>
      <c r="M108" s="31">
        <v>18.277270000000001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642.04999999999995</v>
      </c>
      <c r="D109" s="36">
        <v>642.83333333333337</v>
      </c>
      <c r="E109" s="36">
        <v>638.31666666666672</v>
      </c>
      <c r="F109" s="36">
        <v>634.58333333333337</v>
      </c>
      <c r="G109" s="36">
        <v>630.06666666666672</v>
      </c>
      <c r="H109" s="36">
        <v>646.56666666666672</v>
      </c>
      <c r="I109" s="36">
        <v>651.08333333333337</v>
      </c>
      <c r="J109" s="36">
        <v>654.81666666666672</v>
      </c>
      <c r="K109" s="31">
        <v>647.35</v>
      </c>
      <c r="L109" s="31">
        <v>639.1</v>
      </c>
      <c r="M109" s="31">
        <v>18.746289999999998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181.67</v>
      </c>
      <c r="D110" s="36">
        <v>182.20000000000002</v>
      </c>
      <c r="E110" s="36">
        <v>179.55000000000004</v>
      </c>
      <c r="F110" s="36">
        <v>177.43000000000004</v>
      </c>
      <c r="G110" s="36">
        <v>174.78000000000006</v>
      </c>
      <c r="H110" s="36">
        <v>184.32000000000002</v>
      </c>
      <c r="I110" s="36">
        <v>186.97</v>
      </c>
      <c r="J110" s="36">
        <v>189.09</v>
      </c>
      <c r="K110" s="31">
        <v>184.85</v>
      </c>
      <c r="L110" s="31">
        <v>180.08</v>
      </c>
      <c r="M110" s="31">
        <v>327.26808999999997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987.65</v>
      </c>
      <c r="D111" s="36">
        <v>989.18333333333339</v>
      </c>
      <c r="E111" s="36">
        <v>983.96666666666681</v>
      </c>
      <c r="F111" s="36">
        <v>980.28333333333342</v>
      </c>
      <c r="G111" s="36">
        <v>975.06666666666683</v>
      </c>
      <c r="H111" s="36">
        <v>992.86666666666679</v>
      </c>
      <c r="I111" s="36">
        <v>998.08333333333348</v>
      </c>
      <c r="J111" s="36">
        <v>1001.7666666666668</v>
      </c>
      <c r="K111" s="31">
        <v>994.4</v>
      </c>
      <c r="L111" s="31">
        <v>985.5</v>
      </c>
      <c r="M111" s="31">
        <v>9.9489699999999992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193.65</v>
      </c>
      <c r="D112" s="36">
        <v>194.4</v>
      </c>
      <c r="E112" s="36">
        <v>192.45000000000002</v>
      </c>
      <c r="F112" s="36">
        <v>191.25</v>
      </c>
      <c r="G112" s="36">
        <v>189.3</v>
      </c>
      <c r="H112" s="36">
        <v>195.60000000000002</v>
      </c>
      <c r="I112" s="36">
        <v>197.55</v>
      </c>
      <c r="J112" s="36">
        <v>198.75000000000003</v>
      </c>
      <c r="K112" s="31">
        <v>196.35</v>
      </c>
      <c r="L112" s="31">
        <v>193.2</v>
      </c>
      <c r="M112" s="31">
        <v>276.03203000000002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548</v>
      </c>
      <c r="D113" s="36">
        <v>551.51666666666677</v>
      </c>
      <c r="E113" s="36">
        <v>543.63333333333355</v>
      </c>
      <c r="F113" s="36">
        <v>539.26666666666677</v>
      </c>
      <c r="G113" s="36">
        <v>531.38333333333355</v>
      </c>
      <c r="H113" s="36">
        <v>555.88333333333355</v>
      </c>
      <c r="I113" s="36">
        <v>563.76666666666677</v>
      </c>
      <c r="J113" s="36">
        <v>568.13333333333355</v>
      </c>
      <c r="K113" s="31">
        <v>559.4</v>
      </c>
      <c r="L113" s="31">
        <v>547.15</v>
      </c>
      <c r="M113" s="31">
        <v>11.55522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433.15</v>
      </c>
      <c r="D114" s="36">
        <v>437.73333333333329</v>
      </c>
      <c r="E114" s="36">
        <v>425.76666666666659</v>
      </c>
      <c r="F114" s="36">
        <v>418.38333333333333</v>
      </c>
      <c r="G114" s="36">
        <v>406.41666666666663</v>
      </c>
      <c r="H114" s="36">
        <v>445.11666666666656</v>
      </c>
      <c r="I114" s="36">
        <v>457.08333333333326</v>
      </c>
      <c r="J114" s="36">
        <v>464.46666666666653</v>
      </c>
      <c r="K114" s="31">
        <v>449.7</v>
      </c>
      <c r="L114" s="31">
        <v>430.35</v>
      </c>
      <c r="M114" s="31">
        <v>232.15255999999999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1427.8</v>
      </c>
      <c r="D115" s="36">
        <v>1425.6166666666668</v>
      </c>
      <c r="E115" s="36">
        <v>1416.2333333333336</v>
      </c>
      <c r="F115" s="36">
        <v>1404.6666666666667</v>
      </c>
      <c r="G115" s="36">
        <v>1395.2833333333335</v>
      </c>
      <c r="H115" s="36">
        <v>1437.1833333333336</v>
      </c>
      <c r="I115" s="36">
        <v>1446.5666666666668</v>
      </c>
      <c r="J115" s="36">
        <v>1458.1333333333337</v>
      </c>
      <c r="K115" s="31">
        <v>1435</v>
      </c>
      <c r="L115" s="31">
        <v>1414.05</v>
      </c>
      <c r="M115" s="31">
        <v>39.264809999999997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7027.25</v>
      </c>
      <c r="D116" s="36">
        <v>7046.95</v>
      </c>
      <c r="E116" s="36">
        <v>6986.3499999999995</v>
      </c>
      <c r="F116" s="36">
        <v>6945.45</v>
      </c>
      <c r="G116" s="36">
        <v>6884.8499999999995</v>
      </c>
      <c r="H116" s="36">
        <v>7087.8499999999995</v>
      </c>
      <c r="I116" s="36">
        <v>7148.45</v>
      </c>
      <c r="J116" s="36">
        <v>7189.3499999999995</v>
      </c>
      <c r="K116" s="31">
        <v>7107.55</v>
      </c>
      <c r="L116" s="31">
        <v>7006.05</v>
      </c>
      <c r="M116" s="31">
        <v>2.46265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1868.25</v>
      </c>
      <c r="D117" s="36">
        <v>1872.8166666666666</v>
      </c>
      <c r="E117" s="36">
        <v>1860.4833333333331</v>
      </c>
      <c r="F117" s="36">
        <v>1852.7166666666665</v>
      </c>
      <c r="G117" s="36">
        <v>1840.383333333333</v>
      </c>
      <c r="H117" s="36">
        <v>1880.5833333333333</v>
      </c>
      <c r="I117" s="36">
        <v>1892.9166666666667</v>
      </c>
      <c r="J117" s="36">
        <v>1900.6833333333334</v>
      </c>
      <c r="K117" s="31">
        <v>1885.15</v>
      </c>
      <c r="L117" s="31">
        <v>1865.05</v>
      </c>
      <c r="M117" s="31">
        <v>50.042090000000002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4472.2</v>
      </c>
      <c r="D118" s="36">
        <v>4478.25</v>
      </c>
      <c r="E118" s="36">
        <v>4444.5</v>
      </c>
      <c r="F118" s="36">
        <v>4416.8</v>
      </c>
      <c r="G118" s="36">
        <v>4383.05</v>
      </c>
      <c r="H118" s="36">
        <v>4505.95</v>
      </c>
      <c r="I118" s="36">
        <v>4539.7</v>
      </c>
      <c r="J118" s="36">
        <v>4567.3999999999996</v>
      </c>
      <c r="K118" s="31">
        <v>4512</v>
      </c>
      <c r="L118" s="31">
        <v>4450.55</v>
      </c>
      <c r="M118" s="31">
        <v>7.78444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1307.95</v>
      </c>
      <c r="D119" s="36">
        <v>1307.6333333333334</v>
      </c>
      <c r="E119" s="36">
        <v>1292.416666666667</v>
      </c>
      <c r="F119" s="36">
        <v>1276.8833333333334</v>
      </c>
      <c r="G119" s="36">
        <v>1261.666666666667</v>
      </c>
      <c r="H119" s="36">
        <v>1323.166666666667</v>
      </c>
      <c r="I119" s="36">
        <v>1338.3833333333337</v>
      </c>
      <c r="J119" s="36">
        <v>1353.916666666667</v>
      </c>
      <c r="K119" s="31">
        <v>1322.85</v>
      </c>
      <c r="L119" s="31">
        <v>1292.0999999999999</v>
      </c>
      <c r="M119" s="31">
        <v>3.3568699999999998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728</v>
      </c>
      <c r="D120" s="36">
        <v>724.9</v>
      </c>
      <c r="E120" s="36">
        <v>719.9</v>
      </c>
      <c r="F120" s="36">
        <v>711.8</v>
      </c>
      <c r="G120" s="36">
        <v>706.8</v>
      </c>
      <c r="H120" s="36">
        <v>733</v>
      </c>
      <c r="I120" s="36">
        <v>738</v>
      </c>
      <c r="J120" s="36">
        <v>746.1</v>
      </c>
      <c r="K120" s="31">
        <v>729.9</v>
      </c>
      <c r="L120" s="31">
        <v>716.8</v>
      </c>
      <c r="M120" s="31">
        <v>29.72729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928.25</v>
      </c>
      <c r="D121" s="36">
        <v>922.43333333333339</v>
      </c>
      <c r="E121" s="36">
        <v>908.51666666666677</v>
      </c>
      <c r="F121" s="36">
        <v>888.78333333333342</v>
      </c>
      <c r="G121" s="36">
        <v>874.86666666666679</v>
      </c>
      <c r="H121" s="36">
        <v>942.16666666666674</v>
      </c>
      <c r="I121" s="36">
        <v>956.08333333333326</v>
      </c>
      <c r="J121" s="36">
        <v>975.81666666666672</v>
      </c>
      <c r="K121" s="31">
        <v>936.35</v>
      </c>
      <c r="L121" s="31">
        <v>902.7</v>
      </c>
      <c r="M121" s="31">
        <v>27.164809999999999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988.25</v>
      </c>
      <c r="D122" s="36">
        <v>986.80000000000007</v>
      </c>
      <c r="E122" s="36">
        <v>981.60000000000014</v>
      </c>
      <c r="F122" s="36">
        <v>974.95</v>
      </c>
      <c r="G122" s="36">
        <v>969.75000000000011</v>
      </c>
      <c r="H122" s="36">
        <v>993.45000000000016</v>
      </c>
      <c r="I122" s="36">
        <v>998.6500000000002</v>
      </c>
      <c r="J122" s="36">
        <v>1005.3000000000002</v>
      </c>
      <c r="K122" s="31">
        <v>992</v>
      </c>
      <c r="L122" s="31">
        <v>980.15</v>
      </c>
      <c r="M122" s="31">
        <v>9.8460800000000006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598.79999999999995</v>
      </c>
      <c r="D123" s="36">
        <v>594.41666666666663</v>
      </c>
      <c r="E123" s="36">
        <v>584.38333333333321</v>
      </c>
      <c r="F123" s="36">
        <v>569.96666666666658</v>
      </c>
      <c r="G123" s="36">
        <v>559.93333333333317</v>
      </c>
      <c r="H123" s="36">
        <v>608.83333333333326</v>
      </c>
      <c r="I123" s="36">
        <v>618.86666666666679</v>
      </c>
      <c r="J123" s="36">
        <v>633.2833333333333</v>
      </c>
      <c r="K123" s="31">
        <v>604.45000000000005</v>
      </c>
      <c r="L123" s="31">
        <v>580</v>
      </c>
      <c r="M123" s="31">
        <v>31.851939999999999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1842.6</v>
      </c>
      <c r="D124" s="36">
        <v>1860.8999999999999</v>
      </c>
      <c r="E124" s="36">
        <v>1811.7999999999997</v>
      </c>
      <c r="F124" s="36">
        <v>1780.9999999999998</v>
      </c>
      <c r="G124" s="36">
        <v>1731.8999999999996</v>
      </c>
      <c r="H124" s="36">
        <v>1891.6999999999998</v>
      </c>
      <c r="I124" s="36">
        <v>1940.7999999999997</v>
      </c>
      <c r="J124" s="36">
        <v>1971.6</v>
      </c>
      <c r="K124" s="31">
        <v>1910</v>
      </c>
      <c r="L124" s="31">
        <v>1830.1</v>
      </c>
      <c r="M124" s="31">
        <v>16.786950000000001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1807.9</v>
      </c>
      <c r="D125" s="36">
        <v>1799.0166666666667</v>
      </c>
      <c r="E125" s="36">
        <v>1782.0333333333333</v>
      </c>
      <c r="F125" s="36">
        <v>1756.1666666666667</v>
      </c>
      <c r="G125" s="36">
        <v>1739.1833333333334</v>
      </c>
      <c r="H125" s="36">
        <v>1824.8833333333332</v>
      </c>
      <c r="I125" s="36">
        <v>1841.8666666666663</v>
      </c>
      <c r="J125" s="36">
        <v>1867.7333333333331</v>
      </c>
      <c r="K125" s="31">
        <v>1816</v>
      </c>
      <c r="L125" s="31">
        <v>1773.15</v>
      </c>
      <c r="M125" s="31">
        <v>58.062570000000001</v>
      </c>
      <c r="N125" s="1"/>
      <c r="O125" s="1"/>
    </row>
    <row r="126" spans="1:15" ht="12.75" customHeight="1">
      <c r="A126" s="51">
        <v>117</v>
      </c>
      <c r="B126" s="53" t="s">
        <v>842</v>
      </c>
      <c r="C126" s="31">
        <v>179.89</v>
      </c>
      <c r="D126" s="36">
        <v>180.28</v>
      </c>
      <c r="E126" s="36">
        <v>179.08</v>
      </c>
      <c r="F126" s="36">
        <v>178.27</v>
      </c>
      <c r="G126" s="36">
        <v>177.07000000000002</v>
      </c>
      <c r="H126" s="36">
        <v>181.09</v>
      </c>
      <c r="I126" s="36">
        <v>182.29</v>
      </c>
      <c r="J126" s="36">
        <v>183.1</v>
      </c>
      <c r="K126" s="31">
        <v>181.48</v>
      </c>
      <c r="L126" s="31">
        <v>179.47</v>
      </c>
      <c r="M126" s="31">
        <v>20.733029999999999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5215.95</v>
      </c>
      <c r="D127" s="36">
        <v>5204.3666666666668</v>
      </c>
      <c r="E127" s="36">
        <v>5174.2333333333336</v>
      </c>
      <c r="F127" s="36">
        <v>5132.5166666666664</v>
      </c>
      <c r="G127" s="36">
        <v>5102.3833333333332</v>
      </c>
      <c r="H127" s="36">
        <v>5246.0833333333339</v>
      </c>
      <c r="I127" s="36">
        <v>5276.2166666666672</v>
      </c>
      <c r="J127" s="36">
        <v>5317.9333333333343</v>
      </c>
      <c r="K127" s="31">
        <v>5234.5</v>
      </c>
      <c r="L127" s="31">
        <v>5162.6499999999996</v>
      </c>
      <c r="M127" s="31">
        <v>1.6511100000000001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767.25</v>
      </c>
      <c r="D128" s="36">
        <v>769.80000000000007</v>
      </c>
      <c r="E128" s="36">
        <v>762.65000000000009</v>
      </c>
      <c r="F128" s="36">
        <v>758.05000000000007</v>
      </c>
      <c r="G128" s="36">
        <v>750.90000000000009</v>
      </c>
      <c r="H128" s="36">
        <v>774.40000000000009</v>
      </c>
      <c r="I128" s="36">
        <v>781.55</v>
      </c>
      <c r="J128" s="36">
        <v>786.15000000000009</v>
      </c>
      <c r="K128" s="31">
        <v>776.95</v>
      </c>
      <c r="L128" s="31">
        <v>765.2</v>
      </c>
      <c r="M128" s="31">
        <v>30.492750000000001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5658.15</v>
      </c>
      <c r="D129" s="36">
        <v>5668.0166666666664</v>
      </c>
      <c r="E129" s="36">
        <v>5626.6333333333332</v>
      </c>
      <c r="F129" s="36">
        <v>5595.1166666666668</v>
      </c>
      <c r="G129" s="36">
        <v>5553.7333333333336</v>
      </c>
      <c r="H129" s="36">
        <v>5699.5333333333328</v>
      </c>
      <c r="I129" s="36">
        <v>5740.9166666666661</v>
      </c>
      <c r="J129" s="36">
        <v>5772.4333333333325</v>
      </c>
      <c r="K129" s="31">
        <v>5709.4</v>
      </c>
      <c r="L129" s="31">
        <v>5636.5</v>
      </c>
      <c r="M129" s="31">
        <v>4.1060600000000003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3815</v>
      </c>
      <c r="D130" s="36">
        <v>3800.0333333333333</v>
      </c>
      <c r="E130" s="36">
        <v>3778.0666666666666</v>
      </c>
      <c r="F130" s="36">
        <v>3741.1333333333332</v>
      </c>
      <c r="G130" s="36">
        <v>3719.1666666666665</v>
      </c>
      <c r="H130" s="36">
        <v>3836.9666666666667</v>
      </c>
      <c r="I130" s="36">
        <v>3858.9333333333329</v>
      </c>
      <c r="J130" s="36">
        <v>3895.8666666666668</v>
      </c>
      <c r="K130" s="31">
        <v>3822</v>
      </c>
      <c r="L130" s="31">
        <v>3763.1</v>
      </c>
      <c r="M130" s="31">
        <v>27.036359999999998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463.9</v>
      </c>
      <c r="D131" s="36">
        <v>463.05</v>
      </c>
      <c r="E131" s="36">
        <v>458.20000000000005</v>
      </c>
      <c r="F131" s="36">
        <v>452.50000000000006</v>
      </c>
      <c r="G131" s="36">
        <v>447.65000000000009</v>
      </c>
      <c r="H131" s="36">
        <v>468.75</v>
      </c>
      <c r="I131" s="36">
        <v>473.6</v>
      </c>
      <c r="J131" s="36">
        <v>479.29999999999995</v>
      </c>
      <c r="K131" s="31">
        <v>467.9</v>
      </c>
      <c r="L131" s="31">
        <v>457.35</v>
      </c>
      <c r="M131" s="31">
        <v>13.669370000000001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1176.0999999999999</v>
      </c>
      <c r="D132" s="36">
        <v>1179.4833333333333</v>
      </c>
      <c r="E132" s="36">
        <v>1165.4666666666667</v>
      </c>
      <c r="F132" s="36">
        <v>1154.8333333333333</v>
      </c>
      <c r="G132" s="36">
        <v>1140.8166666666666</v>
      </c>
      <c r="H132" s="36">
        <v>1190.1166666666668</v>
      </c>
      <c r="I132" s="36">
        <v>1204.1333333333337</v>
      </c>
      <c r="J132" s="36">
        <v>1214.7666666666669</v>
      </c>
      <c r="K132" s="31">
        <v>1193.5</v>
      </c>
      <c r="L132" s="31">
        <v>1168.8499999999999</v>
      </c>
      <c r="M132" s="31">
        <v>31.263089999999998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1911.85</v>
      </c>
      <c r="D133" s="36">
        <v>1900</v>
      </c>
      <c r="E133" s="36">
        <v>1874.35</v>
      </c>
      <c r="F133" s="36">
        <v>1836.85</v>
      </c>
      <c r="G133" s="36">
        <v>1811.1999999999998</v>
      </c>
      <c r="H133" s="36">
        <v>1937.5</v>
      </c>
      <c r="I133" s="36">
        <v>1963.15</v>
      </c>
      <c r="J133" s="36">
        <v>2000.65</v>
      </c>
      <c r="K133" s="31">
        <v>1925.65</v>
      </c>
      <c r="L133" s="31">
        <v>1862.5</v>
      </c>
      <c r="M133" s="31">
        <v>24.763359999999999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142249.04999999999</v>
      </c>
      <c r="D134" s="36">
        <v>141565.63333333333</v>
      </c>
      <c r="E134" s="36">
        <v>140633.41666666666</v>
      </c>
      <c r="F134" s="36">
        <v>139017.78333333333</v>
      </c>
      <c r="G134" s="36">
        <v>138085.56666666665</v>
      </c>
      <c r="H134" s="36">
        <v>143181.26666666666</v>
      </c>
      <c r="I134" s="36">
        <v>144113.48333333334</v>
      </c>
      <c r="J134" s="36">
        <v>145729.11666666667</v>
      </c>
      <c r="K134" s="31">
        <v>142497.85</v>
      </c>
      <c r="L134" s="31">
        <v>139950</v>
      </c>
      <c r="M134" s="31">
        <v>0.11737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1308.8</v>
      </c>
      <c r="D135" s="36">
        <v>1326.6833333333334</v>
      </c>
      <c r="E135" s="36">
        <v>1279.1166666666668</v>
      </c>
      <c r="F135" s="36">
        <v>1249.4333333333334</v>
      </c>
      <c r="G135" s="36">
        <v>1201.8666666666668</v>
      </c>
      <c r="H135" s="36">
        <v>1356.3666666666668</v>
      </c>
      <c r="I135" s="36">
        <v>1403.9333333333334</v>
      </c>
      <c r="J135" s="36">
        <v>1433.6166666666668</v>
      </c>
      <c r="K135" s="31">
        <v>1374.25</v>
      </c>
      <c r="L135" s="31">
        <v>1297</v>
      </c>
      <c r="M135" s="31">
        <v>24.879200000000001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303.25</v>
      </c>
      <c r="D136" s="36">
        <v>303.76666666666665</v>
      </c>
      <c r="E136" s="36">
        <v>301.5333333333333</v>
      </c>
      <c r="F136" s="36">
        <v>299.81666666666666</v>
      </c>
      <c r="G136" s="36">
        <v>297.58333333333331</v>
      </c>
      <c r="H136" s="36">
        <v>305.48333333333329</v>
      </c>
      <c r="I136" s="36">
        <v>307.71666666666664</v>
      </c>
      <c r="J136" s="36">
        <v>309.43333333333328</v>
      </c>
      <c r="K136" s="31">
        <v>306</v>
      </c>
      <c r="L136" s="31">
        <v>302.05</v>
      </c>
      <c r="M136" s="31">
        <v>10.90343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2907.8</v>
      </c>
      <c r="D137" s="36">
        <v>2920.1166666666663</v>
      </c>
      <c r="E137" s="36">
        <v>2860.6333333333328</v>
      </c>
      <c r="F137" s="36">
        <v>2813.4666666666662</v>
      </c>
      <c r="G137" s="36">
        <v>2753.9833333333327</v>
      </c>
      <c r="H137" s="36">
        <v>2967.2833333333328</v>
      </c>
      <c r="I137" s="36">
        <v>3026.7666666666664</v>
      </c>
      <c r="J137" s="36">
        <v>3073.9333333333329</v>
      </c>
      <c r="K137" s="31">
        <v>2979.6</v>
      </c>
      <c r="L137" s="31">
        <v>2872.95</v>
      </c>
      <c r="M137" s="31">
        <v>42.3874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2028.1</v>
      </c>
      <c r="D138" s="36">
        <v>2033.3666666666668</v>
      </c>
      <c r="E138" s="36">
        <v>2006.7333333333336</v>
      </c>
      <c r="F138" s="36">
        <v>1985.3666666666668</v>
      </c>
      <c r="G138" s="36">
        <v>1958.7333333333336</v>
      </c>
      <c r="H138" s="36">
        <v>2054.7333333333336</v>
      </c>
      <c r="I138" s="36">
        <v>2081.3666666666668</v>
      </c>
      <c r="J138" s="36">
        <v>2102.7333333333336</v>
      </c>
      <c r="K138" s="31">
        <v>2060</v>
      </c>
      <c r="L138" s="31">
        <v>2012</v>
      </c>
      <c r="M138" s="31">
        <v>11.38447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674.1</v>
      </c>
      <c r="D139" s="36">
        <v>676.26666666666665</v>
      </c>
      <c r="E139" s="36">
        <v>668.63333333333333</v>
      </c>
      <c r="F139" s="36">
        <v>663.16666666666663</v>
      </c>
      <c r="G139" s="36">
        <v>655.5333333333333</v>
      </c>
      <c r="H139" s="36">
        <v>681.73333333333335</v>
      </c>
      <c r="I139" s="36">
        <v>689.36666666666656</v>
      </c>
      <c r="J139" s="36">
        <v>694.83333333333337</v>
      </c>
      <c r="K139" s="31">
        <v>683.9</v>
      </c>
      <c r="L139" s="31">
        <v>670.8</v>
      </c>
      <c r="M139" s="31">
        <v>17.119879999999998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13115.8</v>
      </c>
      <c r="D140" s="36">
        <v>13128.65</v>
      </c>
      <c r="E140" s="36">
        <v>12882.3</v>
      </c>
      <c r="F140" s="36">
        <v>12648.8</v>
      </c>
      <c r="G140" s="36">
        <v>12402.449999999999</v>
      </c>
      <c r="H140" s="36">
        <v>13362.15</v>
      </c>
      <c r="I140" s="36">
        <v>13608.500000000002</v>
      </c>
      <c r="J140" s="36">
        <v>13842</v>
      </c>
      <c r="K140" s="31">
        <v>13375</v>
      </c>
      <c r="L140" s="31">
        <v>12895.15</v>
      </c>
      <c r="M140" s="31">
        <v>8.3640500000000007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1112</v>
      </c>
      <c r="D141" s="36">
        <v>1104.8999999999999</v>
      </c>
      <c r="E141" s="36">
        <v>1090.4499999999998</v>
      </c>
      <c r="F141" s="36">
        <v>1068.8999999999999</v>
      </c>
      <c r="G141" s="36">
        <v>1054.4499999999998</v>
      </c>
      <c r="H141" s="36">
        <v>1126.4499999999998</v>
      </c>
      <c r="I141" s="36">
        <v>1140.9000000000001</v>
      </c>
      <c r="J141" s="36">
        <v>1162.4499999999998</v>
      </c>
      <c r="K141" s="31">
        <v>1119.3499999999999</v>
      </c>
      <c r="L141" s="31">
        <v>1083.3499999999999</v>
      </c>
      <c r="M141" s="31">
        <v>3.8070599999999999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922.25</v>
      </c>
      <c r="D142" s="36">
        <v>921.81666666666661</v>
      </c>
      <c r="E142" s="36">
        <v>915.68333333333317</v>
      </c>
      <c r="F142" s="36">
        <v>909.11666666666656</v>
      </c>
      <c r="G142" s="36">
        <v>902.98333333333312</v>
      </c>
      <c r="H142" s="36">
        <v>928.38333333333321</v>
      </c>
      <c r="I142" s="36">
        <v>934.51666666666665</v>
      </c>
      <c r="J142" s="36">
        <v>941.08333333333326</v>
      </c>
      <c r="K142" s="31">
        <v>927.95</v>
      </c>
      <c r="L142" s="31">
        <v>915.25</v>
      </c>
      <c r="M142" s="31">
        <v>8.1347799999999992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5243.5</v>
      </c>
      <c r="D143" s="36">
        <v>5285.3</v>
      </c>
      <c r="E143" s="36">
        <v>5191.9000000000005</v>
      </c>
      <c r="F143" s="36">
        <v>5140.3</v>
      </c>
      <c r="G143" s="36">
        <v>5046.9000000000005</v>
      </c>
      <c r="H143" s="36">
        <v>5336.9000000000005</v>
      </c>
      <c r="I143" s="36">
        <v>5430.3</v>
      </c>
      <c r="J143" s="36">
        <v>5481.9000000000005</v>
      </c>
      <c r="K143" s="31">
        <v>5378.7</v>
      </c>
      <c r="L143" s="31">
        <v>5233.7</v>
      </c>
      <c r="M143" s="31">
        <v>9.7820599999999995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73.86</v>
      </c>
      <c r="D144" s="36">
        <v>74.306666666666672</v>
      </c>
      <c r="E144" s="36">
        <v>73.163333333333341</v>
      </c>
      <c r="F144" s="36">
        <v>72.466666666666669</v>
      </c>
      <c r="G144" s="36">
        <v>71.323333333333338</v>
      </c>
      <c r="H144" s="36">
        <v>75.003333333333345</v>
      </c>
      <c r="I144" s="36">
        <v>76.146666666666661</v>
      </c>
      <c r="J144" s="36">
        <v>76.843333333333348</v>
      </c>
      <c r="K144" s="31">
        <v>75.45</v>
      </c>
      <c r="L144" s="31">
        <v>73.61</v>
      </c>
      <c r="M144" s="31">
        <v>51.807079999999999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2892.5</v>
      </c>
      <c r="D145" s="36">
        <v>2906.2166666666667</v>
      </c>
      <c r="E145" s="36">
        <v>2862.5333333333333</v>
      </c>
      <c r="F145" s="36">
        <v>2832.5666666666666</v>
      </c>
      <c r="G145" s="36">
        <v>2788.8833333333332</v>
      </c>
      <c r="H145" s="36">
        <v>2936.1833333333334</v>
      </c>
      <c r="I145" s="36">
        <v>2979.8666666666668</v>
      </c>
      <c r="J145" s="36">
        <v>3009.8333333333335</v>
      </c>
      <c r="K145" s="31">
        <v>2949.9</v>
      </c>
      <c r="L145" s="31">
        <v>2876.25</v>
      </c>
      <c r="M145" s="31">
        <v>6.5829800000000001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1838.1</v>
      </c>
      <c r="D146" s="36">
        <v>1827.3333333333333</v>
      </c>
      <c r="E146" s="36">
        <v>1807.5166666666664</v>
      </c>
      <c r="F146" s="36">
        <v>1776.9333333333332</v>
      </c>
      <c r="G146" s="36">
        <v>1757.1166666666663</v>
      </c>
      <c r="H146" s="36">
        <v>1857.9166666666665</v>
      </c>
      <c r="I146" s="36">
        <v>1877.7333333333336</v>
      </c>
      <c r="J146" s="36">
        <v>1908.3166666666666</v>
      </c>
      <c r="K146" s="31">
        <v>1847.15</v>
      </c>
      <c r="L146" s="31">
        <v>1796.75</v>
      </c>
      <c r="M146" s="31">
        <v>4.2481999999999998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105.04</v>
      </c>
      <c r="D147" s="36">
        <v>105.25666666666666</v>
      </c>
      <c r="E147" s="36">
        <v>104.53333333333332</v>
      </c>
      <c r="F147" s="36">
        <v>104.02666666666666</v>
      </c>
      <c r="G147" s="36">
        <v>103.30333333333331</v>
      </c>
      <c r="H147" s="36">
        <v>105.76333333333332</v>
      </c>
      <c r="I147" s="36">
        <v>106.48666666666668</v>
      </c>
      <c r="J147" s="36">
        <v>106.99333333333333</v>
      </c>
      <c r="K147" s="31">
        <v>105.98</v>
      </c>
      <c r="L147" s="31">
        <v>104.75</v>
      </c>
      <c r="M147" s="31">
        <v>260.15514999999999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241.61</v>
      </c>
      <c r="D148" s="36">
        <v>242.82000000000002</v>
      </c>
      <c r="E148" s="36">
        <v>239.70000000000005</v>
      </c>
      <c r="F148" s="36">
        <v>237.79000000000002</v>
      </c>
      <c r="G148" s="36">
        <v>234.67000000000004</v>
      </c>
      <c r="H148" s="36">
        <v>244.73000000000005</v>
      </c>
      <c r="I148" s="36">
        <v>247.85</v>
      </c>
      <c r="J148" s="36">
        <v>249.76000000000005</v>
      </c>
      <c r="K148" s="31">
        <v>245.94</v>
      </c>
      <c r="L148" s="31">
        <v>240.91</v>
      </c>
      <c r="M148" s="31">
        <v>65.667270000000002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416</v>
      </c>
      <c r="D149" s="36">
        <v>413.98333333333335</v>
      </c>
      <c r="E149" s="36">
        <v>410.56666666666672</v>
      </c>
      <c r="F149" s="36">
        <v>405.13333333333338</v>
      </c>
      <c r="G149" s="36">
        <v>401.71666666666675</v>
      </c>
      <c r="H149" s="36">
        <v>419.41666666666669</v>
      </c>
      <c r="I149" s="36">
        <v>422.83333333333331</v>
      </c>
      <c r="J149" s="36">
        <v>428.26666666666665</v>
      </c>
      <c r="K149" s="31">
        <v>417.4</v>
      </c>
      <c r="L149" s="31">
        <v>408.55</v>
      </c>
      <c r="M149" s="31">
        <v>297.27771000000001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3800.95</v>
      </c>
      <c r="D150" s="36">
        <v>3749.6333333333332</v>
      </c>
      <c r="E150" s="36">
        <v>3678.3166666666666</v>
      </c>
      <c r="F150" s="36">
        <v>3555.6833333333334</v>
      </c>
      <c r="G150" s="36">
        <v>3484.3666666666668</v>
      </c>
      <c r="H150" s="36">
        <v>3872.2666666666664</v>
      </c>
      <c r="I150" s="36">
        <v>3943.583333333333</v>
      </c>
      <c r="J150" s="36">
        <v>4066.2166666666662</v>
      </c>
      <c r="K150" s="31">
        <v>3820.95</v>
      </c>
      <c r="L150" s="31">
        <v>3627</v>
      </c>
      <c r="M150" s="31">
        <v>9.8305500000000006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2456.35</v>
      </c>
      <c r="D151" s="36">
        <v>2461.7833333333333</v>
      </c>
      <c r="E151" s="36">
        <v>2446.5666666666666</v>
      </c>
      <c r="F151" s="36">
        <v>2436.7833333333333</v>
      </c>
      <c r="G151" s="36">
        <v>2421.5666666666666</v>
      </c>
      <c r="H151" s="36">
        <v>2471.5666666666666</v>
      </c>
      <c r="I151" s="36">
        <v>2486.7833333333328</v>
      </c>
      <c r="J151" s="36">
        <v>2496.5666666666666</v>
      </c>
      <c r="K151" s="31">
        <v>2477</v>
      </c>
      <c r="L151" s="31">
        <v>2452</v>
      </c>
      <c r="M151" s="31">
        <v>8.2236100000000008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1862.4</v>
      </c>
      <c r="D152" s="36">
        <v>1857.3333333333333</v>
      </c>
      <c r="E152" s="36">
        <v>1835.6666666666665</v>
      </c>
      <c r="F152" s="36">
        <v>1808.9333333333332</v>
      </c>
      <c r="G152" s="36">
        <v>1787.2666666666664</v>
      </c>
      <c r="H152" s="36">
        <v>1884.0666666666666</v>
      </c>
      <c r="I152" s="36">
        <v>1905.7333333333331</v>
      </c>
      <c r="J152" s="36">
        <v>1932.4666666666667</v>
      </c>
      <c r="K152" s="31">
        <v>1879</v>
      </c>
      <c r="L152" s="31">
        <v>1830.6</v>
      </c>
      <c r="M152" s="31">
        <v>12.09788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334.2</v>
      </c>
      <c r="D153" s="36">
        <v>333.8</v>
      </c>
      <c r="E153" s="36">
        <v>330.15000000000003</v>
      </c>
      <c r="F153" s="36">
        <v>326.10000000000002</v>
      </c>
      <c r="G153" s="36">
        <v>322.45000000000005</v>
      </c>
      <c r="H153" s="36">
        <v>337.85</v>
      </c>
      <c r="I153" s="36">
        <v>341.5</v>
      </c>
      <c r="J153" s="36">
        <v>345.55</v>
      </c>
      <c r="K153" s="31">
        <v>337.45</v>
      </c>
      <c r="L153" s="31">
        <v>329.75</v>
      </c>
      <c r="M153" s="31">
        <v>213.93360999999999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577.54999999999995</v>
      </c>
      <c r="D154" s="36">
        <v>580.76666666666665</v>
      </c>
      <c r="E154" s="36">
        <v>572.7833333333333</v>
      </c>
      <c r="F154" s="36">
        <v>568.01666666666665</v>
      </c>
      <c r="G154" s="36">
        <v>560.0333333333333</v>
      </c>
      <c r="H154" s="36">
        <v>585.5333333333333</v>
      </c>
      <c r="I154" s="36">
        <v>593.51666666666665</v>
      </c>
      <c r="J154" s="36">
        <v>598.2833333333333</v>
      </c>
      <c r="K154" s="31">
        <v>588.75</v>
      </c>
      <c r="L154" s="31">
        <v>576</v>
      </c>
      <c r="M154" s="31">
        <v>58.392530000000001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494.25</v>
      </c>
      <c r="D155" s="36">
        <v>498.23333333333335</v>
      </c>
      <c r="E155" s="36">
        <v>489.01666666666671</v>
      </c>
      <c r="F155" s="36">
        <v>483.78333333333336</v>
      </c>
      <c r="G155" s="36">
        <v>474.56666666666672</v>
      </c>
      <c r="H155" s="36">
        <v>503.4666666666667</v>
      </c>
      <c r="I155" s="36">
        <v>512.68333333333339</v>
      </c>
      <c r="J155" s="36">
        <v>517.91666666666674</v>
      </c>
      <c r="K155" s="31">
        <v>507.45</v>
      </c>
      <c r="L155" s="31">
        <v>493</v>
      </c>
      <c r="M155" s="31">
        <v>25.53435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1453</v>
      </c>
      <c r="D156" s="36">
        <v>1459.2</v>
      </c>
      <c r="E156" s="36">
        <v>1433.4</v>
      </c>
      <c r="F156" s="36">
        <v>1413.8</v>
      </c>
      <c r="G156" s="36">
        <v>1388</v>
      </c>
      <c r="H156" s="36">
        <v>1478.8000000000002</v>
      </c>
      <c r="I156" s="36">
        <v>1504.6</v>
      </c>
      <c r="J156" s="36">
        <v>1524.2000000000003</v>
      </c>
      <c r="K156" s="31">
        <v>1485</v>
      </c>
      <c r="L156" s="31">
        <v>1439.6</v>
      </c>
      <c r="M156" s="31">
        <v>7.43445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4430.75</v>
      </c>
      <c r="D157" s="36">
        <v>4416.8999999999996</v>
      </c>
      <c r="E157" s="36">
        <v>4366.7499999999991</v>
      </c>
      <c r="F157" s="36">
        <v>4302.7499999999991</v>
      </c>
      <c r="G157" s="36">
        <v>4252.5999999999985</v>
      </c>
      <c r="H157" s="36">
        <v>4480.8999999999996</v>
      </c>
      <c r="I157" s="36">
        <v>4531.0500000000011</v>
      </c>
      <c r="J157" s="36">
        <v>4595.05</v>
      </c>
      <c r="K157" s="31">
        <v>4467.05</v>
      </c>
      <c r="L157" s="31">
        <v>4352.8999999999996</v>
      </c>
      <c r="M157" s="31">
        <v>3.5919699999999999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42396.75</v>
      </c>
      <c r="D158" s="36">
        <v>42494.65</v>
      </c>
      <c r="E158" s="36">
        <v>42124.100000000006</v>
      </c>
      <c r="F158" s="36">
        <v>41851.450000000004</v>
      </c>
      <c r="G158" s="36">
        <v>41480.900000000009</v>
      </c>
      <c r="H158" s="36">
        <v>42767.3</v>
      </c>
      <c r="I158" s="36">
        <v>43137.850000000006</v>
      </c>
      <c r="J158" s="36">
        <v>43410.5</v>
      </c>
      <c r="K158" s="31">
        <v>42865.2</v>
      </c>
      <c r="L158" s="31">
        <v>42222</v>
      </c>
      <c r="M158" s="31">
        <v>0.18411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1720.1</v>
      </c>
      <c r="D159" s="36">
        <v>1712.6666666666667</v>
      </c>
      <c r="E159" s="36">
        <v>1701.4333333333334</v>
      </c>
      <c r="F159" s="36">
        <v>1682.7666666666667</v>
      </c>
      <c r="G159" s="36">
        <v>1671.5333333333333</v>
      </c>
      <c r="H159" s="36">
        <v>1731.3333333333335</v>
      </c>
      <c r="I159" s="36">
        <v>1742.5666666666666</v>
      </c>
      <c r="J159" s="36">
        <v>1761.2333333333336</v>
      </c>
      <c r="K159" s="31">
        <v>1723.9</v>
      </c>
      <c r="L159" s="31">
        <v>1694</v>
      </c>
      <c r="M159" s="31">
        <v>9.7254299999999994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4832.3</v>
      </c>
      <c r="D160" s="36">
        <v>4862.3666666666668</v>
      </c>
      <c r="E160" s="36">
        <v>4759.9333333333334</v>
      </c>
      <c r="F160" s="36">
        <v>4687.5666666666666</v>
      </c>
      <c r="G160" s="36">
        <v>4585.1333333333332</v>
      </c>
      <c r="H160" s="36">
        <v>4934.7333333333336</v>
      </c>
      <c r="I160" s="36">
        <v>5037.1666666666679</v>
      </c>
      <c r="J160" s="36">
        <v>5109.5333333333338</v>
      </c>
      <c r="K160" s="31">
        <v>4964.8</v>
      </c>
      <c r="L160" s="31">
        <v>4790</v>
      </c>
      <c r="M160" s="31">
        <v>7.3147399999999996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368.5</v>
      </c>
      <c r="D161" s="36">
        <v>368.58333333333331</v>
      </c>
      <c r="E161" s="36">
        <v>363.96666666666664</v>
      </c>
      <c r="F161" s="36">
        <v>359.43333333333334</v>
      </c>
      <c r="G161" s="36">
        <v>354.81666666666666</v>
      </c>
      <c r="H161" s="36">
        <v>373.11666666666662</v>
      </c>
      <c r="I161" s="36">
        <v>377.73333333333329</v>
      </c>
      <c r="J161" s="36">
        <v>382.26666666666659</v>
      </c>
      <c r="K161" s="31">
        <v>373.2</v>
      </c>
      <c r="L161" s="31">
        <v>364.05</v>
      </c>
      <c r="M161" s="31">
        <v>53.002209999999998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3186.4</v>
      </c>
      <c r="D162" s="36">
        <v>3185.75</v>
      </c>
      <c r="E162" s="36">
        <v>3156.65</v>
      </c>
      <c r="F162" s="36">
        <v>3126.9</v>
      </c>
      <c r="G162" s="36">
        <v>3097.8</v>
      </c>
      <c r="H162" s="36">
        <v>3215.5</v>
      </c>
      <c r="I162" s="36">
        <v>3244.6000000000004</v>
      </c>
      <c r="J162" s="36">
        <v>3274.35</v>
      </c>
      <c r="K162" s="31">
        <v>3214.85</v>
      </c>
      <c r="L162" s="31">
        <v>3156</v>
      </c>
      <c r="M162" s="31">
        <v>3.0650499999999998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1041.5</v>
      </c>
      <c r="D163" s="36">
        <v>1035.5166666666667</v>
      </c>
      <c r="E163" s="36">
        <v>1026.0333333333333</v>
      </c>
      <c r="F163" s="36">
        <v>1010.5666666666666</v>
      </c>
      <c r="G163" s="36">
        <v>1001.0833333333333</v>
      </c>
      <c r="H163" s="36">
        <v>1050.9833333333333</v>
      </c>
      <c r="I163" s="36">
        <v>1060.4666666666665</v>
      </c>
      <c r="J163" s="36">
        <v>1075.9333333333334</v>
      </c>
      <c r="K163" s="31">
        <v>1045</v>
      </c>
      <c r="L163" s="31">
        <v>1020.05</v>
      </c>
      <c r="M163" s="31">
        <v>11.44003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6858.2</v>
      </c>
      <c r="D164" s="36">
        <v>6807.3166666666666</v>
      </c>
      <c r="E164" s="36">
        <v>6732.6333333333332</v>
      </c>
      <c r="F164" s="36">
        <v>6607.0666666666666</v>
      </c>
      <c r="G164" s="36">
        <v>6532.3833333333332</v>
      </c>
      <c r="H164" s="36">
        <v>6932.8833333333332</v>
      </c>
      <c r="I164" s="36">
        <v>7007.5666666666657</v>
      </c>
      <c r="J164" s="36">
        <v>7133.1333333333332</v>
      </c>
      <c r="K164" s="31">
        <v>6882</v>
      </c>
      <c r="L164" s="31">
        <v>6681.75</v>
      </c>
      <c r="M164" s="31">
        <v>8.0664999999999996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369.05</v>
      </c>
      <c r="D165" s="36">
        <v>371.16666666666669</v>
      </c>
      <c r="E165" s="36">
        <v>365.88333333333338</v>
      </c>
      <c r="F165" s="36">
        <v>362.7166666666667</v>
      </c>
      <c r="G165" s="36">
        <v>357.43333333333339</v>
      </c>
      <c r="H165" s="36">
        <v>374.33333333333337</v>
      </c>
      <c r="I165" s="36">
        <v>379.61666666666667</v>
      </c>
      <c r="J165" s="36">
        <v>382.78333333333336</v>
      </c>
      <c r="K165" s="31">
        <v>376.45</v>
      </c>
      <c r="L165" s="31">
        <v>368</v>
      </c>
      <c r="M165" s="31">
        <v>27.30874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556.79999999999995</v>
      </c>
      <c r="D166" s="36">
        <v>555.5</v>
      </c>
      <c r="E166" s="36">
        <v>552.29999999999995</v>
      </c>
      <c r="F166" s="36">
        <v>547.79999999999995</v>
      </c>
      <c r="G166" s="36">
        <v>544.59999999999991</v>
      </c>
      <c r="H166" s="36">
        <v>560</v>
      </c>
      <c r="I166" s="36">
        <v>563.20000000000005</v>
      </c>
      <c r="J166" s="36">
        <v>567.70000000000005</v>
      </c>
      <c r="K166" s="31">
        <v>558.70000000000005</v>
      </c>
      <c r="L166" s="31">
        <v>551</v>
      </c>
      <c r="M166" s="31">
        <v>63.372129999999999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348.2</v>
      </c>
      <c r="D167" s="36">
        <v>347.14999999999992</v>
      </c>
      <c r="E167" s="36">
        <v>343.64999999999986</v>
      </c>
      <c r="F167" s="36">
        <v>339.09999999999997</v>
      </c>
      <c r="G167" s="36">
        <v>335.59999999999991</v>
      </c>
      <c r="H167" s="36">
        <v>351.69999999999982</v>
      </c>
      <c r="I167" s="36">
        <v>355.19999999999993</v>
      </c>
      <c r="J167" s="36">
        <v>359.74999999999977</v>
      </c>
      <c r="K167" s="31">
        <v>350.65</v>
      </c>
      <c r="L167" s="31">
        <v>342.6</v>
      </c>
      <c r="M167" s="31">
        <v>179.76593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1815.9</v>
      </c>
      <c r="D168" s="36">
        <v>1832.8000000000002</v>
      </c>
      <c r="E168" s="36">
        <v>1788.6500000000003</v>
      </c>
      <c r="F168" s="36">
        <v>1761.4</v>
      </c>
      <c r="G168" s="36">
        <v>1717.2500000000002</v>
      </c>
      <c r="H168" s="36">
        <v>1860.0500000000004</v>
      </c>
      <c r="I168" s="36">
        <v>1904.2</v>
      </c>
      <c r="J168" s="36">
        <v>1931.4500000000005</v>
      </c>
      <c r="K168" s="31">
        <v>1876.95</v>
      </c>
      <c r="L168" s="31">
        <v>1805.55</v>
      </c>
      <c r="M168" s="31">
        <v>7.53139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16904.55</v>
      </c>
      <c r="D169" s="36">
        <v>16971.350000000002</v>
      </c>
      <c r="E169" s="36">
        <v>16788.750000000004</v>
      </c>
      <c r="F169" s="36">
        <v>16672.95</v>
      </c>
      <c r="G169" s="36">
        <v>16490.350000000002</v>
      </c>
      <c r="H169" s="36">
        <v>17087.150000000005</v>
      </c>
      <c r="I169" s="36">
        <v>17269.750000000004</v>
      </c>
      <c r="J169" s="36">
        <v>17385.550000000007</v>
      </c>
      <c r="K169" s="31">
        <v>17153.95</v>
      </c>
      <c r="L169" s="31">
        <v>16855.55</v>
      </c>
      <c r="M169" s="31">
        <v>3.7330000000000002E-2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123.95</v>
      </c>
      <c r="D170" s="36">
        <v>124.22666666666667</v>
      </c>
      <c r="E170" s="36">
        <v>122.45333333333335</v>
      </c>
      <c r="F170" s="36">
        <v>120.95666666666668</v>
      </c>
      <c r="G170" s="36">
        <v>119.18333333333335</v>
      </c>
      <c r="H170" s="36">
        <v>125.72333333333334</v>
      </c>
      <c r="I170" s="36">
        <v>127.49666666666668</v>
      </c>
      <c r="J170" s="36">
        <v>128.99333333333334</v>
      </c>
      <c r="K170" s="31">
        <v>126</v>
      </c>
      <c r="L170" s="31">
        <v>122.73</v>
      </c>
      <c r="M170" s="31">
        <v>479.60946999999999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644.25</v>
      </c>
      <c r="D171" s="36">
        <v>644.35</v>
      </c>
      <c r="E171" s="36">
        <v>640.45000000000005</v>
      </c>
      <c r="F171" s="36">
        <v>636.65</v>
      </c>
      <c r="G171" s="36">
        <v>632.75</v>
      </c>
      <c r="H171" s="36">
        <v>648.15000000000009</v>
      </c>
      <c r="I171" s="36">
        <v>652.04999999999995</v>
      </c>
      <c r="J171" s="36">
        <v>655.85000000000014</v>
      </c>
      <c r="K171" s="31">
        <v>648.25</v>
      </c>
      <c r="L171" s="31">
        <v>640.54999999999995</v>
      </c>
      <c r="M171" s="31">
        <v>68.739999999999995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601.5</v>
      </c>
      <c r="D172" s="36">
        <v>605.06666666666672</v>
      </c>
      <c r="E172" s="36">
        <v>594.43333333333339</v>
      </c>
      <c r="F172" s="36">
        <v>587.36666666666667</v>
      </c>
      <c r="G172" s="36">
        <v>576.73333333333335</v>
      </c>
      <c r="H172" s="36">
        <v>612.13333333333344</v>
      </c>
      <c r="I172" s="36">
        <v>622.76666666666688</v>
      </c>
      <c r="J172" s="36">
        <v>629.83333333333348</v>
      </c>
      <c r="K172" s="31">
        <v>615.70000000000005</v>
      </c>
      <c r="L172" s="31">
        <v>598</v>
      </c>
      <c r="M172" s="31">
        <v>118.46077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3010.85</v>
      </c>
      <c r="D173" s="36">
        <v>3011.35</v>
      </c>
      <c r="E173" s="36">
        <v>3001.7999999999997</v>
      </c>
      <c r="F173" s="36">
        <v>2992.75</v>
      </c>
      <c r="G173" s="36">
        <v>2983.2</v>
      </c>
      <c r="H173" s="36">
        <v>3020.3999999999996</v>
      </c>
      <c r="I173" s="36">
        <v>3029.95</v>
      </c>
      <c r="J173" s="36">
        <v>3038.9999999999995</v>
      </c>
      <c r="K173" s="31">
        <v>3020.9</v>
      </c>
      <c r="L173" s="31">
        <v>3002.3</v>
      </c>
      <c r="M173" s="31">
        <v>50.286729999999999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726.85</v>
      </c>
      <c r="D174" s="36">
        <v>724.56666666666661</v>
      </c>
      <c r="E174" s="36">
        <v>721.38333333333321</v>
      </c>
      <c r="F174" s="36">
        <v>715.91666666666663</v>
      </c>
      <c r="G174" s="36">
        <v>712.73333333333323</v>
      </c>
      <c r="H174" s="36">
        <v>730.03333333333319</v>
      </c>
      <c r="I174" s="36">
        <v>733.21666666666658</v>
      </c>
      <c r="J174" s="36">
        <v>738.68333333333317</v>
      </c>
      <c r="K174" s="31">
        <v>727.75</v>
      </c>
      <c r="L174" s="31">
        <v>719.1</v>
      </c>
      <c r="M174" s="31">
        <v>16.122499999999999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1753.65</v>
      </c>
      <c r="D175" s="36">
        <v>1744.55</v>
      </c>
      <c r="E175" s="36">
        <v>1729.1</v>
      </c>
      <c r="F175" s="36">
        <v>1704.55</v>
      </c>
      <c r="G175" s="36">
        <v>1689.1</v>
      </c>
      <c r="H175" s="36">
        <v>1769.1</v>
      </c>
      <c r="I175" s="36">
        <v>1784.5500000000002</v>
      </c>
      <c r="J175" s="36">
        <v>1809.1</v>
      </c>
      <c r="K175" s="31">
        <v>1760</v>
      </c>
      <c r="L175" s="31">
        <v>1720</v>
      </c>
      <c r="M175" s="31">
        <v>10.82466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2644.9</v>
      </c>
      <c r="D176" s="36">
        <v>2620.4</v>
      </c>
      <c r="E176" s="36">
        <v>2581.8000000000002</v>
      </c>
      <c r="F176" s="36">
        <v>2518.7000000000003</v>
      </c>
      <c r="G176" s="36">
        <v>2480.1000000000004</v>
      </c>
      <c r="H176" s="36">
        <v>2683.5</v>
      </c>
      <c r="I176" s="36">
        <v>2722.0999999999995</v>
      </c>
      <c r="J176" s="36">
        <v>2785.2</v>
      </c>
      <c r="K176" s="31">
        <v>2659</v>
      </c>
      <c r="L176" s="31">
        <v>2557.3000000000002</v>
      </c>
      <c r="M176" s="31">
        <v>17.34449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196.57</v>
      </c>
      <c r="D177" s="36">
        <v>196.28999999999996</v>
      </c>
      <c r="E177" s="36">
        <v>194.47999999999993</v>
      </c>
      <c r="F177" s="36">
        <v>192.38999999999996</v>
      </c>
      <c r="G177" s="36">
        <v>190.57999999999993</v>
      </c>
      <c r="H177" s="36">
        <v>198.37999999999994</v>
      </c>
      <c r="I177" s="36">
        <v>200.19</v>
      </c>
      <c r="J177" s="36">
        <v>202.27999999999994</v>
      </c>
      <c r="K177" s="31">
        <v>198.1</v>
      </c>
      <c r="L177" s="31">
        <v>194.2</v>
      </c>
      <c r="M177" s="31">
        <v>106.80574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27740.45</v>
      </c>
      <c r="D178" s="36">
        <v>27622.050000000003</v>
      </c>
      <c r="E178" s="36">
        <v>27430.700000000004</v>
      </c>
      <c r="F178" s="36">
        <v>27120.95</v>
      </c>
      <c r="G178" s="36">
        <v>26929.600000000002</v>
      </c>
      <c r="H178" s="36">
        <v>27931.800000000007</v>
      </c>
      <c r="I178" s="36">
        <v>28123.150000000005</v>
      </c>
      <c r="J178" s="36">
        <v>28432.900000000009</v>
      </c>
      <c r="K178" s="31">
        <v>27813.4</v>
      </c>
      <c r="L178" s="31">
        <v>27312.3</v>
      </c>
      <c r="M178" s="31">
        <v>0.51102999999999998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2931.95</v>
      </c>
      <c r="D179" s="36">
        <v>2931.6833333333329</v>
      </c>
      <c r="E179" s="36">
        <v>2916.3166666666657</v>
      </c>
      <c r="F179" s="36">
        <v>2900.6833333333329</v>
      </c>
      <c r="G179" s="36">
        <v>2885.3166666666657</v>
      </c>
      <c r="H179" s="36">
        <v>2947.3166666666657</v>
      </c>
      <c r="I179" s="36">
        <v>2962.6833333333334</v>
      </c>
      <c r="J179" s="36">
        <v>2978.3166666666657</v>
      </c>
      <c r="K179" s="31">
        <v>2947.05</v>
      </c>
      <c r="L179" s="31">
        <v>2916.05</v>
      </c>
      <c r="M179" s="31">
        <v>9.3115799999999993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7132.9</v>
      </c>
      <c r="D180" s="36">
        <v>7077.6333333333341</v>
      </c>
      <c r="E180" s="36">
        <v>6975.2666666666682</v>
      </c>
      <c r="F180" s="36">
        <v>6817.6333333333341</v>
      </c>
      <c r="G180" s="36">
        <v>6715.2666666666682</v>
      </c>
      <c r="H180" s="36">
        <v>7235.2666666666682</v>
      </c>
      <c r="I180" s="36">
        <v>7337.633333333335</v>
      </c>
      <c r="J180" s="36">
        <v>7495.2666666666682</v>
      </c>
      <c r="K180" s="31">
        <v>7180</v>
      </c>
      <c r="L180" s="31">
        <v>6920</v>
      </c>
      <c r="M180" s="31">
        <v>4.6553899999999997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679.25</v>
      </c>
      <c r="D181" s="36">
        <v>676.44999999999993</v>
      </c>
      <c r="E181" s="36">
        <v>669.44999999999982</v>
      </c>
      <c r="F181" s="36">
        <v>659.64999999999986</v>
      </c>
      <c r="G181" s="36">
        <v>652.64999999999975</v>
      </c>
      <c r="H181" s="36">
        <v>686.24999999999989</v>
      </c>
      <c r="I181" s="36">
        <v>693.25000000000011</v>
      </c>
      <c r="J181" s="36">
        <v>703.05</v>
      </c>
      <c r="K181" s="31">
        <v>683.45</v>
      </c>
      <c r="L181" s="31">
        <v>666.65</v>
      </c>
      <c r="M181" s="31">
        <v>16.59742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872.4</v>
      </c>
      <c r="D182" s="36">
        <v>871.7833333333333</v>
      </c>
      <c r="E182" s="36">
        <v>868.61666666666656</v>
      </c>
      <c r="F182" s="36">
        <v>864.83333333333326</v>
      </c>
      <c r="G182" s="36">
        <v>861.66666666666652</v>
      </c>
      <c r="H182" s="36">
        <v>875.56666666666661</v>
      </c>
      <c r="I182" s="36">
        <v>878.73333333333335</v>
      </c>
      <c r="J182" s="36">
        <v>882.51666666666665</v>
      </c>
      <c r="K182" s="31">
        <v>874.95</v>
      </c>
      <c r="L182" s="31">
        <v>868</v>
      </c>
      <c r="M182" s="31">
        <v>116.36874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153.04</v>
      </c>
      <c r="D183" s="36">
        <v>151.56999999999996</v>
      </c>
      <c r="E183" s="36">
        <v>149.12999999999994</v>
      </c>
      <c r="F183" s="36">
        <v>145.21999999999997</v>
      </c>
      <c r="G183" s="36">
        <v>142.77999999999994</v>
      </c>
      <c r="H183" s="36">
        <v>155.47999999999993</v>
      </c>
      <c r="I183" s="36">
        <v>157.91999999999993</v>
      </c>
      <c r="J183" s="36">
        <v>161.82999999999993</v>
      </c>
      <c r="K183" s="31">
        <v>154.01</v>
      </c>
      <c r="L183" s="31">
        <v>147.66</v>
      </c>
      <c r="M183" s="31">
        <v>357.35761000000002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1719.35</v>
      </c>
      <c r="D184" s="36">
        <v>1715.1666666666667</v>
      </c>
      <c r="E184" s="36">
        <v>1699.3833333333334</v>
      </c>
      <c r="F184" s="36">
        <v>1679.4166666666667</v>
      </c>
      <c r="G184" s="36">
        <v>1663.6333333333334</v>
      </c>
      <c r="H184" s="36">
        <v>1735.1333333333334</v>
      </c>
      <c r="I184" s="36">
        <v>1750.9166666666667</v>
      </c>
      <c r="J184" s="36">
        <v>1770.8833333333334</v>
      </c>
      <c r="K184" s="31">
        <v>1730.95</v>
      </c>
      <c r="L184" s="31">
        <v>1695.2</v>
      </c>
      <c r="M184" s="31">
        <v>15.94881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901.2</v>
      </c>
      <c r="D185" s="36">
        <v>894.15</v>
      </c>
      <c r="E185" s="36">
        <v>882.84999999999991</v>
      </c>
      <c r="F185" s="36">
        <v>864.49999999999989</v>
      </c>
      <c r="G185" s="36">
        <v>853.19999999999982</v>
      </c>
      <c r="H185" s="36">
        <v>912.5</v>
      </c>
      <c r="I185" s="36">
        <v>923.8</v>
      </c>
      <c r="J185" s="36">
        <v>942.15000000000009</v>
      </c>
      <c r="K185" s="31">
        <v>905.45</v>
      </c>
      <c r="L185" s="31">
        <v>875.8</v>
      </c>
      <c r="M185" s="31">
        <v>14.827909999999999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807.8</v>
      </c>
      <c r="D186" s="36">
        <v>806.1</v>
      </c>
      <c r="E186" s="36">
        <v>797.2</v>
      </c>
      <c r="F186" s="36">
        <v>786.6</v>
      </c>
      <c r="G186" s="36">
        <v>777.7</v>
      </c>
      <c r="H186" s="36">
        <v>816.7</v>
      </c>
      <c r="I186" s="36">
        <v>825.59999999999991</v>
      </c>
      <c r="J186" s="36">
        <v>836.2</v>
      </c>
      <c r="K186" s="31">
        <v>815</v>
      </c>
      <c r="L186" s="31">
        <v>795.5</v>
      </c>
      <c r="M186" s="31">
        <v>8.4217600000000008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2531</v>
      </c>
      <c r="D187" s="36">
        <v>2526.7166666666667</v>
      </c>
      <c r="E187" s="36">
        <v>2496.3833333333332</v>
      </c>
      <c r="F187" s="36">
        <v>2461.7666666666664</v>
      </c>
      <c r="G187" s="36">
        <v>2431.4333333333329</v>
      </c>
      <c r="H187" s="36">
        <v>2561.3333333333335</v>
      </c>
      <c r="I187" s="36">
        <v>2591.6666666666665</v>
      </c>
      <c r="J187" s="36">
        <v>2626.2833333333338</v>
      </c>
      <c r="K187" s="31">
        <v>2557.0500000000002</v>
      </c>
      <c r="L187" s="31">
        <v>2492.1</v>
      </c>
      <c r="M187" s="31">
        <v>19.13288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1119.6500000000001</v>
      </c>
      <c r="D188" s="36">
        <v>1118.2333333333333</v>
      </c>
      <c r="E188" s="36">
        <v>1107.4666666666667</v>
      </c>
      <c r="F188" s="36">
        <v>1095.2833333333333</v>
      </c>
      <c r="G188" s="36">
        <v>1084.5166666666667</v>
      </c>
      <c r="H188" s="36">
        <v>1130.4166666666667</v>
      </c>
      <c r="I188" s="36">
        <v>1141.1833333333336</v>
      </c>
      <c r="J188" s="36">
        <v>1153.3666666666668</v>
      </c>
      <c r="K188" s="31">
        <v>1129</v>
      </c>
      <c r="L188" s="31">
        <v>1106.05</v>
      </c>
      <c r="M188" s="31">
        <v>13.775880000000001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1990.75</v>
      </c>
      <c r="D189" s="36">
        <v>1968.4166666666667</v>
      </c>
      <c r="E189" s="36">
        <v>1932.3333333333335</v>
      </c>
      <c r="F189" s="36">
        <v>1873.9166666666667</v>
      </c>
      <c r="G189" s="36">
        <v>1837.8333333333335</v>
      </c>
      <c r="H189" s="36">
        <v>2026.8333333333335</v>
      </c>
      <c r="I189" s="36">
        <v>2062.916666666667</v>
      </c>
      <c r="J189" s="36">
        <v>2121.3333333333335</v>
      </c>
      <c r="K189" s="31">
        <v>2004.5</v>
      </c>
      <c r="L189" s="31">
        <v>1910</v>
      </c>
      <c r="M189" s="31">
        <v>22.24136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4385.3500000000004</v>
      </c>
      <c r="D190" s="36">
        <v>4381.45</v>
      </c>
      <c r="E190" s="36">
        <v>4348.8999999999996</v>
      </c>
      <c r="F190" s="36">
        <v>4312.45</v>
      </c>
      <c r="G190" s="36">
        <v>4279.8999999999996</v>
      </c>
      <c r="H190" s="36">
        <v>4417.8999999999996</v>
      </c>
      <c r="I190" s="36">
        <v>4450.4500000000007</v>
      </c>
      <c r="J190" s="36">
        <v>4486.8999999999996</v>
      </c>
      <c r="K190" s="31">
        <v>4414</v>
      </c>
      <c r="L190" s="31">
        <v>4345</v>
      </c>
      <c r="M190" s="31">
        <v>23.300909999999998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1188.95</v>
      </c>
      <c r="D191" s="36">
        <v>1182.9833333333333</v>
      </c>
      <c r="E191" s="36">
        <v>1172.9666666666667</v>
      </c>
      <c r="F191" s="36">
        <v>1156.9833333333333</v>
      </c>
      <c r="G191" s="36">
        <v>1146.9666666666667</v>
      </c>
      <c r="H191" s="36">
        <v>1198.9666666666667</v>
      </c>
      <c r="I191" s="36">
        <v>1208.9833333333336</v>
      </c>
      <c r="J191" s="36">
        <v>1224.9666666666667</v>
      </c>
      <c r="K191" s="31">
        <v>1193</v>
      </c>
      <c r="L191" s="31">
        <v>1167</v>
      </c>
      <c r="M191" s="31">
        <v>29.942889999999998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6984.5</v>
      </c>
      <c r="D192" s="36">
        <v>6966.5</v>
      </c>
      <c r="E192" s="36">
        <v>6943</v>
      </c>
      <c r="F192" s="36">
        <v>6901.5</v>
      </c>
      <c r="G192" s="36">
        <v>6878</v>
      </c>
      <c r="H192" s="36">
        <v>7008</v>
      </c>
      <c r="I192" s="36">
        <v>7031.5</v>
      </c>
      <c r="J192" s="36">
        <v>7073</v>
      </c>
      <c r="K192" s="31">
        <v>6990</v>
      </c>
      <c r="L192" s="31">
        <v>6925</v>
      </c>
      <c r="M192" s="31">
        <v>0.82694999999999996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793</v>
      </c>
      <c r="D193" s="36">
        <v>791.51666666666677</v>
      </c>
      <c r="E193" s="36">
        <v>784.43333333333351</v>
      </c>
      <c r="F193" s="36">
        <v>775.86666666666679</v>
      </c>
      <c r="G193" s="36">
        <v>768.78333333333353</v>
      </c>
      <c r="H193" s="36">
        <v>800.08333333333348</v>
      </c>
      <c r="I193" s="36">
        <v>807.16666666666674</v>
      </c>
      <c r="J193" s="36">
        <v>815.73333333333346</v>
      </c>
      <c r="K193" s="31">
        <v>798.6</v>
      </c>
      <c r="L193" s="31">
        <v>782.95</v>
      </c>
      <c r="M193" s="31">
        <v>19.796099999999999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1156.6500000000001</v>
      </c>
      <c r="D194" s="36">
        <v>1156.6166666666668</v>
      </c>
      <c r="E194" s="36">
        <v>1145.3333333333335</v>
      </c>
      <c r="F194" s="36">
        <v>1134.0166666666667</v>
      </c>
      <c r="G194" s="36">
        <v>1122.7333333333333</v>
      </c>
      <c r="H194" s="36">
        <v>1167.9333333333336</v>
      </c>
      <c r="I194" s="36">
        <v>1179.2166666666669</v>
      </c>
      <c r="J194" s="36">
        <v>1190.5333333333338</v>
      </c>
      <c r="K194" s="31">
        <v>1167.9000000000001</v>
      </c>
      <c r="L194" s="31">
        <v>1145.3</v>
      </c>
      <c r="M194" s="31">
        <v>108.60623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453.6</v>
      </c>
      <c r="D195" s="36">
        <v>451.2</v>
      </c>
      <c r="E195" s="36">
        <v>447.4</v>
      </c>
      <c r="F195" s="36">
        <v>441.2</v>
      </c>
      <c r="G195" s="36">
        <v>437.4</v>
      </c>
      <c r="H195" s="36">
        <v>457.4</v>
      </c>
      <c r="I195" s="36">
        <v>461.20000000000005</v>
      </c>
      <c r="J195" s="36">
        <v>467.4</v>
      </c>
      <c r="K195" s="31">
        <v>455</v>
      </c>
      <c r="L195" s="31">
        <v>445</v>
      </c>
      <c r="M195" s="31">
        <v>212.27714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165.33</v>
      </c>
      <c r="D196" s="36">
        <v>165.12666666666669</v>
      </c>
      <c r="E196" s="36">
        <v>163.75333333333339</v>
      </c>
      <c r="F196" s="36">
        <v>162.1766666666667</v>
      </c>
      <c r="G196" s="36">
        <v>160.8033333333334</v>
      </c>
      <c r="H196" s="36">
        <v>166.70333333333338</v>
      </c>
      <c r="I196" s="36">
        <v>168.07666666666665</v>
      </c>
      <c r="J196" s="36">
        <v>169.65333333333336</v>
      </c>
      <c r="K196" s="31">
        <v>166.5</v>
      </c>
      <c r="L196" s="31">
        <v>163.55000000000001</v>
      </c>
      <c r="M196" s="31">
        <v>527.69925000000001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1554.4</v>
      </c>
      <c r="D197" s="36">
        <v>1550.3833333333332</v>
      </c>
      <c r="E197" s="36">
        <v>1539.0166666666664</v>
      </c>
      <c r="F197" s="36">
        <v>1523.6333333333332</v>
      </c>
      <c r="G197" s="36">
        <v>1512.2666666666664</v>
      </c>
      <c r="H197" s="36">
        <v>1565.7666666666664</v>
      </c>
      <c r="I197" s="36">
        <v>1577.1333333333332</v>
      </c>
      <c r="J197" s="36">
        <v>1592.5166666666664</v>
      </c>
      <c r="K197" s="31">
        <v>1561.75</v>
      </c>
      <c r="L197" s="31">
        <v>1535</v>
      </c>
      <c r="M197" s="31">
        <v>23.989550000000001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826.05</v>
      </c>
      <c r="D198" s="36">
        <v>827.6</v>
      </c>
      <c r="E198" s="36">
        <v>821.25</v>
      </c>
      <c r="F198" s="36">
        <v>816.44999999999993</v>
      </c>
      <c r="G198" s="36">
        <v>810.09999999999991</v>
      </c>
      <c r="H198" s="36">
        <v>832.40000000000009</v>
      </c>
      <c r="I198" s="36">
        <v>838.75000000000023</v>
      </c>
      <c r="J198" s="36">
        <v>843.55000000000018</v>
      </c>
      <c r="K198" s="31">
        <v>833.95</v>
      </c>
      <c r="L198" s="31">
        <v>822.8</v>
      </c>
      <c r="M198" s="31">
        <v>6.6859799999999998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3458.95</v>
      </c>
      <c r="D199" s="36">
        <v>3468.4666666666672</v>
      </c>
      <c r="E199" s="36">
        <v>3437.0333333333342</v>
      </c>
      <c r="F199" s="36">
        <v>3415.1166666666672</v>
      </c>
      <c r="G199" s="36">
        <v>3383.6833333333343</v>
      </c>
      <c r="H199" s="36">
        <v>3490.3833333333341</v>
      </c>
      <c r="I199" s="36">
        <v>3521.8166666666666</v>
      </c>
      <c r="J199" s="36">
        <v>3543.733333333334</v>
      </c>
      <c r="K199" s="31">
        <v>3499.9</v>
      </c>
      <c r="L199" s="31">
        <v>3446.55</v>
      </c>
      <c r="M199" s="31">
        <v>13.61595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3171.75</v>
      </c>
      <c r="D200" s="36">
        <v>3168.2666666666664</v>
      </c>
      <c r="E200" s="36">
        <v>3125.6833333333329</v>
      </c>
      <c r="F200" s="36">
        <v>3079.6166666666663</v>
      </c>
      <c r="G200" s="36">
        <v>3037.0333333333328</v>
      </c>
      <c r="H200" s="36">
        <v>3214.333333333333</v>
      </c>
      <c r="I200" s="36">
        <v>3256.916666666667</v>
      </c>
      <c r="J200" s="36">
        <v>3302.9833333333331</v>
      </c>
      <c r="K200" s="31">
        <v>3210.85</v>
      </c>
      <c r="L200" s="31">
        <v>3122.2</v>
      </c>
      <c r="M200" s="31">
        <v>6.4146099999999997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1866.45</v>
      </c>
      <c r="D201" s="36">
        <v>1814.4833333333333</v>
      </c>
      <c r="E201" s="36">
        <v>1720.9666666666667</v>
      </c>
      <c r="F201" s="36">
        <v>1575.4833333333333</v>
      </c>
      <c r="G201" s="36">
        <v>1481.9666666666667</v>
      </c>
      <c r="H201" s="36">
        <v>1959.9666666666667</v>
      </c>
      <c r="I201" s="36">
        <v>2053.4833333333336</v>
      </c>
      <c r="J201" s="36">
        <v>2198.9666666666667</v>
      </c>
      <c r="K201" s="31">
        <v>1908</v>
      </c>
      <c r="L201" s="31">
        <v>1669</v>
      </c>
      <c r="M201" s="31">
        <v>152.74442999999999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5839</v>
      </c>
      <c r="D202" s="36">
        <v>5794.45</v>
      </c>
      <c r="E202" s="36">
        <v>5669.5999999999995</v>
      </c>
      <c r="F202" s="36">
        <v>5500.2</v>
      </c>
      <c r="G202" s="36">
        <v>5375.3499999999995</v>
      </c>
      <c r="H202" s="36">
        <v>5963.8499999999995</v>
      </c>
      <c r="I202" s="36">
        <v>6088.7</v>
      </c>
      <c r="J202" s="36">
        <v>6258.0999999999995</v>
      </c>
      <c r="K202" s="31">
        <v>5919.3</v>
      </c>
      <c r="L202" s="31">
        <v>5625.05</v>
      </c>
      <c r="M202" s="31">
        <v>16.717110000000002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4138.55</v>
      </c>
      <c r="D203" s="36">
        <v>4159.95</v>
      </c>
      <c r="E203" s="36">
        <v>4099.8999999999996</v>
      </c>
      <c r="F203" s="36">
        <v>4061.25</v>
      </c>
      <c r="G203" s="36">
        <v>4001.2</v>
      </c>
      <c r="H203" s="36">
        <v>4198.5999999999995</v>
      </c>
      <c r="I203" s="36">
        <v>4258.6500000000005</v>
      </c>
      <c r="J203" s="36">
        <v>4297.2999999999993</v>
      </c>
      <c r="K203" s="31">
        <v>4220</v>
      </c>
      <c r="L203" s="31">
        <v>4121.3</v>
      </c>
      <c r="M203" s="31">
        <v>1.4093800000000001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572.04999999999995</v>
      </c>
      <c r="D204" s="36">
        <v>570.2833333333333</v>
      </c>
      <c r="E204" s="36">
        <v>566.86666666666656</v>
      </c>
      <c r="F204" s="36">
        <v>561.68333333333328</v>
      </c>
      <c r="G204" s="36">
        <v>558.26666666666654</v>
      </c>
      <c r="H204" s="36">
        <v>575.46666666666658</v>
      </c>
      <c r="I204" s="36">
        <v>578.88333333333333</v>
      </c>
      <c r="J204" s="36">
        <v>584.06666666666661</v>
      </c>
      <c r="K204" s="31">
        <v>573.70000000000005</v>
      </c>
      <c r="L204" s="31">
        <v>565.1</v>
      </c>
      <c r="M204" s="31">
        <v>23.905190000000001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11887.2</v>
      </c>
      <c r="D205" s="36">
        <v>11850.85</v>
      </c>
      <c r="E205" s="36">
        <v>11786.7</v>
      </c>
      <c r="F205" s="36">
        <v>11686.2</v>
      </c>
      <c r="G205" s="36">
        <v>11622.050000000001</v>
      </c>
      <c r="H205" s="36">
        <v>11951.35</v>
      </c>
      <c r="I205" s="36">
        <v>12015.499999999998</v>
      </c>
      <c r="J205" s="36">
        <v>12116</v>
      </c>
      <c r="K205" s="31">
        <v>11915</v>
      </c>
      <c r="L205" s="31">
        <v>11750.35</v>
      </c>
      <c r="M205" s="31">
        <v>3.2253099999999999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134.80000000000001</v>
      </c>
      <c r="D206" s="36">
        <v>134.80333333333334</v>
      </c>
      <c r="E206" s="36">
        <v>134.10666666666668</v>
      </c>
      <c r="F206" s="36">
        <v>133.41333333333336</v>
      </c>
      <c r="G206" s="36">
        <v>132.7166666666667</v>
      </c>
      <c r="H206" s="36">
        <v>135.49666666666667</v>
      </c>
      <c r="I206" s="36">
        <v>136.19333333333333</v>
      </c>
      <c r="J206" s="36">
        <v>136.88666666666666</v>
      </c>
      <c r="K206" s="31">
        <v>135.5</v>
      </c>
      <c r="L206" s="31">
        <v>134.11000000000001</v>
      </c>
      <c r="M206" s="31">
        <v>78.21311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2015</v>
      </c>
      <c r="D207" s="36">
        <v>2012.8500000000001</v>
      </c>
      <c r="E207" s="36">
        <v>1997.2000000000003</v>
      </c>
      <c r="F207" s="36">
        <v>1979.4</v>
      </c>
      <c r="G207" s="36">
        <v>1963.7500000000002</v>
      </c>
      <c r="H207" s="36">
        <v>2030.6500000000003</v>
      </c>
      <c r="I207" s="36">
        <v>2046.3000000000004</v>
      </c>
      <c r="J207" s="36">
        <v>2064.1000000000004</v>
      </c>
      <c r="K207" s="31">
        <v>2028.5</v>
      </c>
      <c r="L207" s="31">
        <v>1995.05</v>
      </c>
      <c r="M207" s="31">
        <v>4.5256699999999999</v>
      </c>
      <c r="N207" s="1"/>
      <c r="O207" s="1"/>
    </row>
    <row r="208" spans="1:15" ht="12.75" customHeight="1">
      <c r="A208" s="51">
        <v>203</v>
      </c>
      <c r="B208" s="53" t="s">
        <v>889</v>
      </c>
      <c r="C208" s="31">
        <v>1413.3</v>
      </c>
      <c r="D208" s="36">
        <v>1414.6833333333334</v>
      </c>
      <c r="E208" s="36">
        <v>1404.8666666666668</v>
      </c>
      <c r="F208" s="36">
        <v>1396.4333333333334</v>
      </c>
      <c r="G208" s="36">
        <v>1386.6166666666668</v>
      </c>
      <c r="H208" s="36">
        <v>1423.1166666666668</v>
      </c>
      <c r="I208" s="36">
        <v>1432.9333333333334</v>
      </c>
      <c r="J208" s="36">
        <v>1441.3666666666668</v>
      </c>
      <c r="K208" s="31">
        <v>1424.5</v>
      </c>
      <c r="L208" s="31">
        <v>1406.25</v>
      </c>
      <c r="M208" s="31">
        <v>9.4038500000000003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1577.4</v>
      </c>
      <c r="D209" s="36">
        <v>1590.7833333333335</v>
      </c>
      <c r="E209" s="36">
        <v>1561.616666666667</v>
      </c>
      <c r="F209" s="36">
        <v>1545.8333333333335</v>
      </c>
      <c r="G209" s="36">
        <v>1516.666666666667</v>
      </c>
      <c r="H209" s="36">
        <v>1606.5666666666671</v>
      </c>
      <c r="I209" s="36">
        <v>1635.7333333333336</v>
      </c>
      <c r="J209" s="36">
        <v>1651.5166666666671</v>
      </c>
      <c r="K209" s="31">
        <v>1619.95</v>
      </c>
      <c r="L209" s="31">
        <v>1575</v>
      </c>
      <c r="M209" s="31">
        <v>39.188879999999997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450.75</v>
      </c>
      <c r="D210" s="36">
        <v>450.2166666666667</v>
      </c>
      <c r="E210" s="36">
        <v>446.03333333333342</v>
      </c>
      <c r="F210" s="36">
        <v>441.31666666666672</v>
      </c>
      <c r="G210" s="36">
        <v>437.13333333333344</v>
      </c>
      <c r="H210" s="36">
        <v>454.93333333333339</v>
      </c>
      <c r="I210" s="36">
        <v>459.11666666666667</v>
      </c>
      <c r="J210" s="36">
        <v>463.83333333333337</v>
      </c>
      <c r="K210" s="31">
        <v>454.4</v>
      </c>
      <c r="L210" s="31">
        <v>445.5</v>
      </c>
      <c r="M210" s="31">
        <v>142.27543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16.27</v>
      </c>
      <c r="D211" s="36">
        <v>16.336666666666666</v>
      </c>
      <c r="E211" s="36">
        <v>16.153333333333332</v>
      </c>
      <c r="F211" s="36">
        <v>16.036666666666665</v>
      </c>
      <c r="G211" s="36">
        <v>15.853333333333332</v>
      </c>
      <c r="H211" s="36">
        <v>16.453333333333333</v>
      </c>
      <c r="I211" s="36">
        <v>16.63666666666667</v>
      </c>
      <c r="J211" s="36">
        <v>16.753333333333334</v>
      </c>
      <c r="K211" s="31">
        <v>16.52</v>
      </c>
      <c r="L211" s="31">
        <v>16.22</v>
      </c>
      <c r="M211" s="31">
        <v>3462.6514200000001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1537.6</v>
      </c>
      <c r="D212" s="36">
        <v>1540.9833333333333</v>
      </c>
      <c r="E212" s="36">
        <v>1529.7166666666667</v>
      </c>
      <c r="F212" s="36">
        <v>1521.8333333333333</v>
      </c>
      <c r="G212" s="36">
        <v>1510.5666666666666</v>
      </c>
      <c r="H212" s="36">
        <v>1548.8666666666668</v>
      </c>
      <c r="I212" s="36">
        <v>1560.1333333333337</v>
      </c>
      <c r="J212" s="36">
        <v>1568.0166666666669</v>
      </c>
      <c r="K212" s="31">
        <v>1552.25</v>
      </c>
      <c r="L212" s="31">
        <v>1533.1</v>
      </c>
      <c r="M212" s="31">
        <v>6.2379300000000004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522</v>
      </c>
      <c r="D213" s="36">
        <v>522.11666666666667</v>
      </c>
      <c r="E213" s="36">
        <v>519.33333333333337</v>
      </c>
      <c r="F213" s="36">
        <v>516.66666666666674</v>
      </c>
      <c r="G213" s="36">
        <v>513.88333333333344</v>
      </c>
      <c r="H213" s="36">
        <v>524.7833333333333</v>
      </c>
      <c r="I213" s="36">
        <v>527.56666666666661</v>
      </c>
      <c r="J213" s="36">
        <v>530.23333333333323</v>
      </c>
      <c r="K213" s="31">
        <v>524.9</v>
      </c>
      <c r="L213" s="31">
        <v>519.45000000000005</v>
      </c>
      <c r="M213" s="31">
        <v>38.792540000000002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26.51</v>
      </c>
      <c r="D214" s="36">
        <v>26.540000000000003</v>
      </c>
      <c r="E214" s="36">
        <v>25.880000000000006</v>
      </c>
      <c r="F214" s="36">
        <v>25.250000000000004</v>
      </c>
      <c r="G214" s="36">
        <v>24.590000000000007</v>
      </c>
      <c r="H214" s="36">
        <v>27.170000000000005</v>
      </c>
      <c r="I214" s="36">
        <v>27.830000000000002</v>
      </c>
      <c r="J214" s="36">
        <v>28.460000000000004</v>
      </c>
      <c r="K214" s="31">
        <v>27.2</v>
      </c>
      <c r="L214" s="31">
        <v>25.91</v>
      </c>
      <c r="M214" s="31">
        <v>6531.15416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148.66999999999999</v>
      </c>
      <c r="D215" s="36">
        <v>149.15666666666667</v>
      </c>
      <c r="E215" s="36">
        <v>144.86333333333334</v>
      </c>
      <c r="F215" s="36">
        <v>141.05666666666667</v>
      </c>
      <c r="G215" s="36">
        <v>136.76333333333335</v>
      </c>
      <c r="H215" s="36">
        <v>152.96333333333334</v>
      </c>
      <c r="I215" s="36">
        <v>157.25666666666669</v>
      </c>
      <c r="J215" s="36">
        <v>161.06333333333333</v>
      </c>
      <c r="K215" s="31">
        <v>153.44999999999999</v>
      </c>
      <c r="L215" s="31">
        <v>145.35</v>
      </c>
      <c r="M215" s="31">
        <v>561.67370000000005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229.45</v>
      </c>
      <c r="D216" s="36">
        <v>228.54666666666665</v>
      </c>
      <c r="E216" s="36">
        <v>226.95333333333332</v>
      </c>
      <c r="F216" s="36">
        <v>224.45666666666668</v>
      </c>
      <c r="G216" s="36">
        <v>222.86333333333334</v>
      </c>
      <c r="H216" s="36">
        <v>231.04333333333329</v>
      </c>
      <c r="I216" s="36">
        <v>232.6366666666666</v>
      </c>
      <c r="J216" s="36">
        <v>235.13333333333327</v>
      </c>
      <c r="K216" s="31">
        <v>230.14</v>
      </c>
      <c r="L216" s="31">
        <v>226.05</v>
      </c>
      <c r="M216" s="31">
        <v>250.09969000000001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1247.2</v>
      </c>
      <c r="D217" s="36">
        <v>1240.9666666666667</v>
      </c>
      <c r="E217" s="36">
        <v>1231.2333333333333</v>
      </c>
      <c r="F217" s="36">
        <v>1215.2666666666667</v>
      </c>
      <c r="G217" s="36">
        <v>1205.5333333333333</v>
      </c>
      <c r="H217" s="36">
        <v>1256.9333333333334</v>
      </c>
      <c r="I217" s="36">
        <v>1266.666666666667</v>
      </c>
      <c r="J217" s="36">
        <v>1282.6333333333334</v>
      </c>
      <c r="K217" s="31">
        <v>1250.7</v>
      </c>
      <c r="L217" s="31">
        <v>1225</v>
      </c>
      <c r="M217" s="31">
        <v>13.165979999999999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0"/>
      <c r="B1" s="38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45505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79" t="s">
        <v>20</v>
      </c>
      <c r="D9" s="379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6"/>
      <c r="L9" s="27"/>
      <c r="M9" s="48"/>
      <c r="N9" s="1"/>
      <c r="O9" s="1"/>
    </row>
    <row r="10" spans="1:15" ht="42.75" customHeight="1">
      <c r="A10" s="375"/>
      <c r="B10" s="378"/>
      <c r="C10" s="378"/>
      <c r="D10" s="3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1132.3</v>
      </c>
      <c r="D11" s="36">
        <v>1122.2499999999998</v>
      </c>
      <c r="E11" s="36">
        <v>1105.3999999999996</v>
      </c>
      <c r="F11" s="36">
        <v>1078.4999999999998</v>
      </c>
      <c r="G11" s="36">
        <v>1061.6499999999996</v>
      </c>
      <c r="H11" s="36">
        <v>1149.1499999999996</v>
      </c>
      <c r="I11" s="36">
        <v>1165.9999999999995</v>
      </c>
      <c r="J11" s="36">
        <v>1192.8999999999996</v>
      </c>
      <c r="K11" s="31">
        <v>1139.0999999999999</v>
      </c>
      <c r="L11" s="31">
        <v>1095.3499999999999</v>
      </c>
      <c r="M11" s="31">
        <v>10.25229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39285.800000000003</v>
      </c>
      <c r="D12" s="36">
        <v>39399.050000000003</v>
      </c>
      <c r="E12" s="36">
        <v>38997.950000000004</v>
      </c>
      <c r="F12" s="36">
        <v>38710.1</v>
      </c>
      <c r="G12" s="36">
        <v>38309</v>
      </c>
      <c r="H12" s="36">
        <v>39686.900000000009</v>
      </c>
      <c r="I12" s="36">
        <v>40088.000000000015</v>
      </c>
      <c r="J12" s="36">
        <v>40375.850000000013</v>
      </c>
      <c r="K12" s="31">
        <v>39800.15</v>
      </c>
      <c r="L12" s="31">
        <v>39111.199999999997</v>
      </c>
      <c r="M12" s="31">
        <v>5.3190000000000001E-2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7896.85</v>
      </c>
      <c r="D13" s="36">
        <v>7878.2833333333328</v>
      </c>
      <c r="E13" s="36">
        <v>7808.5666666666657</v>
      </c>
      <c r="F13" s="36">
        <v>7720.2833333333328</v>
      </c>
      <c r="G13" s="36">
        <v>7650.5666666666657</v>
      </c>
      <c r="H13" s="36">
        <v>7966.5666666666657</v>
      </c>
      <c r="I13" s="36">
        <v>8036.2833333333328</v>
      </c>
      <c r="J13" s="36">
        <v>8124.5666666666657</v>
      </c>
      <c r="K13" s="31">
        <v>7948</v>
      </c>
      <c r="L13" s="31">
        <v>7790</v>
      </c>
      <c r="M13" s="31">
        <v>2.7408199999999998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2590.65</v>
      </c>
      <c r="D14" s="36">
        <v>2590.5499999999997</v>
      </c>
      <c r="E14" s="36">
        <v>2570.0999999999995</v>
      </c>
      <c r="F14" s="36">
        <v>2549.5499999999997</v>
      </c>
      <c r="G14" s="36">
        <v>2529.0999999999995</v>
      </c>
      <c r="H14" s="36">
        <v>2611.0999999999995</v>
      </c>
      <c r="I14" s="36">
        <v>2631.5499999999993</v>
      </c>
      <c r="J14" s="36">
        <v>2652.0999999999995</v>
      </c>
      <c r="K14" s="31">
        <v>2611</v>
      </c>
      <c r="L14" s="31">
        <v>2570</v>
      </c>
      <c r="M14" s="31">
        <v>4.5636099999999997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4621.3500000000004</v>
      </c>
      <c r="D15" s="36">
        <v>4672.2</v>
      </c>
      <c r="E15" s="36">
        <v>4549.3999999999996</v>
      </c>
      <c r="F15" s="36">
        <v>4477.45</v>
      </c>
      <c r="G15" s="36">
        <v>4354.6499999999996</v>
      </c>
      <c r="H15" s="36">
        <v>4744.1499999999996</v>
      </c>
      <c r="I15" s="36">
        <v>4866.9500000000007</v>
      </c>
      <c r="J15" s="36">
        <v>4938.8999999999996</v>
      </c>
      <c r="K15" s="31">
        <v>4795</v>
      </c>
      <c r="L15" s="31">
        <v>4600.25</v>
      </c>
      <c r="M15" s="31">
        <v>0.71704000000000001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1485.5</v>
      </c>
      <c r="D16" s="36">
        <v>1485.0166666666667</v>
      </c>
      <c r="E16" s="36">
        <v>1474.0333333333333</v>
      </c>
      <c r="F16" s="36">
        <v>1462.5666666666666</v>
      </c>
      <c r="G16" s="36">
        <v>1451.5833333333333</v>
      </c>
      <c r="H16" s="36">
        <v>1496.4833333333333</v>
      </c>
      <c r="I16" s="36">
        <v>1507.4666666666665</v>
      </c>
      <c r="J16" s="36">
        <v>1518.9333333333334</v>
      </c>
      <c r="K16" s="31">
        <v>1496</v>
      </c>
      <c r="L16" s="31">
        <v>1473.55</v>
      </c>
      <c r="M16" s="31">
        <v>4.4137000000000004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646.04999999999995</v>
      </c>
      <c r="D17" s="36">
        <v>645.61666666666667</v>
      </c>
      <c r="E17" s="36">
        <v>637.7833333333333</v>
      </c>
      <c r="F17" s="36">
        <v>629.51666666666665</v>
      </c>
      <c r="G17" s="36">
        <v>621.68333333333328</v>
      </c>
      <c r="H17" s="36">
        <v>653.88333333333333</v>
      </c>
      <c r="I17" s="36">
        <v>661.71666666666658</v>
      </c>
      <c r="J17" s="36">
        <v>669.98333333333335</v>
      </c>
      <c r="K17" s="31">
        <v>653.45000000000005</v>
      </c>
      <c r="L17" s="31">
        <v>637.35</v>
      </c>
      <c r="M17" s="31">
        <v>37.238129999999998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748.85</v>
      </c>
      <c r="D18" s="36">
        <v>746.56666666666661</v>
      </c>
      <c r="E18" s="36">
        <v>739.13333333333321</v>
      </c>
      <c r="F18" s="36">
        <v>729.41666666666663</v>
      </c>
      <c r="G18" s="36">
        <v>721.98333333333323</v>
      </c>
      <c r="H18" s="36">
        <v>756.28333333333319</v>
      </c>
      <c r="I18" s="36">
        <v>763.71666666666658</v>
      </c>
      <c r="J18" s="36">
        <v>773.43333333333317</v>
      </c>
      <c r="K18" s="31">
        <v>754</v>
      </c>
      <c r="L18" s="31">
        <v>736.85</v>
      </c>
      <c r="M18" s="31">
        <v>15.692830000000001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1675.65</v>
      </c>
      <c r="D19" s="36">
        <v>1691.6499999999999</v>
      </c>
      <c r="E19" s="36">
        <v>1656.9999999999998</v>
      </c>
      <c r="F19" s="36">
        <v>1638.35</v>
      </c>
      <c r="G19" s="36">
        <v>1603.6999999999998</v>
      </c>
      <c r="H19" s="36">
        <v>1710.2999999999997</v>
      </c>
      <c r="I19" s="36">
        <v>1744.9499999999998</v>
      </c>
      <c r="J19" s="36">
        <v>1763.5999999999997</v>
      </c>
      <c r="K19" s="31">
        <v>1726.3</v>
      </c>
      <c r="L19" s="31">
        <v>1673</v>
      </c>
      <c r="M19" s="31">
        <v>6.0392799999999998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28385.1</v>
      </c>
      <c r="D20" s="36">
        <v>28459.666666666668</v>
      </c>
      <c r="E20" s="36">
        <v>28137.433333333334</v>
      </c>
      <c r="F20" s="36">
        <v>27889.766666666666</v>
      </c>
      <c r="G20" s="36">
        <v>27567.533333333333</v>
      </c>
      <c r="H20" s="36">
        <v>28707.333333333336</v>
      </c>
      <c r="I20" s="36">
        <v>29029.566666666666</v>
      </c>
      <c r="J20" s="36">
        <v>29277.233333333337</v>
      </c>
      <c r="K20" s="31">
        <v>28781.9</v>
      </c>
      <c r="L20" s="31">
        <v>28212</v>
      </c>
      <c r="M20" s="31">
        <v>0.14155000000000001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1393.4</v>
      </c>
      <c r="D21" s="36">
        <v>1418.1666666666667</v>
      </c>
      <c r="E21" s="36">
        <v>1358.3333333333335</v>
      </c>
      <c r="F21" s="36">
        <v>1323.2666666666667</v>
      </c>
      <c r="G21" s="36">
        <v>1263.4333333333334</v>
      </c>
      <c r="H21" s="36">
        <v>1453.2333333333336</v>
      </c>
      <c r="I21" s="36">
        <v>1513.0666666666671</v>
      </c>
      <c r="J21" s="36">
        <v>1548.1333333333337</v>
      </c>
      <c r="K21" s="31">
        <v>1478</v>
      </c>
      <c r="L21" s="31">
        <v>1383.1</v>
      </c>
      <c r="M21" s="31">
        <v>8.7056500000000003</v>
      </c>
      <c r="N21" s="1"/>
      <c r="O21" s="1"/>
    </row>
    <row r="22" spans="1:15" ht="12" customHeight="1">
      <c r="A22" s="33">
        <v>12</v>
      </c>
      <c r="B22" s="53" t="s">
        <v>824</v>
      </c>
      <c r="C22" s="31">
        <v>1138.05</v>
      </c>
      <c r="D22" s="36">
        <v>1144.0333333333333</v>
      </c>
      <c r="E22" s="36">
        <v>1119.2666666666667</v>
      </c>
      <c r="F22" s="36">
        <v>1100.4833333333333</v>
      </c>
      <c r="G22" s="36">
        <v>1075.7166666666667</v>
      </c>
      <c r="H22" s="36">
        <v>1162.8166666666666</v>
      </c>
      <c r="I22" s="36">
        <v>1187.583333333333</v>
      </c>
      <c r="J22" s="36">
        <v>1206.3666666666666</v>
      </c>
      <c r="K22" s="31">
        <v>1168.8</v>
      </c>
      <c r="L22" s="31">
        <v>1125.25</v>
      </c>
      <c r="M22" s="31">
        <v>46.601520000000001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3169.4</v>
      </c>
      <c r="D23" s="36">
        <v>3167.2999999999997</v>
      </c>
      <c r="E23" s="36">
        <v>3137.0999999999995</v>
      </c>
      <c r="F23" s="36">
        <v>3104.7999999999997</v>
      </c>
      <c r="G23" s="36">
        <v>3074.5999999999995</v>
      </c>
      <c r="H23" s="36">
        <v>3199.5999999999995</v>
      </c>
      <c r="I23" s="36">
        <v>3229.7999999999993</v>
      </c>
      <c r="J23" s="36">
        <v>3262.0999999999995</v>
      </c>
      <c r="K23" s="31">
        <v>3197.5</v>
      </c>
      <c r="L23" s="31">
        <v>3135</v>
      </c>
      <c r="M23" s="31">
        <v>24.140049999999999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1847.2</v>
      </c>
      <c r="D24" s="36">
        <v>1841.4833333333333</v>
      </c>
      <c r="E24" s="36">
        <v>1816.9666666666667</v>
      </c>
      <c r="F24" s="36">
        <v>1786.7333333333333</v>
      </c>
      <c r="G24" s="36">
        <v>1762.2166666666667</v>
      </c>
      <c r="H24" s="36">
        <v>1871.7166666666667</v>
      </c>
      <c r="I24" s="36">
        <v>1896.2333333333336</v>
      </c>
      <c r="J24" s="36">
        <v>1926.4666666666667</v>
      </c>
      <c r="K24" s="31">
        <v>1866</v>
      </c>
      <c r="L24" s="31">
        <v>1811.25</v>
      </c>
      <c r="M24" s="31">
        <v>99.224990000000005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1569.9</v>
      </c>
      <c r="D25" s="36">
        <v>1564.9333333333334</v>
      </c>
      <c r="E25" s="36">
        <v>1551.9666666666667</v>
      </c>
      <c r="F25" s="36">
        <v>1534.0333333333333</v>
      </c>
      <c r="G25" s="36">
        <v>1521.0666666666666</v>
      </c>
      <c r="H25" s="36">
        <v>1582.8666666666668</v>
      </c>
      <c r="I25" s="36">
        <v>1595.8333333333335</v>
      </c>
      <c r="J25" s="36">
        <v>1613.7666666666669</v>
      </c>
      <c r="K25" s="31">
        <v>1577.9</v>
      </c>
      <c r="L25" s="31">
        <v>1547</v>
      </c>
      <c r="M25" s="31">
        <v>26.220230000000001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734.45</v>
      </c>
      <c r="D26" s="36">
        <v>732.13333333333333</v>
      </c>
      <c r="E26" s="36">
        <v>714.9666666666667</v>
      </c>
      <c r="F26" s="36">
        <v>695.48333333333335</v>
      </c>
      <c r="G26" s="36">
        <v>678.31666666666672</v>
      </c>
      <c r="H26" s="36">
        <v>751.61666666666667</v>
      </c>
      <c r="I26" s="36">
        <v>768.78333333333342</v>
      </c>
      <c r="J26" s="36">
        <v>788.26666666666665</v>
      </c>
      <c r="K26" s="31">
        <v>749.3</v>
      </c>
      <c r="L26" s="31">
        <v>712.65</v>
      </c>
      <c r="M26" s="31">
        <v>120.76205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895.55</v>
      </c>
      <c r="D27" s="36">
        <v>898.7166666666667</v>
      </c>
      <c r="E27" s="36">
        <v>887.93333333333339</v>
      </c>
      <c r="F27" s="36">
        <v>880.31666666666672</v>
      </c>
      <c r="G27" s="36">
        <v>869.53333333333342</v>
      </c>
      <c r="H27" s="36">
        <v>906.33333333333337</v>
      </c>
      <c r="I27" s="36">
        <v>917.11666666666667</v>
      </c>
      <c r="J27" s="36">
        <v>924.73333333333335</v>
      </c>
      <c r="K27" s="31">
        <v>909.5</v>
      </c>
      <c r="L27" s="31">
        <v>891.1</v>
      </c>
      <c r="M27" s="31">
        <v>9.8436599999999999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348.15</v>
      </c>
      <c r="D28" s="36">
        <v>350.11666666666662</v>
      </c>
      <c r="E28" s="36">
        <v>344.43333333333322</v>
      </c>
      <c r="F28" s="36">
        <v>340.71666666666658</v>
      </c>
      <c r="G28" s="36">
        <v>335.03333333333319</v>
      </c>
      <c r="H28" s="36">
        <v>353.83333333333326</v>
      </c>
      <c r="I28" s="36">
        <v>359.51666666666665</v>
      </c>
      <c r="J28" s="36">
        <v>363.23333333333329</v>
      </c>
      <c r="K28" s="31">
        <v>355.8</v>
      </c>
      <c r="L28" s="31">
        <v>346.4</v>
      </c>
      <c r="M28" s="31">
        <v>26.952680000000001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226.88</v>
      </c>
      <c r="D29" s="36">
        <v>225.73000000000002</v>
      </c>
      <c r="E29" s="36">
        <v>223.86000000000004</v>
      </c>
      <c r="F29" s="36">
        <v>220.84000000000003</v>
      </c>
      <c r="G29" s="36">
        <v>218.97000000000006</v>
      </c>
      <c r="H29" s="36">
        <v>228.75000000000003</v>
      </c>
      <c r="I29" s="36">
        <v>230.62000000000003</v>
      </c>
      <c r="J29" s="36">
        <v>233.64000000000001</v>
      </c>
      <c r="K29" s="31">
        <v>227.6</v>
      </c>
      <c r="L29" s="31">
        <v>222.71</v>
      </c>
      <c r="M29" s="31">
        <v>80.465029999999999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343.7</v>
      </c>
      <c r="D30" s="36">
        <v>344.06666666666661</v>
      </c>
      <c r="E30" s="36">
        <v>339.23333333333323</v>
      </c>
      <c r="F30" s="36">
        <v>334.76666666666665</v>
      </c>
      <c r="G30" s="36">
        <v>329.93333333333328</v>
      </c>
      <c r="H30" s="36">
        <v>348.53333333333319</v>
      </c>
      <c r="I30" s="36">
        <v>353.36666666666656</v>
      </c>
      <c r="J30" s="36">
        <v>357.83333333333314</v>
      </c>
      <c r="K30" s="31">
        <v>348.9</v>
      </c>
      <c r="L30" s="31">
        <v>339.6</v>
      </c>
      <c r="M30" s="31">
        <v>70.314089999999993</v>
      </c>
      <c r="N30" s="1"/>
      <c r="O30" s="1"/>
    </row>
    <row r="31" spans="1:15" ht="12.75" customHeight="1">
      <c r="A31" s="33">
        <v>21</v>
      </c>
      <c r="B31" s="53" t="s">
        <v>890</v>
      </c>
      <c r="C31" s="31">
        <v>829.6</v>
      </c>
      <c r="D31" s="36">
        <v>841.93333333333339</v>
      </c>
      <c r="E31" s="36">
        <v>812.66666666666674</v>
      </c>
      <c r="F31" s="36">
        <v>795.73333333333335</v>
      </c>
      <c r="G31" s="36">
        <v>766.4666666666667</v>
      </c>
      <c r="H31" s="36">
        <v>858.86666666666679</v>
      </c>
      <c r="I31" s="36">
        <v>888.13333333333344</v>
      </c>
      <c r="J31" s="36">
        <v>905.06666666666683</v>
      </c>
      <c r="K31" s="31">
        <v>871.2</v>
      </c>
      <c r="L31" s="31">
        <v>825</v>
      </c>
      <c r="M31" s="31">
        <v>3.7755200000000002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894.2</v>
      </c>
      <c r="D32" s="36">
        <v>902.33333333333337</v>
      </c>
      <c r="E32" s="36">
        <v>882.66666666666674</v>
      </c>
      <c r="F32" s="36">
        <v>871.13333333333333</v>
      </c>
      <c r="G32" s="36">
        <v>851.4666666666667</v>
      </c>
      <c r="H32" s="36">
        <v>913.86666666666679</v>
      </c>
      <c r="I32" s="36">
        <v>933.53333333333353</v>
      </c>
      <c r="J32" s="36">
        <v>945.06666666666683</v>
      </c>
      <c r="K32" s="31">
        <v>922</v>
      </c>
      <c r="L32" s="31">
        <v>890.8</v>
      </c>
      <c r="M32" s="31">
        <v>0.73501000000000005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1510.1</v>
      </c>
      <c r="D33" s="36">
        <v>1506.05</v>
      </c>
      <c r="E33" s="36">
        <v>1484.1</v>
      </c>
      <c r="F33" s="36">
        <v>1458.1</v>
      </c>
      <c r="G33" s="36">
        <v>1436.1499999999999</v>
      </c>
      <c r="H33" s="36">
        <v>1532.05</v>
      </c>
      <c r="I33" s="36">
        <v>1554.0000000000002</v>
      </c>
      <c r="J33" s="36">
        <v>1580</v>
      </c>
      <c r="K33" s="31">
        <v>1528</v>
      </c>
      <c r="L33" s="31">
        <v>1480.05</v>
      </c>
      <c r="M33" s="31">
        <v>9.3285999999999998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2695.1</v>
      </c>
      <c r="D34" s="36">
        <v>2639.65</v>
      </c>
      <c r="E34" s="36">
        <v>2561.75</v>
      </c>
      <c r="F34" s="36">
        <v>2428.4</v>
      </c>
      <c r="G34" s="36">
        <v>2350.5</v>
      </c>
      <c r="H34" s="36">
        <v>2773</v>
      </c>
      <c r="I34" s="36">
        <v>2850.9000000000005</v>
      </c>
      <c r="J34" s="36">
        <v>2984.25</v>
      </c>
      <c r="K34" s="31">
        <v>2717.55</v>
      </c>
      <c r="L34" s="31">
        <v>2506.3000000000002</v>
      </c>
      <c r="M34" s="31">
        <v>8.9825900000000001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1179.55</v>
      </c>
      <c r="D35" s="36">
        <v>1179.2</v>
      </c>
      <c r="E35" s="36">
        <v>1168.4000000000001</v>
      </c>
      <c r="F35" s="36">
        <v>1157.25</v>
      </c>
      <c r="G35" s="36">
        <v>1146.45</v>
      </c>
      <c r="H35" s="36">
        <v>1190.3500000000001</v>
      </c>
      <c r="I35" s="36">
        <v>1201.1499999999999</v>
      </c>
      <c r="J35" s="36">
        <v>1212.3000000000002</v>
      </c>
      <c r="K35" s="31">
        <v>1190</v>
      </c>
      <c r="L35" s="31">
        <v>1168.05</v>
      </c>
      <c r="M35" s="31">
        <v>1.2795000000000001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5309.5</v>
      </c>
      <c r="D36" s="36">
        <v>5282.8</v>
      </c>
      <c r="E36" s="36">
        <v>5220.7000000000007</v>
      </c>
      <c r="F36" s="36">
        <v>5131.9000000000005</v>
      </c>
      <c r="G36" s="36">
        <v>5069.8000000000011</v>
      </c>
      <c r="H36" s="36">
        <v>5371.6</v>
      </c>
      <c r="I36" s="36">
        <v>5433.7000000000007</v>
      </c>
      <c r="J36" s="36">
        <v>5522.5</v>
      </c>
      <c r="K36" s="31">
        <v>5344.9</v>
      </c>
      <c r="L36" s="31">
        <v>5194</v>
      </c>
      <c r="M36" s="31">
        <v>1.9507399999999999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2124.15</v>
      </c>
      <c r="D37" s="36">
        <v>2115.2000000000003</v>
      </c>
      <c r="E37" s="36">
        <v>2092.2500000000005</v>
      </c>
      <c r="F37" s="36">
        <v>2060.3500000000004</v>
      </c>
      <c r="G37" s="36">
        <v>2037.4000000000005</v>
      </c>
      <c r="H37" s="36">
        <v>2147.1000000000004</v>
      </c>
      <c r="I37" s="36">
        <v>2170.0500000000002</v>
      </c>
      <c r="J37" s="36">
        <v>2201.9500000000003</v>
      </c>
      <c r="K37" s="31">
        <v>2138.15</v>
      </c>
      <c r="L37" s="31">
        <v>2083.3000000000002</v>
      </c>
      <c r="M37" s="31">
        <v>0.64066999999999996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65.22</v>
      </c>
      <c r="D38" s="36">
        <v>65.25</v>
      </c>
      <c r="E38" s="36">
        <v>64.52</v>
      </c>
      <c r="F38" s="36">
        <v>63.819999999999993</v>
      </c>
      <c r="G38" s="36">
        <v>63.089999999999989</v>
      </c>
      <c r="H38" s="36">
        <v>65.95</v>
      </c>
      <c r="I38" s="36">
        <v>66.680000000000021</v>
      </c>
      <c r="J38" s="36">
        <v>67.38000000000001</v>
      </c>
      <c r="K38" s="31">
        <v>65.98</v>
      </c>
      <c r="L38" s="31">
        <v>64.55</v>
      </c>
      <c r="M38" s="31">
        <v>34.995339999999999</v>
      </c>
      <c r="N38" s="1"/>
      <c r="O38" s="1"/>
    </row>
    <row r="39" spans="1:15" ht="12.75" customHeight="1">
      <c r="A39" s="33">
        <v>29</v>
      </c>
      <c r="B39" s="53" t="s">
        <v>825</v>
      </c>
      <c r="C39" s="31">
        <v>26.93</v>
      </c>
      <c r="D39" s="36">
        <v>27.126666666666665</v>
      </c>
      <c r="E39" s="36">
        <v>26.70333333333333</v>
      </c>
      <c r="F39" s="36">
        <v>26.476666666666663</v>
      </c>
      <c r="G39" s="36">
        <v>26.053333333333327</v>
      </c>
      <c r="H39" s="36">
        <v>27.353333333333332</v>
      </c>
      <c r="I39" s="36">
        <v>27.776666666666664</v>
      </c>
      <c r="J39" s="36">
        <v>28.003333333333334</v>
      </c>
      <c r="K39" s="31">
        <v>27.55</v>
      </c>
      <c r="L39" s="31">
        <v>26.9</v>
      </c>
      <c r="M39" s="31">
        <v>81.412109999999998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1626.3</v>
      </c>
      <c r="D40" s="36">
        <v>1636.7666666666667</v>
      </c>
      <c r="E40" s="36">
        <v>1609.5333333333333</v>
      </c>
      <c r="F40" s="36">
        <v>1592.7666666666667</v>
      </c>
      <c r="G40" s="36">
        <v>1565.5333333333333</v>
      </c>
      <c r="H40" s="36">
        <v>1653.5333333333333</v>
      </c>
      <c r="I40" s="36">
        <v>1680.7666666666664</v>
      </c>
      <c r="J40" s="36">
        <v>1697.5333333333333</v>
      </c>
      <c r="K40" s="31">
        <v>1664</v>
      </c>
      <c r="L40" s="31">
        <v>1620</v>
      </c>
      <c r="M40" s="31">
        <v>6.2867199999999999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4334.5</v>
      </c>
      <c r="D41" s="36">
        <v>4348.2833333333338</v>
      </c>
      <c r="E41" s="36">
        <v>4311.2166666666672</v>
      </c>
      <c r="F41" s="36">
        <v>4287.9333333333334</v>
      </c>
      <c r="G41" s="36">
        <v>4250.8666666666668</v>
      </c>
      <c r="H41" s="36">
        <v>4371.5666666666675</v>
      </c>
      <c r="I41" s="36">
        <v>4408.633333333335</v>
      </c>
      <c r="J41" s="36">
        <v>4431.9166666666679</v>
      </c>
      <c r="K41" s="31">
        <v>4385.3500000000004</v>
      </c>
      <c r="L41" s="31">
        <v>4325</v>
      </c>
      <c r="M41" s="31">
        <v>0.54595000000000005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679.95</v>
      </c>
      <c r="D42" s="36">
        <v>679.65</v>
      </c>
      <c r="E42" s="36">
        <v>672.65</v>
      </c>
      <c r="F42" s="36">
        <v>665.35</v>
      </c>
      <c r="G42" s="36">
        <v>658.35</v>
      </c>
      <c r="H42" s="36">
        <v>686.94999999999993</v>
      </c>
      <c r="I42" s="36">
        <v>693.94999999999993</v>
      </c>
      <c r="J42" s="36">
        <v>701.24999999999989</v>
      </c>
      <c r="K42" s="31">
        <v>686.65</v>
      </c>
      <c r="L42" s="31">
        <v>672.35</v>
      </c>
      <c r="M42" s="31">
        <v>50.070549999999997</v>
      </c>
      <c r="N42" s="1"/>
      <c r="O42" s="1"/>
    </row>
    <row r="43" spans="1:15" ht="12.75" customHeight="1">
      <c r="A43" s="33">
        <v>33</v>
      </c>
      <c r="B43" s="53" t="s">
        <v>854</v>
      </c>
      <c r="C43" s="31">
        <v>3778.35</v>
      </c>
      <c r="D43" s="36">
        <v>3781.1333333333337</v>
      </c>
      <c r="E43" s="36">
        <v>3762.2666666666673</v>
      </c>
      <c r="F43" s="36">
        <v>3746.1833333333338</v>
      </c>
      <c r="G43" s="36">
        <v>3727.3166666666675</v>
      </c>
      <c r="H43" s="36">
        <v>3797.2166666666672</v>
      </c>
      <c r="I43" s="36">
        <v>3816.083333333333</v>
      </c>
      <c r="J43" s="36">
        <v>3832.166666666667</v>
      </c>
      <c r="K43" s="31">
        <v>3800</v>
      </c>
      <c r="L43" s="31">
        <v>3765.05</v>
      </c>
      <c r="M43" s="31">
        <v>0.25821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2166.15</v>
      </c>
      <c r="D44" s="36">
        <v>2174.65</v>
      </c>
      <c r="E44" s="36">
        <v>2074.5</v>
      </c>
      <c r="F44" s="36">
        <v>1982.85</v>
      </c>
      <c r="G44" s="36">
        <v>1882.6999999999998</v>
      </c>
      <c r="H44" s="36">
        <v>2266.3000000000002</v>
      </c>
      <c r="I44" s="36">
        <v>2366.4500000000007</v>
      </c>
      <c r="J44" s="36">
        <v>2458.1000000000004</v>
      </c>
      <c r="K44" s="31">
        <v>2274.8000000000002</v>
      </c>
      <c r="L44" s="31">
        <v>2083</v>
      </c>
      <c r="M44" s="31">
        <v>28.666509999999999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783.95</v>
      </c>
      <c r="D45" s="36">
        <v>783.56666666666661</v>
      </c>
      <c r="E45" s="36">
        <v>779.68333333333317</v>
      </c>
      <c r="F45" s="36">
        <v>775.41666666666652</v>
      </c>
      <c r="G45" s="36">
        <v>771.53333333333308</v>
      </c>
      <c r="H45" s="36">
        <v>787.83333333333326</v>
      </c>
      <c r="I45" s="36">
        <v>791.7166666666667</v>
      </c>
      <c r="J45" s="36">
        <v>795.98333333333335</v>
      </c>
      <c r="K45" s="31">
        <v>787.45</v>
      </c>
      <c r="L45" s="31">
        <v>779.3</v>
      </c>
      <c r="M45" s="31">
        <v>4.9591099999999999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9229.4</v>
      </c>
      <c r="D46" s="36">
        <v>9233.4333333333325</v>
      </c>
      <c r="E46" s="36">
        <v>8806.9666666666653</v>
      </c>
      <c r="F46" s="36">
        <v>8384.5333333333328</v>
      </c>
      <c r="G46" s="36">
        <v>7958.0666666666657</v>
      </c>
      <c r="H46" s="36">
        <v>9655.866666666665</v>
      </c>
      <c r="I46" s="36">
        <v>10082.333333333332</v>
      </c>
      <c r="J46" s="36">
        <v>10504.766666666665</v>
      </c>
      <c r="K46" s="31">
        <v>9659.9</v>
      </c>
      <c r="L46" s="31">
        <v>8811</v>
      </c>
      <c r="M46" s="31">
        <v>6.3929999999999998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6615.3</v>
      </c>
      <c r="D47" s="36">
        <v>6628.7333333333327</v>
      </c>
      <c r="E47" s="36">
        <v>6570.7166666666653</v>
      </c>
      <c r="F47" s="36">
        <v>6526.1333333333323</v>
      </c>
      <c r="G47" s="36">
        <v>6468.116666666665</v>
      </c>
      <c r="H47" s="36">
        <v>6673.3166666666657</v>
      </c>
      <c r="I47" s="36">
        <v>6731.3333333333339</v>
      </c>
      <c r="J47" s="36">
        <v>6775.9166666666661</v>
      </c>
      <c r="K47" s="31">
        <v>6686.75</v>
      </c>
      <c r="L47" s="31">
        <v>6584.15</v>
      </c>
      <c r="M47" s="31">
        <v>3.5226799999999998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555.70000000000005</v>
      </c>
      <c r="D48" s="36">
        <v>557.68333333333339</v>
      </c>
      <c r="E48" s="36">
        <v>553.01666666666677</v>
      </c>
      <c r="F48" s="36">
        <v>550.33333333333337</v>
      </c>
      <c r="G48" s="36">
        <v>545.66666666666674</v>
      </c>
      <c r="H48" s="36">
        <v>560.36666666666679</v>
      </c>
      <c r="I48" s="36">
        <v>565.0333333333333</v>
      </c>
      <c r="J48" s="36">
        <v>567.71666666666681</v>
      </c>
      <c r="K48" s="31">
        <v>562.35</v>
      </c>
      <c r="L48" s="31">
        <v>555</v>
      </c>
      <c r="M48" s="31">
        <v>12.301729999999999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315.89999999999998</v>
      </c>
      <c r="D49" s="36">
        <v>317.36666666666662</v>
      </c>
      <c r="E49" s="36">
        <v>314.03333333333325</v>
      </c>
      <c r="F49" s="36">
        <v>312.16666666666663</v>
      </c>
      <c r="G49" s="36">
        <v>308.83333333333326</v>
      </c>
      <c r="H49" s="36">
        <v>319.23333333333323</v>
      </c>
      <c r="I49" s="36">
        <v>322.56666666666661</v>
      </c>
      <c r="J49" s="36">
        <v>324.43333333333322</v>
      </c>
      <c r="K49" s="31">
        <v>320.7</v>
      </c>
      <c r="L49" s="31">
        <v>315.5</v>
      </c>
      <c r="M49" s="31">
        <v>4.7096099999999996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771.65</v>
      </c>
      <c r="D50" s="36">
        <v>770.44999999999993</v>
      </c>
      <c r="E50" s="36">
        <v>761.19999999999982</v>
      </c>
      <c r="F50" s="36">
        <v>750.74999999999989</v>
      </c>
      <c r="G50" s="36">
        <v>741.49999999999977</v>
      </c>
      <c r="H50" s="36">
        <v>780.89999999999986</v>
      </c>
      <c r="I50" s="36">
        <v>790.15000000000009</v>
      </c>
      <c r="J50" s="36">
        <v>800.59999999999991</v>
      </c>
      <c r="K50" s="31">
        <v>779.7</v>
      </c>
      <c r="L50" s="31">
        <v>760</v>
      </c>
      <c r="M50" s="31">
        <v>4.2396599999999998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666.4</v>
      </c>
      <c r="D51" s="36">
        <v>666.01666666666677</v>
      </c>
      <c r="E51" s="36">
        <v>651.53333333333353</v>
      </c>
      <c r="F51" s="36">
        <v>636.66666666666674</v>
      </c>
      <c r="G51" s="36">
        <v>622.18333333333351</v>
      </c>
      <c r="H51" s="36">
        <v>680.88333333333355</v>
      </c>
      <c r="I51" s="36">
        <v>695.3666666666669</v>
      </c>
      <c r="J51" s="36">
        <v>710.23333333333358</v>
      </c>
      <c r="K51" s="31">
        <v>680.5</v>
      </c>
      <c r="L51" s="31">
        <v>651.15</v>
      </c>
      <c r="M51" s="31">
        <v>3.21502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257.08999999999997</v>
      </c>
      <c r="D52" s="36">
        <v>256.33</v>
      </c>
      <c r="E52" s="36">
        <v>253.65999999999997</v>
      </c>
      <c r="F52" s="36">
        <v>250.23</v>
      </c>
      <c r="G52" s="36">
        <v>247.55999999999997</v>
      </c>
      <c r="H52" s="36">
        <v>259.76</v>
      </c>
      <c r="I52" s="36">
        <v>262.42999999999995</v>
      </c>
      <c r="J52" s="36">
        <v>265.85999999999996</v>
      </c>
      <c r="K52" s="31">
        <v>259</v>
      </c>
      <c r="L52" s="31">
        <v>252.9</v>
      </c>
      <c r="M52" s="31">
        <v>96.272549999999995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3084.45</v>
      </c>
      <c r="D53" s="36">
        <v>3062.5</v>
      </c>
      <c r="E53" s="36">
        <v>3027</v>
      </c>
      <c r="F53" s="36">
        <v>2969.55</v>
      </c>
      <c r="G53" s="36">
        <v>2934.05</v>
      </c>
      <c r="H53" s="36">
        <v>3119.95</v>
      </c>
      <c r="I53" s="36">
        <v>3155.45</v>
      </c>
      <c r="J53" s="36">
        <v>3212.8999999999996</v>
      </c>
      <c r="K53" s="31">
        <v>3098</v>
      </c>
      <c r="L53" s="31">
        <v>3005.05</v>
      </c>
      <c r="M53" s="31">
        <v>35.495010000000001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347.05</v>
      </c>
      <c r="D54" s="36">
        <v>347.01666666666665</v>
      </c>
      <c r="E54" s="36">
        <v>344.08333333333331</v>
      </c>
      <c r="F54" s="36">
        <v>341.11666666666667</v>
      </c>
      <c r="G54" s="36">
        <v>338.18333333333334</v>
      </c>
      <c r="H54" s="36">
        <v>349.98333333333329</v>
      </c>
      <c r="I54" s="36">
        <v>352.91666666666669</v>
      </c>
      <c r="J54" s="36">
        <v>355.88333333333327</v>
      </c>
      <c r="K54" s="31">
        <v>349.95</v>
      </c>
      <c r="L54" s="31">
        <v>344.05</v>
      </c>
      <c r="M54" s="31">
        <v>7.1186199999999999</v>
      </c>
      <c r="N54" s="1"/>
      <c r="O54" s="1"/>
    </row>
    <row r="55" spans="1:15" ht="12.75" customHeight="1">
      <c r="A55" s="33">
        <v>45</v>
      </c>
      <c r="B55" s="53" t="s">
        <v>855</v>
      </c>
      <c r="C55" s="31">
        <v>7036.45</v>
      </c>
      <c r="D55" s="36">
        <v>7049.1500000000005</v>
      </c>
      <c r="E55" s="36">
        <v>6918.3000000000011</v>
      </c>
      <c r="F55" s="36">
        <v>6800.1500000000005</v>
      </c>
      <c r="G55" s="36">
        <v>6669.3000000000011</v>
      </c>
      <c r="H55" s="36">
        <v>7167.3000000000011</v>
      </c>
      <c r="I55" s="36">
        <v>7298.1500000000015</v>
      </c>
      <c r="J55" s="36">
        <v>7416.3000000000011</v>
      </c>
      <c r="K55" s="31">
        <v>7180</v>
      </c>
      <c r="L55" s="31">
        <v>6931</v>
      </c>
      <c r="M55" s="31">
        <v>0.19697999999999999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2188.75</v>
      </c>
      <c r="D56" s="36">
        <v>2192.9</v>
      </c>
      <c r="E56" s="36">
        <v>2175.8000000000002</v>
      </c>
      <c r="F56" s="36">
        <v>2162.85</v>
      </c>
      <c r="G56" s="36">
        <v>2145.75</v>
      </c>
      <c r="H56" s="36">
        <v>2205.8500000000004</v>
      </c>
      <c r="I56" s="36">
        <v>2222.9499999999998</v>
      </c>
      <c r="J56" s="36">
        <v>2235.9000000000005</v>
      </c>
      <c r="K56" s="31">
        <v>2210</v>
      </c>
      <c r="L56" s="31">
        <v>2179.9499999999998</v>
      </c>
      <c r="M56" s="31">
        <v>5.0278299999999998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7968.1</v>
      </c>
      <c r="D57" s="36">
        <v>7923.7166666666672</v>
      </c>
      <c r="E57" s="36">
        <v>7824.4333333333343</v>
      </c>
      <c r="F57" s="36">
        <v>7680.7666666666673</v>
      </c>
      <c r="G57" s="36">
        <v>7581.4833333333345</v>
      </c>
      <c r="H57" s="36">
        <v>8067.3833333333341</v>
      </c>
      <c r="I57" s="36">
        <v>8166.666666666667</v>
      </c>
      <c r="J57" s="36">
        <v>8310.3333333333339</v>
      </c>
      <c r="K57" s="31">
        <v>8023</v>
      </c>
      <c r="L57" s="31">
        <v>7780.05</v>
      </c>
      <c r="M57" s="31">
        <v>1.4667600000000001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1434.15</v>
      </c>
      <c r="D58" s="36">
        <v>1424.7666666666667</v>
      </c>
      <c r="E58" s="36">
        <v>1408.8333333333333</v>
      </c>
      <c r="F58" s="36">
        <v>1383.5166666666667</v>
      </c>
      <c r="G58" s="36">
        <v>1367.5833333333333</v>
      </c>
      <c r="H58" s="36">
        <v>1450.0833333333333</v>
      </c>
      <c r="I58" s="36">
        <v>1466.0166666666667</v>
      </c>
      <c r="J58" s="36">
        <v>1491.3333333333333</v>
      </c>
      <c r="K58" s="31">
        <v>1440.7</v>
      </c>
      <c r="L58" s="31">
        <v>1399.45</v>
      </c>
      <c r="M58" s="31">
        <v>12.656969999999999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680.65</v>
      </c>
      <c r="D59" s="36">
        <v>684.61666666666667</v>
      </c>
      <c r="E59" s="36">
        <v>673.0333333333333</v>
      </c>
      <c r="F59" s="36">
        <v>665.41666666666663</v>
      </c>
      <c r="G59" s="36">
        <v>653.83333333333326</v>
      </c>
      <c r="H59" s="36">
        <v>692.23333333333335</v>
      </c>
      <c r="I59" s="36">
        <v>703.81666666666661</v>
      </c>
      <c r="J59" s="36">
        <v>711.43333333333339</v>
      </c>
      <c r="K59" s="31">
        <v>696.2</v>
      </c>
      <c r="L59" s="31">
        <v>677</v>
      </c>
      <c r="M59" s="31">
        <v>6.3211599999999999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4935.95</v>
      </c>
      <c r="D60" s="36">
        <v>4971.6833333333334</v>
      </c>
      <c r="E60" s="36">
        <v>4874.4666666666672</v>
      </c>
      <c r="F60" s="36">
        <v>4812.9833333333336</v>
      </c>
      <c r="G60" s="36">
        <v>4715.7666666666673</v>
      </c>
      <c r="H60" s="36">
        <v>5033.166666666667</v>
      </c>
      <c r="I60" s="36">
        <v>5130.3833333333323</v>
      </c>
      <c r="J60" s="36">
        <v>5191.8666666666668</v>
      </c>
      <c r="K60" s="31">
        <v>5068.8999999999996</v>
      </c>
      <c r="L60" s="31">
        <v>4910.2</v>
      </c>
      <c r="M60" s="31">
        <v>9.1232900000000008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1166.0999999999999</v>
      </c>
      <c r="D61" s="36">
        <v>1163.7</v>
      </c>
      <c r="E61" s="36">
        <v>1156.4000000000001</v>
      </c>
      <c r="F61" s="36">
        <v>1146.7</v>
      </c>
      <c r="G61" s="36">
        <v>1139.4000000000001</v>
      </c>
      <c r="H61" s="36">
        <v>1173.4000000000001</v>
      </c>
      <c r="I61" s="36">
        <v>1180.6999999999998</v>
      </c>
      <c r="J61" s="36">
        <v>1190.4000000000001</v>
      </c>
      <c r="K61" s="31">
        <v>1171</v>
      </c>
      <c r="L61" s="31">
        <v>1154</v>
      </c>
      <c r="M61" s="31">
        <v>173.47076000000001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4565.2</v>
      </c>
      <c r="D62" s="36">
        <v>4597.8833333333323</v>
      </c>
      <c r="E62" s="36">
        <v>4500.866666666665</v>
      </c>
      <c r="F62" s="36">
        <v>4436.5333333333328</v>
      </c>
      <c r="G62" s="36">
        <v>4339.5166666666655</v>
      </c>
      <c r="H62" s="36">
        <v>4662.2166666666644</v>
      </c>
      <c r="I62" s="36">
        <v>4759.2333333333327</v>
      </c>
      <c r="J62" s="36">
        <v>4823.5666666666639</v>
      </c>
      <c r="K62" s="31">
        <v>4694.8999999999996</v>
      </c>
      <c r="L62" s="31">
        <v>4533.55</v>
      </c>
      <c r="M62" s="31">
        <v>2.3805700000000001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359.45</v>
      </c>
      <c r="D63" s="36">
        <v>359.98333333333335</v>
      </c>
      <c r="E63" s="36">
        <v>355.9666666666667</v>
      </c>
      <c r="F63" s="36">
        <v>352.48333333333335</v>
      </c>
      <c r="G63" s="36">
        <v>348.4666666666667</v>
      </c>
      <c r="H63" s="36">
        <v>363.4666666666667</v>
      </c>
      <c r="I63" s="36">
        <v>367.48333333333335</v>
      </c>
      <c r="J63" s="36">
        <v>370.9666666666667</v>
      </c>
      <c r="K63" s="31">
        <v>364</v>
      </c>
      <c r="L63" s="31">
        <v>356.5</v>
      </c>
      <c r="M63" s="31">
        <v>9.3733699999999995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2556.4499999999998</v>
      </c>
      <c r="D64" s="36">
        <v>2512.7166666666667</v>
      </c>
      <c r="E64" s="36">
        <v>2417.7333333333336</v>
      </c>
      <c r="F64" s="36">
        <v>2279.0166666666669</v>
      </c>
      <c r="G64" s="36">
        <v>2184.0333333333338</v>
      </c>
      <c r="H64" s="36">
        <v>2651.4333333333334</v>
      </c>
      <c r="I64" s="36">
        <v>2746.4166666666661</v>
      </c>
      <c r="J64" s="36">
        <v>2885.1333333333332</v>
      </c>
      <c r="K64" s="31">
        <v>2607.6999999999998</v>
      </c>
      <c r="L64" s="31">
        <v>2374</v>
      </c>
      <c r="M64" s="31">
        <v>34.269710000000003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9664.2000000000007</v>
      </c>
      <c r="D65" s="36">
        <v>9641.4166666666661</v>
      </c>
      <c r="E65" s="36">
        <v>9602.8333333333321</v>
      </c>
      <c r="F65" s="36">
        <v>9541.4666666666653</v>
      </c>
      <c r="G65" s="36">
        <v>9502.8833333333314</v>
      </c>
      <c r="H65" s="36">
        <v>9702.7833333333328</v>
      </c>
      <c r="I65" s="36">
        <v>9741.366666666665</v>
      </c>
      <c r="J65" s="36">
        <v>9802.7333333333336</v>
      </c>
      <c r="K65" s="31">
        <v>9680</v>
      </c>
      <c r="L65" s="31">
        <v>9580.0499999999993</v>
      </c>
      <c r="M65" s="31">
        <v>3.1529199999999999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6806.95</v>
      </c>
      <c r="D66" s="36">
        <v>6818.3166666666666</v>
      </c>
      <c r="E66" s="36">
        <v>6781.6333333333332</v>
      </c>
      <c r="F66" s="36">
        <v>6756.3166666666666</v>
      </c>
      <c r="G66" s="36">
        <v>6719.6333333333332</v>
      </c>
      <c r="H66" s="36">
        <v>6843.6333333333332</v>
      </c>
      <c r="I66" s="36">
        <v>6880.3166666666657</v>
      </c>
      <c r="J66" s="36">
        <v>6905.6333333333332</v>
      </c>
      <c r="K66" s="31">
        <v>6855</v>
      </c>
      <c r="L66" s="31">
        <v>6793</v>
      </c>
      <c r="M66" s="31">
        <v>8.8965899999999998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1651.65</v>
      </c>
      <c r="D67" s="36">
        <v>1648.5166666666667</v>
      </c>
      <c r="E67" s="36">
        <v>1640.7833333333333</v>
      </c>
      <c r="F67" s="36">
        <v>1629.9166666666667</v>
      </c>
      <c r="G67" s="36">
        <v>1622.1833333333334</v>
      </c>
      <c r="H67" s="36">
        <v>1659.3833333333332</v>
      </c>
      <c r="I67" s="36">
        <v>1667.1166666666663</v>
      </c>
      <c r="J67" s="36">
        <v>1677.9833333333331</v>
      </c>
      <c r="K67" s="31">
        <v>1656.25</v>
      </c>
      <c r="L67" s="31">
        <v>1637.65</v>
      </c>
      <c r="M67" s="31">
        <v>13.2415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9619.5</v>
      </c>
      <c r="D68" s="36">
        <v>9613.3000000000011</v>
      </c>
      <c r="E68" s="36">
        <v>9502.5500000000029</v>
      </c>
      <c r="F68" s="36">
        <v>9385.6000000000022</v>
      </c>
      <c r="G68" s="36">
        <v>9274.850000000004</v>
      </c>
      <c r="H68" s="36">
        <v>9730.2500000000018</v>
      </c>
      <c r="I68" s="36">
        <v>9840.9999999999982</v>
      </c>
      <c r="J68" s="36">
        <v>9957.9500000000007</v>
      </c>
      <c r="K68" s="31">
        <v>9724.0499999999993</v>
      </c>
      <c r="L68" s="31">
        <v>9496.35</v>
      </c>
      <c r="M68" s="31">
        <v>0.46366000000000002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2499.75</v>
      </c>
      <c r="D69" s="36">
        <v>2486.25</v>
      </c>
      <c r="E69" s="36">
        <v>2462.5500000000002</v>
      </c>
      <c r="F69" s="36">
        <v>2425.3500000000004</v>
      </c>
      <c r="G69" s="36">
        <v>2401.6500000000005</v>
      </c>
      <c r="H69" s="36">
        <v>2523.4499999999998</v>
      </c>
      <c r="I69" s="36">
        <v>2547.1499999999996</v>
      </c>
      <c r="J69" s="36">
        <v>2584.3499999999995</v>
      </c>
      <c r="K69" s="31">
        <v>2509.9499999999998</v>
      </c>
      <c r="L69" s="31">
        <v>2449.0500000000002</v>
      </c>
      <c r="M69" s="31">
        <v>1.2941199999999999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3323.3</v>
      </c>
      <c r="D70" s="36">
        <v>3317.0833333333335</v>
      </c>
      <c r="E70" s="36">
        <v>3281.416666666667</v>
      </c>
      <c r="F70" s="36">
        <v>3239.5333333333333</v>
      </c>
      <c r="G70" s="36">
        <v>3203.8666666666668</v>
      </c>
      <c r="H70" s="36">
        <v>3358.9666666666672</v>
      </c>
      <c r="I70" s="36">
        <v>3394.6333333333341</v>
      </c>
      <c r="J70" s="36">
        <v>3436.5166666666673</v>
      </c>
      <c r="K70" s="31">
        <v>3352.75</v>
      </c>
      <c r="L70" s="31">
        <v>3275.2</v>
      </c>
      <c r="M70" s="31">
        <v>3.0018799999999999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480.85</v>
      </c>
      <c r="D71" s="36">
        <v>482.75</v>
      </c>
      <c r="E71" s="36">
        <v>471.6</v>
      </c>
      <c r="F71" s="36">
        <v>462.35</v>
      </c>
      <c r="G71" s="36">
        <v>451.20000000000005</v>
      </c>
      <c r="H71" s="36">
        <v>492</v>
      </c>
      <c r="I71" s="36">
        <v>503.15</v>
      </c>
      <c r="J71" s="36">
        <v>512.4</v>
      </c>
      <c r="K71" s="31">
        <v>493.9</v>
      </c>
      <c r="L71" s="31">
        <v>473.5</v>
      </c>
      <c r="M71" s="31">
        <v>40.761049999999997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218.08</v>
      </c>
      <c r="D72" s="36">
        <v>217.74333333333334</v>
      </c>
      <c r="E72" s="36">
        <v>215.58666666666667</v>
      </c>
      <c r="F72" s="36">
        <v>213.09333333333333</v>
      </c>
      <c r="G72" s="36">
        <v>210.93666666666667</v>
      </c>
      <c r="H72" s="36">
        <v>220.23666666666668</v>
      </c>
      <c r="I72" s="36">
        <v>222.39333333333332</v>
      </c>
      <c r="J72" s="36">
        <v>224.88666666666668</v>
      </c>
      <c r="K72" s="31">
        <v>219.9</v>
      </c>
      <c r="L72" s="31">
        <v>215.25</v>
      </c>
      <c r="M72" s="31">
        <v>196.65112999999999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253.65</v>
      </c>
      <c r="D73" s="36">
        <v>254.18333333333331</v>
      </c>
      <c r="E73" s="36">
        <v>250.96666666666664</v>
      </c>
      <c r="F73" s="36">
        <v>248.28333333333333</v>
      </c>
      <c r="G73" s="36">
        <v>245.06666666666666</v>
      </c>
      <c r="H73" s="36">
        <v>256.86666666666662</v>
      </c>
      <c r="I73" s="36">
        <v>260.08333333333326</v>
      </c>
      <c r="J73" s="36">
        <v>262.76666666666659</v>
      </c>
      <c r="K73" s="31">
        <v>257.39999999999998</v>
      </c>
      <c r="L73" s="31">
        <v>251.5</v>
      </c>
      <c r="M73" s="31">
        <v>177.96738999999999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125.8</v>
      </c>
      <c r="D74" s="36">
        <v>125.75999999999999</v>
      </c>
      <c r="E74" s="36">
        <v>125.06999999999998</v>
      </c>
      <c r="F74" s="36">
        <v>124.33999999999999</v>
      </c>
      <c r="G74" s="36">
        <v>123.64999999999998</v>
      </c>
      <c r="H74" s="36">
        <v>126.48999999999998</v>
      </c>
      <c r="I74" s="36">
        <v>127.17999999999998</v>
      </c>
      <c r="J74" s="36">
        <v>127.90999999999998</v>
      </c>
      <c r="K74" s="31">
        <v>126.45</v>
      </c>
      <c r="L74" s="31">
        <v>125.03</v>
      </c>
      <c r="M74" s="31">
        <v>50.64752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66.94</v>
      </c>
      <c r="D75" s="36">
        <v>67.219999999999985</v>
      </c>
      <c r="E75" s="36">
        <v>66.549999999999969</v>
      </c>
      <c r="F75" s="36">
        <v>66.159999999999982</v>
      </c>
      <c r="G75" s="36">
        <v>65.489999999999966</v>
      </c>
      <c r="H75" s="36">
        <v>67.609999999999971</v>
      </c>
      <c r="I75" s="36">
        <v>68.279999999999987</v>
      </c>
      <c r="J75" s="36">
        <v>68.669999999999973</v>
      </c>
      <c r="K75" s="31">
        <v>67.89</v>
      </c>
      <c r="L75" s="31">
        <v>66.83</v>
      </c>
      <c r="M75" s="31">
        <v>89.059439999999995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1596.3</v>
      </c>
      <c r="D76" s="36">
        <v>1596.45</v>
      </c>
      <c r="E76" s="36">
        <v>1586.2</v>
      </c>
      <c r="F76" s="36">
        <v>1576.1</v>
      </c>
      <c r="G76" s="36">
        <v>1565.85</v>
      </c>
      <c r="H76" s="36">
        <v>1606.5500000000002</v>
      </c>
      <c r="I76" s="36">
        <v>1616.8000000000002</v>
      </c>
      <c r="J76" s="36">
        <v>1626.9000000000003</v>
      </c>
      <c r="K76" s="31">
        <v>1606.7</v>
      </c>
      <c r="L76" s="31">
        <v>1586.35</v>
      </c>
      <c r="M76" s="31">
        <v>2.1036199999999998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6956.5</v>
      </c>
      <c r="D77" s="36">
        <v>6989.7666666666673</v>
      </c>
      <c r="E77" s="36">
        <v>6875.8333333333348</v>
      </c>
      <c r="F77" s="36">
        <v>6795.1666666666679</v>
      </c>
      <c r="G77" s="36">
        <v>6681.2333333333354</v>
      </c>
      <c r="H77" s="36">
        <v>7070.4333333333343</v>
      </c>
      <c r="I77" s="36">
        <v>7184.3666666666668</v>
      </c>
      <c r="J77" s="36">
        <v>7265.0333333333338</v>
      </c>
      <c r="K77" s="31">
        <v>7103.7</v>
      </c>
      <c r="L77" s="31">
        <v>6909.1</v>
      </c>
      <c r="M77" s="31">
        <v>0.44481999999999999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554.9</v>
      </c>
      <c r="D78" s="36">
        <v>554.7833333333333</v>
      </c>
      <c r="E78" s="36">
        <v>551.11666666666656</v>
      </c>
      <c r="F78" s="36">
        <v>547.33333333333326</v>
      </c>
      <c r="G78" s="36">
        <v>543.66666666666652</v>
      </c>
      <c r="H78" s="36">
        <v>558.56666666666661</v>
      </c>
      <c r="I78" s="36">
        <v>562.23333333333335</v>
      </c>
      <c r="J78" s="36">
        <v>566.01666666666665</v>
      </c>
      <c r="K78" s="31">
        <v>558.45000000000005</v>
      </c>
      <c r="L78" s="31">
        <v>551</v>
      </c>
      <c r="M78" s="31">
        <v>9.1570999999999998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1460.1</v>
      </c>
      <c r="D79" s="36">
        <v>1467.5333333333335</v>
      </c>
      <c r="E79" s="36">
        <v>1450.116666666667</v>
      </c>
      <c r="F79" s="36">
        <v>1440.1333333333334</v>
      </c>
      <c r="G79" s="36">
        <v>1422.7166666666669</v>
      </c>
      <c r="H79" s="36">
        <v>1477.5166666666671</v>
      </c>
      <c r="I79" s="36">
        <v>1494.9333333333336</v>
      </c>
      <c r="J79" s="36">
        <v>1504.9166666666672</v>
      </c>
      <c r="K79" s="31">
        <v>1484.95</v>
      </c>
      <c r="L79" s="31">
        <v>1457.55</v>
      </c>
      <c r="M79" s="31">
        <v>6.1713800000000001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316.05</v>
      </c>
      <c r="D80" s="36">
        <v>317.36666666666673</v>
      </c>
      <c r="E80" s="36">
        <v>314.13333333333344</v>
      </c>
      <c r="F80" s="36">
        <v>312.2166666666667</v>
      </c>
      <c r="G80" s="36">
        <v>308.98333333333341</v>
      </c>
      <c r="H80" s="36">
        <v>319.28333333333347</v>
      </c>
      <c r="I80" s="36">
        <v>322.51666666666671</v>
      </c>
      <c r="J80" s="36">
        <v>324.43333333333351</v>
      </c>
      <c r="K80" s="31">
        <v>320.60000000000002</v>
      </c>
      <c r="L80" s="31">
        <v>315.45</v>
      </c>
      <c r="M80" s="31">
        <v>257.09971000000002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1733.5</v>
      </c>
      <c r="D81" s="36">
        <v>1733.5166666666667</v>
      </c>
      <c r="E81" s="36">
        <v>1722.0333333333333</v>
      </c>
      <c r="F81" s="36">
        <v>1710.5666666666666</v>
      </c>
      <c r="G81" s="36">
        <v>1699.0833333333333</v>
      </c>
      <c r="H81" s="36">
        <v>1744.9833333333333</v>
      </c>
      <c r="I81" s="36">
        <v>1756.4666666666665</v>
      </c>
      <c r="J81" s="36">
        <v>1767.9333333333334</v>
      </c>
      <c r="K81" s="31">
        <v>1745</v>
      </c>
      <c r="L81" s="31">
        <v>1722.05</v>
      </c>
      <c r="M81" s="31">
        <v>6.2061000000000002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315.25</v>
      </c>
      <c r="D82" s="36">
        <v>315.51666666666671</v>
      </c>
      <c r="E82" s="36">
        <v>311.58333333333343</v>
      </c>
      <c r="F82" s="36">
        <v>307.91666666666674</v>
      </c>
      <c r="G82" s="36">
        <v>303.98333333333346</v>
      </c>
      <c r="H82" s="36">
        <v>319.18333333333339</v>
      </c>
      <c r="I82" s="36">
        <v>323.11666666666667</v>
      </c>
      <c r="J82" s="36">
        <v>326.78333333333336</v>
      </c>
      <c r="K82" s="31">
        <v>319.45</v>
      </c>
      <c r="L82" s="31">
        <v>311.85000000000002</v>
      </c>
      <c r="M82" s="31">
        <v>268.45161999999999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350.05</v>
      </c>
      <c r="D83" s="36">
        <v>350.10000000000008</v>
      </c>
      <c r="E83" s="36">
        <v>346.10000000000014</v>
      </c>
      <c r="F83" s="36">
        <v>342.15000000000003</v>
      </c>
      <c r="G83" s="36">
        <v>338.15000000000009</v>
      </c>
      <c r="H83" s="36">
        <v>354.05000000000018</v>
      </c>
      <c r="I83" s="36">
        <v>358.05000000000007</v>
      </c>
      <c r="J83" s="36">
        <v>362.00000000000023</v>
      </c>
      <c r="K83" s="31">
        <v>354.1</v>
      </c>
      <c r="L83" s="31">
        <v>346.15</v>
      </c>
      <c r="M83" s="31">
        <v>172.24023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1491.55</v>
      </c>
      <c r="D84" s="36">
        <v>1489.6166666666668</v>
      </c>
      <c r="E84" s="36">
        <v>1475.0833333333335</v>
      </c>
      <c r="F84" s="36">
        <v>1458.6166666666668</v>
      </c>
      <c r="G84" s="36">
        <v>1444.0833333333335</v>
      </c>
      <c r="H84" s="36">
        <v>1506.0833333333335</v>
      </c>
      <c r="I84" s="36">
        <v>1520.6166666666668</v>
      </c>
      <c r="J84" s="36">
        <v>1537.0833333333335</v>
      </c>
      <c r="K84" s="31">
        <v>1504.15</v>
      </c>
      <c r="L84" s="31">
        <v>1473.15</v>
      </c>
      <c r="M84" s="31">
        <v>56.343049999999998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715.2</v>
      </c>
      <c r="D85" s="36">
        <v>718.15</v>
      </c>
      <c r="E85" s="36">
        <v>706.4</v>
      </c>
      <c r="F85" s="36">
        <v>697.6</v>
      </c>
      <c r="G85" s="36">
        <v>685.85</v>
      </c>
      <c r="H85" s="36">
        <v>726.94999999999993</v>
      </c>
      <c r="I85" s="36">
        <v>738.69999999999993</v>
      </c>
      <c r="J85" s="36">
        <v>747.49999999999989</v>
      </c>
      <c r="K85" s="31">
        <v>729.9</v>
      </c>
      <c r="L85" s="31">
        <v>709.35</v>
      </c>
      <c r="M85" s="31">
        <v>5.2390699999999999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362.35</v>
      </c>
      <c r="D86" s="36">
        <v>363.18333333333339</v>
      </c>
      <c r="E86" s="36">
        <v>359.56666666666678</v>
      </c>
      <c r="F86" s="36">
        <v>356.78333333333336</v>
      </c>
      <c r="G86" s="36">
        <v>353.16666666666674</v>
      </c>
      <c r="H86" s="36">
        <v>365.96666666666681</v>
      </c>
      <c r="I86" s="36">
        <v>369.58333333333337</v>
      </c>
      <c r="J86" s="36">
        <v>372.36666666666684</v>
      </c>
      <c r="K86" s="31">
        <v>366.8</v>
      </c>
      <c r="L86" s="31">
        <v>360.4</v>
      </c>
      <c r="M86" s="31">
        <v>26.996130000000001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1529.5</v>
      </c>
      <c r="D87" s="36">
        <v>1535.6833333333334</v>
      </c>
      <c r="E87" s="36">
        <v>1515.8666666666668</v>
      </c>
      <c r="F87" s="36">
        <v>1502.2333333333333</v>
      </c>
      <c r="G87" s="36">
        <v>1482.4166666666667</v>
      </c>
      <c r="H87" s="36">
        <v>1549.3166666666668</v>
      </c>
      <c r="I87" s="36">
        <v>1569.1333333333334</v>
      </c>
      <c r="J87" s="36">
        <v>1582.7666666666669</v>
      </c>
      <c r="K87" s="31">
        <v>1555.5</v>
      </c>
      <c r="L87" s="31">
        <v>1522.05</v>
      </c>
      <c r="M87" s="31">
        <v>2.5814900000000001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675.65</v>
      </c>
      <c r="D88" s="36">
        <v>688.31666666666661</v>
      </c>
      <c r="E88" s="36">
        <v>661.08333333333326</v>
      </c>
      <c r="F88" s="36">
        <v>646.51666666666665</v>
      </c>
      <c r="G88" s="36">
        <v>619.2833333333333</v>
      </c>
      <c r="H88" s="36">
        <v>702.88333333333321</v>
      </c>
      <c r="I88" s="36">
        <v>730.11666666666656</v>
      </c>
      <c r="J88" s="36">
        <v>744.68333333333317</v>
      </c>
      <c r="K88" s="31">
        <v>715.55</v>
      </c>
      <c r="L88" s="31">
        <v>673.75</v>
      </c>
      <c r="M88" s="31">
        <v>88.773049999999998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8175.55</v>
      </c>
      <c r="D89" s="36">
        <v>8093.8499999999995</v>
      </c>
      <c r="E89" s="36">
        <v>7897.6999999999989</v>
      </c>
      <c r="F89" s="36">
        <v>7619.8499999999995</v>
      </c>
      <c r="G89" s="36">
        <v>7423.6999999999989</v>
      </c>
      <c r="H89" s="36">
        <v>8371.6999999999989</v>
      </c>
      <c r="I89" s="36">
        <v>8567.8499999999985</v>
      </c>
      <c r="J89" s="36">
        <v>8845.6999999999989</v>
      </c>
      <c r="K89" s="31">
        <v>8290</v>
      </c>
      <c r="L89" s="31">
        <v>7816</v>
      </c>
      <c r="M89" s="31">
        <v>0.64985000000000004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1723.7</v>
      </c>
      <c r="D90" s="36">
        <v>1731.05</v>
      </c>
      <c r="E90" s="36">
        <v>1708.3</v>
      </c>
      <c r="F90" s="36">
        <v>1692.9</v>
      </c>
      <c r="G90" s="36">
        <v>1670.15</v>
      </c>
      <c r="H90" s="36">
        <v>1746.4499999999998</v>
      </c>
      <c r="I90" s="36">
        <v>1769.1999999999998</v>
      </c>
      <c r="J90" s="36">
        <v>1784.5999999999997</v>
      </c>
      <c r="K90" s="31">
        <v>1753.8</v>
      </c>
      <c r="L90" s="31">
        <v>1715.65</v>
      </c>
      <c r="M90" s="31">
        <v>2.47262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2279.5500000000002</v>
      </c>
      <c r="D91" s="36">
        <v>2286.85</v>
      </c>
      <c r="E91" s="36">
        <v>2255.8999999999996</v>
      </c>
      <c r="F91" s="36">
        <v>2232.2499999999995</v>
      </c>
      <c r="G91" s="36">
        <v>2201.2999999999993</v>
      </c>
      <c r="H91" s="36">
        <v>2310.5</v>
      </c>
      <c r="I91" s="36">
        <v>2341.4499999999998</v>
      </c>
      <c r="J91" s="36">
        <v>2365.1000000000004</v>
      </c>
      <c r="K91" s="31">
        <v>2317.8000000000002</v>
      </c>
      <c r="L91" s="31">
        <v>2263.1999999999998</v>
      </c>
      <c r="M91" s="31">
        <v>0.39842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558</v>
      </c>
      <c r="D92" s="36">
        <v>561.58333333333337</v>
      </c>
      <c r="E92" s="36">
        <v>551.91666666666674</v>
      </c>
      <c r="F92" s="36">
        <v>545.83333333333337</v>
      </c>
      <c r="G92" s="36">
        <v>536.16666666666674</v>
      </c>
      <c r="H92" s="36">
        <v>567.66666666666674</v>
      </c>
      <c r="I92" s="36">
        <v>577.33333333333348</v>
      </c>
      <c r="J92" s="36">
        <v>583.41666666666674</v>
      </c>
      <c r="K92" s="31">
        <v>571.25</v>
      </c>
      <c r="L92" s="31">
        <v>555.5</v>
      </c>
      <c r="M92" s="31">
        <v>13.353109999999999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34978.449999999997</v>
      </c>
      <c r="D93" s="36">
        <v>34809.599999999999</v>
      </c>
      <c r="E93" s="36">
        <v>34589.299999999996</v>
      </c>
      <c r="F93" s="36">
        <v>34200.149999999994</v>
      </c>
      <c r="G93" s="36">
        <v>33979.849999999991</v>
      </c>
      <c r="H93" s="36">
        <v>35198.75</v>
      </c>
      <c r="I93" s="36">
        <v>35419.050000000003</v>
      </c>
      <c r="J93" s="36">
        <v>35808.200000000004</v>
      </c>
      <c r="K93" s="31">
        <v>35029.9</v>
      </c>
      <c r="L93" s="31">
        <v>34420.449999999997</v>
      </c>
      <c r="M93" s="31">
        <v>0.32524999999999998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1257.7</v>
      </c>
      <c r="D94" s="36">
        <v>1264.5333333333335</v>
      </c>
      <c r="E94" s="36">
        <v>1245.366666666667</v>
      </c>
      <c r="F94" s="36">
        <v>1233.0333333333335</v>
      </c>
      <c r="G94" s="36">
        <v>1213.866666666667</v>
      </c>
      <c r="H94" s="36">
        <v>1276.866666666667</v>
      </c>
      <c r="I94" s="36">
        <v>1296.0333333333335</v>
      </c>
      <c r="J94" s="36">
        <v>1308.366666666667</v>
      </c>
      <c r="K94" s="31">
        <v>1283.7</v>
      </c>
      <c r="L94" s="31">
        <v>1252.2</v>
      </c>
      <c r="M94" s="31">
        <v>2.7297699999999998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5784.45</v>
      </c>
      <c r="D95" s="36">
        <v>5817.2</v>
      </c>
      <c r="E95" s="36">
        <v>5737.4</v>
      </c>
      <c r="F95" s="36">
        <v>5690.3499999999995</v>
      </c>
      <c r="G95" s="36">
        <v>5610.5499999999993</v>
      </c>
      <c r="H95" s="36">
        <v>5864.25</v>
      </c>
      <c r="I95" s="36">
        <v>5944.0500000000011</v>
      </c>
      <c r="J95" s="36">
        <v>5991.1</v>
      </c>
      <c r="K95" s="31">
        <v>5897</v>
      </c>
      <c r="L95" s="31">
        <v>5770.15</v>
      </c>
      <c r="M95" s="31">
        <v>2.7179600000000002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2379.6999999999998</v>
      </c>
      <c r="D96" s="36">
        <v>2393.9</v>
      </c>
      <c r="E96" s="36">
        <v>2357.8000000000002</v>
      </c>
      <c r="F96" s="36">
        <v>2335.9</v>
      </c>
      <c r="G96" s="36">
        <v>2299.8000000000002</v>
      </c>
      <c r="H96" s="36">
        <v>2415.8000000000002</v>
      </c>
      <c r="I96" s="36">
        <v>2451.8999999999996</v>
      </c>
      <c r="J96" s="36">
        <v>2473.8000000000002</v>
      </c>
      <c r="K96" s="31">
        <v>2430</v>
      </c>
      <c r="L96" s="31">
        <v>2372</v>
      </c>
      <c r="M96" s="31">
        <v>0.78503999999999996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675</v>
      </c>
      <c r="D97" s="36">
        <v>659.43333333333328</v>
      </c>
      <c r="E97" s="36">
        <v>630.51666666666654</v>
      </c>
      <c r="F97" s="36">
        <v>586.0333333333333</v>
      </c>
      <c r="G97" s="36">
        <v>557.11666666666656</v>
      </c>
      <c r="H97" s="36">
        <v>703.91666666666652</v>
      </c>
      <c r="I97" s="36">
        <v>732.83333333333326</v>
      </c>
      <c r="J97" s="36">
        <v>777.31666666666649</v>
      </c>
      <c r="K97" s="31">
        <v>688.35</v>
      </c>
      <c r="L97" s="31">
        <v>614.95000000000005</v>
      </c>
      <c r="M97" s="31">
        <v>39.138890000000004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172.52</v>
      </c>
      <c r="D98" s="36">
        <v>173.74</v>
      </c>
      <c r="E98" s="36">
        <v>170.78000000000003</v>
      </c>
      <c r="F98" s="36">
        <v>169.04000000000002</v>
      </c>
      <c r="G98" s="36">
        <v>166.08000000000004</v>
      </c>
      <c r="H98" s="36">
        <v>175.48000000000002</v>
      </c>
      <c r="I98" s="36">
        <v>178.44</v>
      </c>
      <c r="J98" s="36">
        <v>180.18</v>
      </c>
      <c r="K98" s="31">
        <v>176.7</v>
      </c>
      <c r="L98" s="31">
        <v>172</v>
      </c>
      <c r="M98" s="31">
        <v>73.318259999999995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736</v>
      </c>
      <c r="D99" s="36">
        <v>735.5333333333333</v>
      </c>
      <c r="E99" s="36">
        <v>729.46666666666658</v>
      </c>
      <c r="F99" s="36">
        <v>722.93333333333328</v>
      </c>
      <c r="G99" s="36">
        <v>716.86666666666656</v>
      </c>
      <c r="H99" s="36">
        <v>742.06666666666661</v>
      </c>
      <c r="I99" s="36">
        <v>748.13333333333321</v>
      </c>
      <c r="J99" s="36">
        <v>754.66666666666663</v>
      </c>
      <c r="K99" s="31">
        <v>741.6</v>
      </c>
      <c r="L99" s="31">
        <v>729</v>
      </c>
      <c r="M99" s="31">
        <v>17.047640000000001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588.4</v>
      </c>
      <c r="D100" s="36">
        <v>591.63333333333333</v>
      </c>
      <c r="E100" s="36">
        <v>583.26666666666665</v>
      </c>
      <c r="F100" s="36">
        <v>578.13333333333333</v>
      </c>
      <c r="G100" s="36">
        <v>569.76666666666665</v>
      </c>
      <c r="H100" s="36">
        <v>596.76666666666665</v>
      </c>
      <c r="I100" s="36">
        <v>605.13333333333321</v>
      </c>
      <c r="J100" s="36">
        <v>610.26666666666665</v>
      </c>
      <c r="K100" s="31">
        <v>600</v>
      </c>
      <c r="L100" s="31">
        <v>586.5</v>
      </c>
      <c r="M100" s="31">
        <v>1.4834700000000001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4382.6000000000004</v>
      </c>
      <c r="D101" s="36">
        <v>4392.6166666666668</v>
      </c>
      <c r="E101" s="36">
        <v>4361.2333333333336</v>
      </c>
      <c r="F101" s="36">
        <v>4339.8666666666668</v>
      </c>
      <c r="G101" s="36">
        <v>4308.4833333333336</v>
      </c>
      <c r="H101" s="36">
        <v>4413.9833333333336</v>
      </c>
      <c r="I101" s="36">
        <v>4445.3666666666668</v>
      </c>
      <c r="J101" s="36">
        <v>4466.7333333333336</v>
      </c>
      <c r="K101" s="31">
        <v>4424</v>
      </c>
      <c r="L101" s="31">
        <v>4371.25</v>
      </c>
      <c r="M101" s="31">
        <v>0.38607999999999998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328</v>
      </c>
      <c r="D102" s="36">
        <v>330.28333333333336</v>
      </c>
      <c r="E102" s="36">
        <v>324.81666666666672</v>
      </c>
      <c r="F102" s="36">
        <v>321.63333333333338</v>
      </c>
      <c r="G102" s="36">
        <v>316.16666666666674</v>
      </c>
      <c r="H102" s="36">
        <v>333.4666666666667</v>
      </c>
      <c r="I102" s="36">
        <v>338.93333333333328</v>
      </c>
      <c r="J102" s="36">
        <v>342.11666666666667</v>
      </c>
      <c r="K102" s="31">
        <v>335.75</v>
      </c>
      <c r="L102" s="31">
        <v>327.10000000000002</v>
      </c>
      <c r="M102" s="31">
        <v>5.2443600000000004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313.95</v>
      </c>
      <c r="D103" s="36">
        <v>315.45</v>
      </c>
      <c r="E103" s="36">
        <v>310.5</v>
      </c>
      <c r="F103" s="36">
        <v>307.05</v>
      </c>
      <c r="G103" s="36">
        <v>302.10000000000002</v>
      </c>
      <c r="H103" s="36">
        <v>318.89999999999998</v>
      </c>
      <c r="I103" s="36">
        <v>323.84999999999991</v>
      </c>
      <c r="J103" s="36">
        <v>327.29999999999995</v>
      </c>
      <c r="K103" s="31">
        <v>320.39999999999998</v>
      </c>
      <c r="L103" s="31">
        <v>312</v>
      </c>
      <c r="M103" s="31">
        <v>8.0365500000000001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848.65</v>
      </c>
      <c r="D104" s="36">
        <v>850.4</v>
      </c>
      <c r="E104" s="36">
        <v>843.4</v>
      </c>
      <c r="F104" s="36">
        <v>838.15</v>
      </c>
      <c r="G104" s="36">
        <v>831.15</v>
      </c>
      <c r="H104" s="36">
        <v>855.65</v>
      </c>
      <c r="I104" s="36">
        <v>862.65</v>
      </c>
      <c r="J104" s="36">
        <v>867.9</v>
      </c>
      <c r="K104" s="31">
        <v>857.4</v>
      </c>
      <c r="L104" s="31">
        <v>845.15</v>
      </c>
      <c r="M104" s="31">
        <v>1.64005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114.71</v>
      </c>
      <c r="D105" s="36">
        <v>115.05333333333333</v>
      </c>
      <c r="E105" s="36">
        <v>113.91666666666666</v>
      </c>
      <c r="F105" s="36">
        <v>113.12333333333333</v>
      </c>
      <c r="G105" s="36">
        <v>111.98666666666666</v>
      </c>
      <c r="H105" s="36">
        <v>115.84666666666665</v>
      </c>
      <c r="I105" s="36">
        <v>116.98333333333333</v>
      </c>
      <c r="J105" s="36">
        <v>117.77666666666664</v>
      </c>
      <c r="K105" s="31">
        <v>116.19</v>
      </c>
      <c r="L105" s="31">
        <v>114.26</v>
      </c>
      <c r="M105" s="31">
        <v>166.89282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1574.05</v>
      </c>
      <c r="D106" s="36">
        <v>1575.0333333333335</v>
      </c>
      <c r="E106" s="36">
        <v>1549.116666666667</v>
      </c>
      <c r="F106" s="36">
        <v>1524.1833333333334</v>
      </c>
      <c r="G106" s="36">
        <v>1498.2666666666669</v>
      </c>
      <c r="H106" s="36">
        <v>1599.9666666666672</v>
      </c>
      <c r="I106" s="36">
        <v>1625.8833333333337</v>
      </c>
      <c r="J106" s="36">
        <v>1650.8166666666673</v>
      </c>
      <c r="K106" s="31">
        <v>1600.95</v>
      </c>
      <c r="L106" s="31">
        <v>1550.1</v>
      </c>
      <c r="M106" s="31">
        <v>1.0192600000000001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208.97</v>
      </c>
      <c r="D107" s="36">
        <v>209.8066666666667</v>
      </c>
      <c r="E107" s="36">
        <v>207.8633333333334</v>
      </c>
      <c r="F107" s="36">
        <v>206.75666666666669</v>
      </c>
      <c r="G107" s="36">
        <v>204.81333333333339</v>
      </c>
      <c r="H107" s="36">
        <v>210.91333333333341</v>
      </c>
      <c r="I107" s="36">
        <v>212.85666666666674</v>
      </c>
      <c r="J107" s="36">
        <v>213.96333333333342</v>
      </c>
      <c r="K107" s="31">
        <v>211.75</v>
      </c>
      <c r="L107" s="31">
        <v>208.7</v>
      </c>
      <c r="M107" s="31">
        <v>1.45814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1718.8</v>
      </c>
      <c r="D108" s="36">
        <v>1712.6333333333332</v>
      </c>
      <c r="E108" s="36">
        <v>1683.2666666666664</v>
      </c>
      <c r="F108" s="36">
        <v>1647.7333333333331</v>
      </c>
      <c r="G108" s="36">
        <v>1618.3666666666663</v>
      </c>
      <c r="H108" s="36">
        <v>1748.1666666666665</v>
      </c>
      <c r="I108" s="36">
        <v>1777.5333333333333</v>
      </c>
      <c r="J108" s="36">
        <v>1813.0666666666666</v>
      </c>
      <c r="K108" s="31">
        <v>1742</v>
      </c>
      <c r="L108" s="31">
        <v>1677.1</v>
      </c>
      <c r="M108" s="31">
        <v>1.07959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262.14</v>
      </c>
      <c r="D109" s="36">
        <v>264.38</v>
      </c>
      <c r="E109" s="36">
        <v>258.76</v>
      </c>
      <c r="F109" s="36">
        <v>255.38</v>
      </c>
      <c r="G109" s="36">
        <v>249.76</v>
      </c>
      <c r="H109" s="36">
        <v>267.76</v>
      </c>
      <c r="I109" s="36">
        <v>273.38</v>
      </c>
      <c r="J109" s="36">
        <v>276.76</v>
      </c>
      <c r="K109" s="31">
        <v>270</v>
      </c>
      <c r="L109" s="31">
        <v>261</v>
      </c>
      <c r="M109" s="31">
        <v>75.066069999999996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2688.85</v>
      </c>
      <c r="D110" s="36">
        <v>2706.65</v>
      </c>
      <c r="E110" s="36">
        <v>2663.3</v>
      </c>
      <c r="F110" s="36">
        <v>2637.75</v>
      </c>
      <c r="G110" s="36">
        <v>2594.4</v>
      </c>
      <c r="H110" s="36">
        <v>2732.2000000000003</v>
      </c>
      <c r="I110" s="36">
        <v>2775.5499999999997</v>
      </c>
      <c r="J110" s="36">
        <v>2801.1000000000004</v>
      </c>
      <c r="K110" s="31">
        <v>2750</v>
      </c>
      <c r="L110" s="31">
        <v>2681.1</v>
      </c>
      <c r="M110" s="31">
        <v>1.88575</v>
      </c>
      <c r="N110" s="1"/>
      <c r="O110" s="1"/>
    </row>
    <row r="111" spans="1:15" ht="12.75" customHeight="1">
      <c r="A111" s="33">
        <v>101</v>
      </c>
      <c r="B111" s="53" t="s">
        <v>856</v>
      </c>
      <c r="C111" s="31">
        <v>952.95</v>
      </c>
      <c r="D111" s="36">
        <v>954.13333333333333</v>
      </c>
      <c r="E111" s="36">
        <v>943.81666666666661</v>
      </c>
      <c r="F111" s="36">
        <v>934.68333333333328</v>
      </c>
      <c r="G111" s="36">
        <v>924.36666666666656</v>
      </c>
      <c r="H111" s="36">
        <v>963.26666666666665</v>
      </c>
      <c r="I111" s="36">
        <v>973.58333333333348</v>
      </c>
      <c r="J111" s="36">
        <v>982.7166666666667</v>
      </c>
      <c r="K111" s="31">
        <v>964.45</v>
      </c>
      <c r="L111" s="31">
        <v>945</v>
      </c>
      <c r="M111" s="31">
        <v>1.74871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63.57</v>
      </c>
      <c r="D112" s="36">
        <v>63.856666666666662</v>
      </c>
      <c r="E112" s="36">
        <v>63.213333333333324</v>
      </c>
      <c r="F112" s="36">
        <v>62.856666666666662</v>
      </c>
      <c r="G112" s="36">
        <v>62.213333333333324</v>
      </c>
      <c r="H112" s="36">
        <v>64.213333333333324</v>
      </c>
      <c r="I112" s="36">
        <v>64.856666666666655</v>
      </c>
      <c r="J112" s="36">
        <v>65.213333333333324</v>
      </c>
      <c r="K112" s="31">
        <v>64.5</v>
      </c>
      <c r="L112" s="31">
        <v>63.5</v>
      </c>
      <c r="M112" s="31">
        <v>50.177810000000001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2501.5</v>
      </c>
      <c r="D113" s="36">
        <v>2516.9</v>
      </c>
      <c r="E113" s="36">
        <v>2439.6000000000004</v>
      </c>
      <c r="F113" s="36">
        <v>2377.7000000000003</v>
      </c>
      <c r="G113" s="36">
        <v>2300.4000000000005</v>
      </c>
      <c r="H113" s="36">
        <v>2578.8000000000002</v>
      </c>
      <c r="I113" s="36">
        <v>2656.1000000000004</v>
      </c>
      <c r="J113" s="36">
        <v>2718</v>
      </c>
      <c r="K113" s="31">
        <v>2594.1999999999998</v>
      </c>
      <c r="L113" s="31">
        <v>2455</v>
      </c>
      <c r="M113" s="31">
        <v>37.243589999999998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707.75</v>
      </c>
      <c r="D114" s="36">
        <v>711</v>
      </c>
      <c r="E114" s="36">
        <v>697</v>
      </c>
      <c r="F114" s="36">
        <v>686.25</v>
      </c>
      <c r="G114" s="36">
        <v>672.25</v>
      </c>
      <c r="H114" s="36">
        <v>721.75</v>
      </c>
      <c r="I114" s="36">
        <v>735.75</v>
      </c>
      <c r="J114" s="36">
        <v>746.5</v>
      </c>
      <c r="K114" s="31">
        <v>725</v>
      </c>
      <c r="L114" s="31">
        <v>700.25</v>
      </c>
      <c r="M114" s="31">
        <v>3.60948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2335.5</v>
      </c>
      <c r="D115" s="36">
        <v>2344.0500000000002</v>
      </c>
      <c r="E115" s="36">
        <v>2303.0000000000005</v>
      </c>
      <c r="F115" s="36">
        <v>2270.5000000000005</v>
      </c>
      <c r="G115" s="36">
        <v>2229.4500000000007</v>
      </c>
      <c r="H115" s="36">
        <v>2376.5500000000002</v>
      </c>
      <c r="I115" s="36">
        <v>2417.5999999999995</v>
      </c>
      <c r="J115" s="36">
        <v>2450.1</v>
      </c>
      <c r="K115" s="31">
        <v>2385.1</v>
      </c>
      <c r="L115" s="31">
        <v>2311.5500000000002</v>
      </c>
      <c r="M115" s="31">
        <v>1.9813400000000001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8933.15</v>
      </c>
      <c r="D116" s="36">
        <v>8984.7166666666672</v>
      </c>
      <c r="E116" s="36">
        <v>8859.4333333333343</v>
      </c>
      <c r="F116" s="36">
        <v>8785.7166666666672</v>
      </c>
      <c r="G116" s="36">
        <v>8660.4333333333343</v>
      </c>
      <c r="H116" s="36">
        <v>9058.4333333333343</v>
      </c>
      <c r="I116" s="36">
        <v>9183.7166666666672</v>
      </c>
      <c r="J116" s="36">
        <v>9257.4333333333343</v>
      </c>
      <c r="K116" s="31">
        <v>9110</v>
      </c>
      <c r="L116" s="31">
        <v>8911</v>
      </c>
      <c r="M116" s="31">
        <v>8.6580000000000004E-2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843.55</v>
      </c>
      <c r="D117" s="36">
        <v>848.36666666666667</v>
      </c>
      <c r="E117" s="36">
        <v>835.2833333333333</v>
      </c>
      <c r="F117" s="36">
        <v>827.01666666666665</v>
      </c>
      <c r="G117" s="36">
        <v>813.93333333333328</v>
      </c>
      <c r="H117" s="36">
        <v>856.63333333333333</v>
      </c>
      <c r="I117" s="36">
        <v>869.71666666666658</v>
      </c>
      <c r="J117" s="36">
        <v>877.98333333333335</v>
      </c>
      <c r="K117" s="31">
        <v>861.45</v>
      </c>
      <c r="L117" s="31">
        <v>840.1</v>
      </c>
      <c r="M117" s="31">
        <v>0.42375000000000002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518</v>
      </c>
      <c r="D118" s="36">
        <v>520.5333333333333</v>
      </c>
      <c r="E118" s="36">
        <v>514.46666666666658</v>
      </c>
      <c r="F118" s="36">
        <v>510.93333333333328</v>
      </c>
      <c r="G118" s="36">
        <v>504.86666666666656</v>
      </c>
      <c r="H118" s="36">
        <v>524.06666666666661</v>
      </c>
      <c r="I118" s="36">
        <v>530.13333333333321</v>
      </c>
      <c r="J118" s="36">
        <v>533.66666666666663</v>
      </c>
      <c r="K118" s="31">
        <v>526.6</v>
      </c>
      <c r="L118" s="31">
        <v>517</v>
      </c>
      <c r="M118" s="31">
        <v>45.197249999999997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549.4</v>
      </c>
      <c r="D119" s="36">
        <v>547.69999999999993</v>
      </c>
      <c r="E119" s="36">
        <v>542.19999999999982</v>
      </c>
      <c r="F119" s="36">
        <v>534.99999999999989</v>
      </c>
      <c r="G119" s="36">
        <v>529.49999999999977</v>
      </c>
      <c r="H119" s="36">
        <v>554.89999999999986</v>
      </c>
      <c r="I119" s="36">
        <v>560.40000000000009</v>
      </c>
      <c r="J119" s="36">
        <v>567.59999999999991</v>
      </c>
      <c r="K119" s="31">
        <v>553.20000000000005</v>
      </c>
      <c r="L119" s="31">
        <v>540.5</v>
      </c>
      <c r="M119" s="31">
        <v>2.1573799999999999</v>
      </c>
      <c r="N119" s="1"/>
      <c r="O119" s="1"/>
    </row>
    <row r="120" spans="1:15" ht="12.75" customHeight="1">
      <c r="A120" s="33">
        <v>110</v>
      </c>
      <c r="B120" s="53" t="s">
        <v>857</v>
      </c>
      <c r="C120" s="31">
        <v>996.95</v>
      </c>
      <c r="D120" s="36">
        <v>1008.5500000000001</v>
      </c>
      <c r="E120" s="36">
        <v>978.60000000000014</v>
      </c>
      <c r="F120" s="36">
        <v>960.25000000000011</v>
      </c>
      <c r="G120" s="36">
        <v>930.30000000000018</v>
      </c>
      <c r="H120" s="36">
        <v>1026.9000000000001</v>
      </c>
      <c r="I120" s="36">
        <v>1056.8500000000001</v>
      </c>
      <c r="J120" s="36">
        <v>1075.2</v>
      </c>
      <c r="K120" s="31">
        <v>1038.5</v>
      </c>
      <c r="L120" s="31">
        <v>990.2</v>
      </c>
      <c r="M120" s="31">
        <v>6.2703600000000002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1517.65</v>
      </c>
      <c r="D121" s="36">
        <v>1514.8333333333333</v>
      </c>
      <c r="E121" s="36">
        <v>1498.6666666666665</v>
      </c>
      <c r="F121" s="36">
        <v>1479.6833333333332</v>
      </c>
      <c r="G121" s="36">
        <v>1463.5166666666664</v>
      </c>
      <c r="H121" s="36">
        <v>1533.8166666666666</v>
      </c>
      <c r="I121" s="36">
        <v>1549.9833333333331</v>
      </c>
      <c r="J121" s="36">
        <v>1568.9666666666667</v>
      </c>
      <c r="K121" s="31">
        <v>1531</v>
      </c>
      <c r="L121" s="31">
        <v>1495.85</v>
      </c>
      <c r="M121" s="31">
        <v>2.3651200000000001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1416.6</v>
      </c>
      <c r="D122" s="36">
        <v>1422.4333333333332</v>
      </c>
      <c r="E122" s="36">
        <v>1404.0166666666664</v>
      </c>
      <c r="F122" s="36">
        <v>1391.4333333333332</v>
      </c>
      <c r="G122" s="36">
        <v>1373.0166666666664</v>
      </c>
      <c r="H122" s="36">
        <v>1435.0166666666664</v>
      </c>
      <c r="I122" s="36">
        <v>1453.4333333333329</v>
      </c>
      <c r="J122" s="36">
        <v>1466.0166666666664</v>
      </c>
      <c r="K122" s="31">
        <v>1440.85</v>
      </c>
      <c r="L122" s="31">
        <v>1409.85</v>
      </c>
      <c r="M122" s="31">
        <v>11.847300000000001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1544.3</v>
      </c>
      <c r="D123" s="36">
        <v>1538.8</v>
      </c>
      <c r="E123" s="36">
        <v>1529.05</v>
      </c>
      <c r="F123" s="36">
        <v>1513.8</v>
      </c>
      <c r="G123" s="36">
        <v>1504.05</v>
      </c>
      <c r="H123" s="36">
        <v>1554.05</v>
      </c>
      <c r="I123" s="36">
        <v>1563.8</v>
      </c>
      <c r="J123" s="36">
        <v>1579.05</v>
      </c>
      <c r="K123" s="31">
        <v>1548.55</v>
      </c>
      <c r="L123" s="31">
        <v>1523.55</v>
      </c>
      <c r="M123" s="31">
        <v>16.45138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172.27</v>
      </c>
      <c r="D124" s="36">
        <v>172.09333333333333</v>
      </c>
      <c r="E124" s="36">
        <v>170.81666666666666</v>
      </c>
      <c r="F124" s="36">
        <v>169.36333333333332</v>
      </c>
      <c r="G124" s="36">
        <v>168.08666666666664</v>
      </c>
      <c r="H124" s="36">
        <v>173.54666666666668</v>
      </c>
      <c r="I124" s="36">
        <v>174.82333333333338</v>
      </c>
      <c r="J124" s="36">
        <v>176.2766666666667</v>
      </c>
      <c r="K124" s="31">
        <v>173.37</v>
      </c>
      <c r="L124" s="31">
        <v>170.64</v>
      </c>
      <c r="M124" s="31">
        <v>36.138849999999998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1621.6</v>
      </c>
      <c r="D125" s="36">
        <v>1615.2666666666664</v>
      </c>
      <c r="E125" s="36">
        <v>1574.6833333333329</v>
      </c>
      <c r="F125" s="36">
        <v>1527.7666666666664</v>
      </c>
      <c r="G125" s="36">
        <v>1487.1833333333329</v>
      </c>
      <c r="H125" s="36">
        <v>1662.1833333333329</v>
      </c>
      <c r="I125" s="36">
        <v>1702.7666666666664</v>
      </c>
      <c r="J125" s="36">
        <v>1749.6833333333329</v>
      </c>
      <c r="K125" s="31">
        <v>1655.85</v>
      </c>
      <c r="L125" s="31">
        <v>1568.35</v>
      </c>
      <c r="M125" s="31">
        <v>9.4696499999999997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522.20000000000005</v>
      </c>
      <c r="D126" s="36">
        <v>519.36666666666667</v>
      </c>
      <c r="E126" s="36">
        <v>513.33333333333337</v>
      </c>
      <c r="F126" s="36">
        <v>504.4666666666667</v>
      </c>
      <c r="G126" s="36">
        <v>498.43333333333339</v>
      </c>
      <c r="H126" s="36">
        <v>528.23333333333335</v>
      </c>
      <c r="I126" s="36">
        <v>534.26666666666665</v>
      </c>
      <c r="J126" s="36">
        <v>543.13333333333333</v>
      </c>
      <c r="K126" s="31">
        <v>525.4</v>
      </c>
      <c r="L126" s="31">
        <v>510.5</v>
      </c>
      <c r="M126" s="31">
        <v>119.72565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2620.15</v>
      </c>
      <c r="D127" s="36">
        <v>2642.65</v>
      </c>
      <c r="E127" s="36">
        <v>2583.1000000000004</v>
      </c>
      <c r="F127" s="36">
        <v>2546.0500000000002</v>
      </c>
      <c r="G127" s="36">
        <v>2486.5000000000005</v>
      </c>
      <c r="H127" s="36">
        <v>2679.7000000000003</v>
      </c>
      <c r="I127" s="36">
        <v>2739.2500000000005</v>
      </c>
      <c r="J127" s="36">
        <v>2776.3</v>
      </c>
      <c r="K127" s="31">
        <v>2702.2</v>
      </c>
      <c r="L127" s="31">
        <v>2605.6</v>
      </c>
      <c r="M127" s="31">
        <v>10.20858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6305.5</v>
      </c>
      <c r="D128" s="36">
        <v>6316.4000000000005</v>
      </c>
      <c r="E128" s="36">
        <v>6257.8000000000011</v>
      </c>
      <c r="F128" s="36">
        <v>6210.1</v>
      </c>
      <c r="G128" s="36">
        <v>6151.5000000000009</v>
      </c>
      <c r="H128" s="36">
        <v>6364.1000000000013</v>
      </c>
      <c r="I128" s="36">
        <v>6422.7000000000016</v>
      </c>
      <c r="J128" s="36">
        <v>6470.4000000000015</v>
      </c>
      <c r="K128" s="31">
        <v>6375</v>
      </c>
      <c r="L128" s="31">
        <v>6268.7</v>
      </c>
      <c r="M128" s="31">
        <v>2.0581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3412.1</v>
      </c>
      <c r="D129" s="36">
        <v>3400.9166666666665</v>
      </c>
      <c r="E129" s="36">
        <v>3381.833333333333</v>
      </c>
      <c r="F129" s="36">
        <v>3351.5666666666666</v>
      </c>
      <c r="G129" s="36">
        <v>3332.4833333333331</v>
      </c>
      <c r="H129" s="36">
        <v>3431.1833333333329</v>
      </c>
      <c r="I129" s="36">
        <v>3450.266666666666</v>
      </c>
      <c r="J129" s="36">
        <v>3480.5333333333328</v>
      </c>
      <c r="K129" s="31">
        <v>3420</v>
      </c>
      <c r="L129" s="31">
        <v>3370.65</v>
      </c>
      <c r="M129" s="31">
        <v>6.7613599999999998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4534.2</v>
      </c>
      <c r="D130" s="36">
        <v>4642.7333333333336</v>
      </c>
      <c r="E130" s="36">
        <v>4375.4666666666672</v>
      </c>
      <c r="F130" s="36">
        <v>4216.7333333333336</v>
      </c>
      <c r="G130" s="36">
        <v>3949.4666666666672</v>
      </c>
      <c r="H130" s="36">
        <v>4801.4666666666672</v>
      </c>
      <c r="I130" s="36">
        <v>5068.7333333333336</v>
      </c>
      <c r="J130" s="36">
        <v>5227.4666666666672</v>
      </c>
      <c r="K130" s="31">
        <v>4910</v>
      </c>
      <c r="L130" s="31">
        <v>4484</v>
      </c>
      <c r="M130" s="31">
        <v>14.13242</v>
      </c>
      <c r="N130" s="1"/>
      <c r="O130" s="1"/>
    </row>
    <row r="131" spans="1:15" ht="12.75" customHeight="1">
      <c r="A131" s="33">
        <v>121</v>
      </c>
      <c r="B131" s="53" t="s">
        <v>826</v>
      </c>
      <c r="C131" s="31">
        <v>1640.4</v>
      </c>
      <c r="D131" s="36">
        <v>1643.8333333333333</v>
      </c>
      <c r="E131" s="36">
        <v>1622.7166666666665</v>
      </c>
      <c r="F131" s="36">
        <v>1605.0333333333333</v>
      </c>
      <c r="G131" s="36">
        <v>1583.9166666666665</v>
      </c>
      <c r="H131" s="36">
        <v>1661.5166666666664</v>
      </c>
      <c r="I131" s="36">
        <v>1682.6333333333332</v>
      </c>
      <c r="J131" s="36">
        <v>1700.3166666666664</v>
      </c>
      <c r="K131" s="31">
        <v>1664.95</v>
      </c>
      <c r="L131" s="31">
        <v>1626.15</v>
      </c>
      <c r="M131" s="31">
        <v>1.5889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1040.45</v>
      </c>
      <c r="D132" s="36">
        <v>1045.8833333333334</v>
      </c>
      <c r="E132" s="36">
        <v>1032.5666666666668</v>
      </c>
      <c r="F132" s="36">
        <v>1024.6833333333334</v>
      </c>
      <c r="G132" s="36">
        <v>1011.3666666666668</v>
      </c>
      <c r="H132" s="36">
        <v>1053.7666666666669</v>
      </c>
      <c r="I132" s="36">
        <v>1067.0833333333335</v>
      </c>
      <c r="J132" s="36">
        <v>1074.9666666666669</v>
      </c>
      <c r="K132" s="31">
        <v>1059.2</v>
      </c>
      <c r="L132" s="31">
        <v>1038</v>
      </c>
      <c r="M132" s="31">
        <v>11.584860000000001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1662</v>
      </c>
      <c r="D133" s="36">
        <v>1664.3833333333332</v>
      </c>
      <c r="E133" s="36">
        <v>1646.7166666666665</v>
      </c>
      <c r="F133" s="36">
        <v>1631.4333333333332</v>
      </c>
      <c r="G133" s="36">
        <v>1613.7666666666664</v>
      </c>
      <c r="H133" s="36">
        <v>1679.6666666666665</v>
      </c>
      <c r="I133" s="36">
        <v>1697.3333333333335</v>
      </c>
      <c r="J133" s="36">
        <v>1712.6166666666666</v>
      </c>
      <c r="K133" s="31">
        <v>1682.05</v>
      </c>
      <c r="L133" s="31">
        <v>1649.1</v>
      </c>
      <c r="M133" s="31">
        <v>2.67713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5589.5</v>
      </c>
      <c r="D134" s="36">
        <v>5578.5</v>
      </c>
      <c r="E134" s="36">
        <v>5471</v>
      </c>
      <c r="F134" s="36">
        <v>5352.5</v>
      </c>
      <c r="G134" s="36">
        <v>5245</v>
      </c>
      <c r="H134" s="36">
        <v>5697</v>
      </c>
      <c r="I134" s="36">
        <v>5804.5</v>
      </c>
      <c r="J134" s="36">
        <v>5923</v>
      </c>
      <c r="K134" s="31">
        <v>5686</v>
      </c>
      <c r="L134" s="31">
        <v>5460</v>
      </c>
      <c r="M134" s="31">
        <v>0.87366999999999995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1327.65</v>
      </c>
      <c r="D135" s="36">
        <v>1325.1833333333334</v>
      </c>
      <c r="E135" s="36">
        <v>1314.7666666666669</v>
      </c>
      <c r="F135" s="36">
        <v>1301.8833333333334</v>
      </c>
      <c r="G135" s="36">
        <v>1291.4666666666669</v>
      </c>
      <c r="H135" s="36">
        <v>1338.0666666666668</v>
      </c>
      <c r="I135" s="36">
        <v>1348.4833333333333</v>
      </c>
      <c r="J135" s="36">
        <v>1361.3666666666668</v>
      </c>
      <c r="K135" s="31">
        <v>1335.6</v>
      </c>
      <c r="L135" s="31">
        <v>1312.3</v>
      </c>
      <c r="M135" s="31">
        <v>1.55732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451.4</v>
      </c>
      <c r="D136" s="36">
        <v>449.14999999999992</v>
      </c>
      <c r="E136" s="36">
        <v>441.84999999999985</v>
      </c>
      <c r="F136" s="36">
        <v>432.29999999999995</v>
      </c>
      <c r="G136" s="36">
        <v>424.99999999999989</v>
      </c>
      <c r="H136" s="36">
        <v>458.69999999999982</v>
      </c>
      <c r="I136" s="36">
        <v>465.99999999999989</v>
      </c>
      <c r="J136" s="36">
        <v>475.54999999999978</v>
      </c>
      <c r="K136" s="31">
        <v>456.45</v>
      </c>
      <c r="L136" s="31">
        <v>439.6</v>
      </c>
      <c r="M136" s="31">
        <v>90.640950000000004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3852.35</v>
      </c>
      <c r="D137" s="36">
        <v>3840.85</v>
      </c>
      <c r="E137" s="36">
        <v>3813.75</v>
      </c>
      <c r="F137" s="36">
        <v>3775.15</v>
      </c>
      <c r="G137" s="36">
        <v>3748.05</v>
      </c>
      <c r="H137" s="36">
        <v>3879.45</v>
      </c>
      <c r="I137" s="36">
        <v>3906.5499999999993</v>
      </c>
      <c r="J137" s="36">
        <v>3945.1499999999996</v>
      </c>
      <c r="K137" s="31">
        <v>3867.95</v>
      </c>
      <c r="L137" s="31">
        <v>3802.25</v>
      </c>
      <c r="M137" s="31">
        <v>3.8681800000000002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1756.8</v>
      </c>
      <c r="D138" s="36">
        <v>1754.9166666666667</v>
      </c>
      <c r="E138" s="36">
        <v>1743.0333333333335</v>
      </c>
      <c r="F138" s="36">
        <v>1729.2666666666669</v>
      </c>
      <c r="G138" s="36">
        <v>1717.3833333333337</v>
      </c>
      <c r="H138" s="36">
        <v>1768.6833333333334</v>
      </c>
      <c r="I138" s="36">
        <v>1780.5666666666666</v>
      </c>
      <c r="J138" s="36">
        <v>1794.3333333333333</v>
      </c>
      <c r="K138" s="31">
        <v>1766.8</v>
      </c>
      <c r="L138" s="31">
        <v>1741.15</v>
      </c>
      <c r="M138" s="31">
        <v>5.2048399999999999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1059.5999999999999</v>
      </c>
      <c r="D139" s="36">
        <v>1063.3166666666666</v>
      </c>
      <c r="E139" s="36">
        <v>1048.6333333333332</v>
      </c>
      <c r="F139" s="36">
        <v>1037.6666666666665</v>
      </c>
      <c r="G139" s="36">
        <v>1022.9833333333331</v>
      </c>
      <c r="H139" s="36">
        <v>1074.2833333333333</v>
      </c>
      <c r="I139" s="36">
        <v>1088.9666666666667</v>
      </c>
      <c r="J139" s="36">
        <v>1099.9333333333334</v>
      </c>
      <c r="K139" s="31">
        <v>1078</v>
      </c>
      <c r="L139" s="31">
        <v>1052.3499999999999</v>
      </c>
      <c r="M139" s="31">
        <v>0.44061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889.15</v>
      </c>
      <c r="D140" s="36">
        <v>883.69999999999993</v>
      </c>
      <c r="E140" s="36">
        <v>875.84999999999991</v>
      </c>
      <c r="F140" s="36">
        <v>862.55</v>
      </c>
      <c r="G140" s="36">
        <v>854.69999999999993</v>
      </c>
      <c r="H140" s="36">
        <v>896.99999999999989</v>
      </c>
      <c r="I140" s="36">
        <v>904.85</v>
      </c>
      <c r="J140" s="36">
        <v>918.14999999999986</v>
      </c>
      <c r="K140" s="31">
        <v>891.55</v>
      </c>
      <c r="L140" s="31">
        <v>870.4</v>
      </c>
      <c r="M140" s="31">
        <v>40.911900000000003</v>
      </c>
      <c r="N140" s="1"/>
      <c r="O140" s="1"/>
    </row>
    <row r="141" spans="1:15" ht="12.75" customHeight="1">
      <c r="A141" s="33">
        <v>131</v>
      </c>
      <c r="B141" s="53" t="s">
        <v>858</v>
      </c>
      <c r="C141" s="31">
        <v>2364.75</v>
      </c>
      <c r="D141" s="36">
        <v>2391.7999999999997</v>
      </c>
      <c r="E141" s="36">
        <v>2315.4499999999994</v>
      </c>
      <c r="F141" s="36">
        <v>2266.1499999999996</v>
      </c>
      <c r="G141" s="36">
        <v>2189.7999999999993</v>
      </c>
      <c r="H141" s="36">
        <v>2441.0999999999995</v>
      </c>
      <c r="I141" s="36">
        <v>2517.4499999999998</v>
      </c>
      <c r="J141" s="36">
        <v>2566.7499999999995</v>
      </c>
      <c r="K141" s="31">
        <v>2468.15</v>
      </c>
      <c r="L141" s="31">
        <v>2342.5</v>
      </c>
      <c r="M141" s="31">
        <v>1.2941400000000001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635.70000000000005</v>
      </c>
      <c r="D142" s="36">
        <v>635.48333333333335</v>
      </c>
      <c r="E142" s="36">
        <v>630.2166666666667</v>
      </c>
      <c r="F142" s="36">
        <v>624.73333333333335</v>
      </c>
      <c r="G142" s="36">
        <v>619.4666666666667</v>
      </c>
      <c r="H142" s="36">
        <v>640.9666666666667</v>
      </c>
      <c r="I142" s="36">
        <v>646.23333333333335</v>
      </c>
      <c r="J142" s="36">
        <v>651.7166666666667</v>
      </c>
      <c r="K142" s="31">
        <v>640.75</v>
      </c>
      <c r="L142" s="31">
        <v>630</v>
      </c>
      <c r="M142" s="31">
        <v>27.69613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1850.55</v>
      </c>
      <c r="D143" s="36">
        <v>1853.6666666666667</v>
      </c>
      <c r="E143" s="36">
        <v>1838.3333333333335</v>
      </c>
      <c r="F143" s="36">
        <v>1826.1166666666668</v>
      </c>
      <c r="G143" s="36">
        <v>1810.7833333333335</v>
      </c>
      <c r="H143" s="36">
        <v>1865.8833333333334</v>
      </c>
      <c r="I143" s="36">
        <v>1881.2166666666669</v>
      </c>
      <c r="J143" s="36">
        <v>1893.4333333333334</v>
      </c>
      <c r="K143" s="31">
        <v>1869</v>
      </c>
      <c r="L143" s="31">
        <v>1841.45</v>
      </c>
      <c r="M143" s="31">
        <v>3.6998799999999998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3188.4</v>
      </c>
      <c r="D144" s="36">
        <v>3219.9500000000003</v>
      </c>
      <c r="E144" s="36">
        <v>3136.7000000000007</v>
      </c>
      <c r="F144" s="36">
        <v>3085.0000000000005</v>
      </c>
      <c r="G144" s="36">
        <v>3001.7500000000009</v>
      </c>
      <c r="H144" s="36">
        <v>3271.6500000000005</v>
      </c>
      <c r="I144" s="36">
        <v>3354.8999999999996</v>
      </c>
      <c r="J144" s="36">
        <v>3406.6000000000004</v>
      </c>
      <c r="K144" s="31">
        <v>3303.2</v>
      </c>
      <c r="L144" s="31">
        <v>3168.25</v>
      </c>
      <c r="M144" s="31">
        <v>3.05036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930</v>
      </c>
      <c r="D145" s="36">
        <v>948.01666666666677</v>
      </c>
      <c r="E145" s="36">
        <v>902.73333333333358</v>
      </c>
      <c r="F145" s="36">
        <v>875.46666666666681</v>
      </c>
      <c r="G145" s="36">
        <v>830.18333333333362</v>
      </c>
      <c r="H145" s="36">
        <v>975.28333333333353</v>
      </c>
      <c r="I145" s="36">
        <v>1020.5666666666666</v>
      </c>
      <c r="J145" s="36">
        <v>1047.8333333333335</v>
      </c>
      <c r="K145" s="31">
        <v>993.3</v>
      </c>
      <c r="L145" s="31">
        <v>920.75</v>
      </c>
      <c r="M145" s="31">
        <v>54.756320000000002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3092.3</v>
      </c>
      <c r="D146" s="36">
        <v>3086.4333333333329</v>
      </c>
      <c r="E146" s="36">
        <v>3056.8666666666659</v>
      </c>
      <c r="F146" s="36">
        <v>3021.4333333333329</v>
      </c>
      <c r="G146" s="36">
        <v>2991.8666666666659</v>
      </c>
      <c r="H146" s="36">
        <v>3121.8666666666659</v>
      </c>
      <c r="I146" s="36">
        <v>3151.4333333333325</v>
      </c>
      <c r="J146" s="36">
        <v>3186.8666666666659</v>
      </c>
      <c r="K146" s="31">
        <v>3116</v>
      </c>
      <c r="L146" s="31">
        <v>3051</v>
      </c>
      <c r="M146" s="31">
        <v>2.2546900000000001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404</v>
      </c>
      <c r="D147" s="36">
        <v>403.13333333333338</v>
      </c>
      <c r="E147" s="36">
        <v>399.16666666666674</v>
      </c>
      <c r="F147" s="36">
        <v>394.33333333333337</v>
      </c>
      <c r="G147" s="36">
        <v>390.36666666666673</v>
      </c>
      <c r="H147" s="36">
        <v>407.96666666666675</v>
      </c>
      <c r="I147" s="36">
        <v>411.93333333333334</v>
      </c>
      <c r="J147" s="36">
        <v>416.76666666666677</v>
      </c>
      <c r="K147" s="31">
        <v>407.1</v>
      </c>
      <c r="L147" s="31">
        <v>398.3</v>
      </c>
      <c r="M147" s="31">
        <v>20.741689999999998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179.34</v>
      </c>
      <c r="D148" s="36">
        <v>179.98666666666668</v>
      </c>
      <c r="E148" s="36">
        <v>177.72333333333336</v>
      </c>
      <c r="F148" s="36">
        <v>176.10666666666668</v>
      </c>
      <c r="G148" s="36">
        <v>173.84333333333336</v>
      </c>
      <c r="H148" s="36">
        <v>181.60333333333335</v>
      </c>
      <c r="I148" s="36">
        <v>183.86666666666667</v>
      </c>
      <c r="J148" s="36">
        <v>185.48333333333335</v>
      </c>
      <c r="K148" s="31">
        <v>182.25</v>
      </c>
      <c r="L148" s="31">
        <v>178.37</v>
      </c>
      <c r="M148" s="31">
        <v>14.63827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4923.2</v>
      </c>
      <c r="D149" s="36">
        <v>4889.05</v>
      </c>
      <c r="E149" s="36">
        <v>4834.3500000000004</v>
      </c>
      <c r="F149" s="36">
        <v>4745.5</v>
      </c>
      <c r="G149" s="36">
        <v>4690.8</v>
      </c>
      <c r="H149" s="36">
        <v>4977.9000000000005</v>
      </c>
      <c r="I149" s="36">
        <v>5032.5999999999995</v>
      </c>
      <c r="J149" s="36">
        <v>5121.4500000000007</v>
      </c>
      <c r="K149" s="31">
        <v>4943.75</v>
      </c>
      <c r="L149" s="31">
        <v>4800.2</v>
      </c>
      <c r="M149" s="31">
        <v>11.67323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12106.45</v>
      </c>
      <c r="D150" s="36">
        <v>12285.516666666668</v>
      </c>
      <c r="E150" s="36">
        <v>11881.033333333336</v>
      </c>
      <c r="F150" s="36">
        <v>11655.616666666669</v>
      </c>
      <c r="G150" s="36">
        <v>11251.133333333337</v>
      </c>
      <c r="H150" s="36">
        <v>12510.933333333336</v>
      </c>
      <c r="I150" s="36">
        <v>12915.41666666667</v>
      </c>
      <c r="J150" s="36">
        <v>13140.833333333336</v>
      </c>
      <c r="K150" s="31">
        <v>12690</v>
      </c>
      <c r="L150" s="31">
        <v>12060.1</v>
      </c>
      <c r="M150" s="31">
        <v>18.058119999999999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3090.6</v>
      </c>
      <c r="D151" s="36">
        <v>3103.5333333333333</v>
      </c>
      <c r="E151" s="36">
        <v>3057.0666666666666</v>
      </c>
      <c r="F151" s="36">
        <v>3023.5333333333333</v>
      </c>
      <c r="G151" s="36">
        <v>2977.0666666666666</v>
      </c>
      <c r="H151" s="36">
        <v>3137.0666666666666</v>
      </c>
      <c r="I151" s="36">
        <v>3183.5333333333328</v>
      </c>
      <c r="J151" s="36">
        <v>3217.0666666666666</v>
      </c>
      <c r="K151" s="31">
        <v>3150</v>
      </c>
      <c r="L151" s="31">
        <v>3070</v>
      </c>
      <c r="M151" s="31">
        <v>2.3661500000000002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6750.5</v>
      </c>
      <c r="D152" s="36">
        <v>6771.666666666667</v>
      </c>
      <c r="E152" s="36">
        <v>6713.8333333333339</v>
      </c>
      <c r="F152" s="36">
        <v>6677.166666666667</v>
      </c>
      <c r="G152" s="36">
        <v>6619.3333333333339</v>
      </c>
      <c r="H152" s="36">
        <v>6808.3333333333339</v>
      </c>
      <c r="I152" s="36">
        <v>6866.1666666666679</v>
      </c>
      <c r="J152" s="36">
        <v>6902.8333333333339</v>
      </c>
      <c r="K152" s="31">
        <v>6829.5</v>
      </c>
      <c r="L152" s="31">
        <v>6735</v>
      </c>
      <c r="M152" s="31">
        <v>3.4617399999999998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820.9</v>
      </c>
      <c r="D153" s="36">
        <v>824.33333333333337</v>
      </c>
      <c r="E153" s="36">
        <v>815.56666666666672</v>
      </c>
      <c r="F153" s="36">
        <v>810.23333333333335</v>
      </c>
      <c r="G153" s="36">
        <v>801.4666666666667</v>
      </c>
      <c r="H153" s="36">
        <v>829.66666666666674</v>
      </c>
      <c r="I153" s="36">
        <v>838.43333333333339</v>
      </c>
      <c r="J153" s="36">
        <v>843.76666666666677</v>
      </c>
      <c r="K153" s="31">
        <v>833.1</v>
      </c>
      <c r="L153" s="31">
        <v>819</v>
      </c>
      <c r="M153" s="31">
        <v>2.47376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440.7</v>
      </c>
      <c r="D154" s="36">
        <v>438.7833333333333</v>
      </c>
      <c r="E154" s="36">
        <v>434.71666666666658</v>
      </c>
      <c r="F154" s="36">
        <v>428.73333333333329</v>
      </c>
      <c r="G154" s="36">
        <v>424.66666666666657</v>
      </c>
      <c r="H154" s="36">
        <v>444.76666666666659</v>
      </c>
      <c r="I154" s="36">
        <v>448.83333333333331</v>
      </c>
      <c r="J154" s="36">
        <v>454.81666666666661</v>
      </c>
      <c r="K154" s="31">
        <v>442.85</v>
      </c>
      <c r="L154" s="31">
        <v>432.8</v>
      </c>
      <c r="M154" s="31">
        <v>6.8848500000000001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225.59</v>
      </c>
      <c r="D155" s="36">
        <v>228.46</v>
      </c>
      <c r="E155" s="36">
        <v>222.13000000000002</v>
      </c>
      <c r="F155" s="36">
        <v>218.67000000000002</v>
      </c>
      <c r="G155" s="36">
        <v>212.34000000000003</v>
      </c>
      <c r="H155" s="36">
        <v>231.92000000000002</v>
      </c>
      <c r="I155" s="36">
        <v>238.25</v>
      </c>
      <c r="J155" s="36">
        <v>241.71</v>
      </c>
      <c r="K155" s="31">
        <v>234.79</v>
      </c>
      <c r="L155" s="31">
        <v>225</v>
      </c>
      <c r="M155" s="31">
        <v>14.329739999999999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41.34</v>
      </c>
      <c r="D156" s="36">
        <v>41.6</v>
      </c>
      <c r="E156" s="36">
        <v>40.96</v>
      </c>
      <c r="F156" s="36">
        <v>40.58</v>
      </c>
      <c r="G156" s="36">
        <v>39.94</v>
      </c>
      <c r="H156" s="36">
        <v>41.980000000000004</v>
      </c>
      <c r="I156" s="36">
        <v>42.620000000000005</v>
      </c>
      <c r="J156" s="36">
        <v>43.000000000000007</v>
      </c>
      <c r="K156" s="31">
        <v>42.24</v>
      </c>
      <c r="L156" s="31">
        <v>41.22</v>
      </c>
      <c r="M156" s="31">
        <v>212.26352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4962.7</v>
      </c>
      <c r="D157" s="36">
        <v>4965.1500000000005</v>
      </c>
      <c r="E157" s="36">
        <v>4937.5000000000009</v>
      </c>
      <c r="F157" s="36">
        <v>4912.3</v>
      </c>
      <c r="G157" s="36">
        <v>4884.6500000000005</v>
      </c>
      <c r="H157" s="36">
        <v>4990.3500000000013</v>
      </c>
      <c r="I157" s="36">
        <v>5018.0000000000009</v>
      </c>
      <c r="J157" s="36">
        <v>5043.2000000000016</v>
      </c>
      <c r="K157" s="31">
        <v>4992.8</v>
      </c>
      <c r="L157" s="31">
        <v>4939.95</v>
      </c>
      <c r="M157" s="31">
        <v>5.6728300000000003</v>
      </c>
      <c r="N157" s="1"/>
      <c r="O157" s="1"/>
    </row>
    <row r="158" spans="1:15" ht="12.75" customHeight="1">
      <c r="A158" s="33">
        <v>148</v>
      </c>
      <c r="B158" s="53" t="s">
        <v>859</v>
      </c>
      <c r="C158" s="31">
        <v>630.1</v>
      </c>
      <c r="D158" s="36">
        <v>629.31666666666672</v>
      </c>
      <c r="E158" s="36">
        <v>618.68333333333339</v>
      </c>
      <c r="F158" s="36">
        <v>607.26666666666665</v>
      </c>
      <c r="G158" s="36">
        <v>596.63333333333333</v>
      </c>
      <c r="H158" s="36">
        <v>640.73333333333346</v>
      </c>
      <c r="I158" s="36">
        <v>651.3666666666669</v>
      </c>
      <c r="J158" s="36">
        <v>662.78333333333353</v>
      </c>
      <c r="K158" s="31">
        <v>639.95000000000005</v>
      </c>
      <c r="L158" s="31">
        <v>617.9</v>
      </c>
      <c r="M158" s="31">
        <v>6.2116300000000004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692.8</v>
      </c>
      <c r="D159" s="36">
        <v>702.19999999999993</v>
      </c>
      <c r="E159" s="36">
        <v>680.59999999999991</v>
      </c>
      <c r="F159" s="36">
        <v>668.4</v>
      </c>
      <c r="G159" s="36">
        <v>646.79999999999995</v>
      </c>
      <c r="H159" s="36">
        <v>714.39999999999986</v>
      </c>
      <c r="I159" s="36">
        <v>736</v>
      </c>
      <c r="J159" s="36">
        <v>748.19999999999982</v>
      </c>
      <c r="K159" s="31">
        <v>723.8</v>
      </c>
      <c r="L159" s="31">
        <v>690</v>
      </c>
      <c r="M159" s="31">
        <v>4.1371000000000002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816.95</v>
      </c>
      <c r="D160" s="36">
        <v>812.9666666666667</v>
      </c>
      <c r="E160" s="36">
        <v>802.98333333333335</v>
      </c>
      <c r="F160" s="36">
        <v>789.01666666666665</v>
      </c>
      <c r="G160" s="36">
        <v>779.0333333333333</v>
      </c>
      <c r="H160" s="36">
        <v>826.93333333333339</v>
      </c>
      <c r="I160" s="36">
        <v>836.91666666666674</v>
      </c>
      <c r="J160" s="36">
        <v>850.88333333333344</v>
      </c>
      <c r="K160" s="31">
        <v>822.95</v>
      </c>
      <c r="L160" s="31">
        <v>799</v>
      </c>
      <c r="M160" s="31">
        <v>6.0991299999999997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2600.9</v>
      </c>
      <c r="D161" s="36">
        <v>2614.6833333333329</v>
      </c>
      <c r="E161" s="36">
        <v>2578.3666666666659</v>
      </c>
      <c r="F161" s="36">
        <v>2555.833333333333</v>
      </c>
      <c r="G161" s="36">
        <v>2519.516666666666</v>
      </c>
      <c r="H161" s="36">
        <v>2637.2166666666658</v>
      </c>
      <c r="I161" s="36">
        <v>2673.5333333333324</v>
      </c>
      <c r="J161" s="36">
        <v>2696.0666666666657</v>
      </c>
      <c r="K161" s="31">
        <v>2651</v>
      </c>
      <c r="L161" s="31">
        <v>2592.15</v>
      </c>
      <c r="M161" s="31">
        <v>3.3868399999999999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262.05</v>
      </c>
      <c r="D162" s="36">
        <v>262.88333333333333</v>
      </c>
      <c r="E162" s="36">
        <v>259.51666666666665</v>
      </c>
      <c r="F162" s="36">
        <v>256.98333333333335</v>
      </c>
      <c r="G162" s="36">
        <v>253.61666666666667</v>
      </c>
      <c r="H162" s="36">
        <v>265.41666666666663</v>
      </c>
      <c r="I162" s="36">
        <v>268.7833333333333</v>
      </c>
      <c r="J162" s="36">
        <v>271.31666666666661</v>
      </c>
      <c r="K162" s="31">
        <v>266.25</v>
      </c>
      <c r="L162" s="31">
        <v>260.35000000000002</v>
      </c>
      <c r="M162" s="31">
        <v>33.179079999999999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80.77</v>
      </c>
      <c r="D163" s="36">
        <v>81.273333333333326</v>
      </c>
      <c r="E163" s="36">
        <v>80.046666666666653</v>
      </c>
      <c r="F163" s="36">
        <v>79.323333333333323</v>
      </c>
      <c r="G163" s="36">
        <v>78.09666666666665</v>
      </c>
      <c r="H163" s="36">
        <v>81.996666666666655</v>
      </c>
      <c r="I163" s="36">
        <v>83.223333333333315</v>
      </c>
      <c r="J163" s="36">
        <v>83.946666666666658</v>
      </c>
      <c r="K163" s="31">
        <v>82.5</v>
      </c>
      <c r="L163" s="31">
        <v>80.55</v>
      </c>
      <c r="M163" s="31">
        <v>96.061080000000004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1132.75</v>
      </c>
      <c r="D164" s="36">
        <v>1129.3333333333333</v>
      </c>
      <c r="E164" s="36">
        <v>1123.6666666666665</v>
      </c>
      <c r="F164" s="36">
        <v>1114.5833333333333</v>
      </c>
      <c r="G164" s="36">
        <v>1108.9166666666665</v>
      </c>
      <c r="H164" s="36">
        <v>1138.4166666666665</v>
      </c>
      <c r="I164" s="36">
        <v>1144.083333333333</v>
      </c>
      <c r="J164" s="36">
        <v>1153.1666666666665</v>
      </c>
      <c r="K164" s="31">
        <v>1135</v>
      </c>
      <c r="L164" s="31">
        <v>1120.25</v>
      </c>
      <c r="M164" s="31">
        <v>0.77385999999999999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4173.3999999999996</v>
      </c>
      <c r="D165" s="36">
        <v>4160.3499999999995</v>
      </c>
      <c r="E165" s="36">
        <v>4130.5999999999985</v>
      </c>
      <c r="F165" s="36">
        <v>4087.7999999999993</v>
      </c>
      <c r="G165" s="36">
        <v>4058.0499999999984</v>
      </c>
      <c r="H165" s="36">
        <v>4203.1499999999987</v>
      </c>
      <c r="I165" s="36">
        <v>4232.9000000000005</v>
      </c>
      <c r="J165" s="36">
        <v>4275.6999999999989</v>
      </c>
      <c r="K165" s="31">
        <v>4190.1000000000004</v>
      </c>
      <c r="L165" s="31">
        <v>4117.55</v>
      </c>
      <c r="M165" s="31">
        <v>3.0214300000000001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523.29999999999995</v>
      </c>
      <c r="D166" s="36">
        <v>527.16666666666663</v>
      </c>
      <c r="E166" s="36">
        <v>516.63333333333321</v>
      </c>
      <c r="F166" s="36">
        <v>509.96666666666658</v>
      </c>
      <c r="G166" s="36">
        <v>499.43333333333317</v>
      </c>
      <c r="H166" s="36">
        <v>533.83333333333326</v>
      </c>
      <c r="I166" s="36">
        <v>544.36666666666679</v>
      </c>
      <c r="J166" s="36">
        <v>551.0333333333333</v>
      </c>
      <c r="K166" s="31">
        <v>537.70000000000005</v>
      </c>
      <c r="L166" s="31">
        <v>520.5</v>
      </c>
      <c r="M166" s="31">
        <v>68.717179999999999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509.4</v>
      </c>
      <c r="D167" s="36">
        <v>510.61666666666662</v>
      </c>
      <c r="E167" s="36">
        <v>502.18333333333328</v>
      </c>
      <c r="F167" s="36">
        <v>494.96666666666664</v>
      </c>
      <c r="G167" s="36">
        <v>486.5333333333333</v>
      </c>
      <c r="H167" s="36">
        <v>517.83333333333326</v>
      </c>
      <c r="I167" s="36">
        <v>526.26666666666654</v>
      </c>
      <c r="J167" s="36">
        <v>533.48333333333323</v>
      </c>
      <c r="K167" s="31">
        <v>519.04999999999995</v>
      </c>
      <c r="L167" s="31">
        <v>503.4</v>
      </c>
      <c r="M167" s="31">
        <v>2.67293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192.99</v>
      </c>
      <c r="D168" s="36">
        <v>194.99666666666667</v>
      </c>
      <c r="E168" s="36">
        <v>189.99333333333334</v>
      </c>
      <c r="F168" s="36">
        <v>186.99666666666667</v>
      </c>
      <c r="G168" s="36">
        <v>181.99333333333334</v>
      </c>
      <c r="H168" s="36">
        <v>197.99333333333334</v>
      </c>
      <c r="I168" s="36">
        <v>202.99666666666667</v>
      </c>
      <c r="J168" s="36">
        <v>205.99333333333334</v>
      </c>
      <c r="K168" s="31">
        <v>200</v>
      </c>
      <c r="L168" s="31">
        <v>192</v>
      </c>
      <c r="M168" s="31">
        <v>143.60794999999999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201.39</v>
      </c>
      <c r="D169" s="36">
        <v>200.44999999999996</v>
      </c>
      <c r="E169" s="36">
        <v>198.69999999999993</v>
      </c>
      <c r="F169" s="36">
        <v>196.00999999999996</v>
      </c>
      <c r="G169" s="36">
        <v>194.25999999999993</v>
      </c>
      <c r="H169" s="36">
        <v>203.13999999999993</v>
      </c>
      <c r="I169" s="36">
        <v>204.89</v>
      </c>
      <c r="J169" s="36">
        <v>207.57999999999993</v>
      </c>
      <c r="K169" s="31">
        <v>202.2</v>
      </c>
      <c r="L169" s="31">
        <v>197.76</v>
      </c>
      <c r="M169" s="31">
        <v>175.31393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1027.5999999999999</v>
      </c>
      <c r="D170" s="36">
        <v>1037.2</v>
      </c>
      <c r="E170" s="36">
        <v>1014.6500000000001</v>
      </c>
      <c r="F170" s="36">
        <v>1001.7</v>
      </c>
      <c r="G170" s="36">
        <v>979.15000000000009</v>
      </c>
      <c r="H170" s="36">
        <v>1050.1500000000001</v>
      </c>
      <c r="I170" s="36">
        <v>1072.6999999999998</v>
      </c>
      <c r="J170" s="36">
        <v>1085.6500000000001</v>
      </c>
      <c r="K170" s="31">
        <v>1059.75</v>
      </c>
      <c r="L170" s="31">
        <v>1024.25</v>
      </c>
      <c r="M170" s="31">
        <v>5.0066600000000001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5535.3</v>
      </c>
      <c r="D171" s="36">
        <v>5611.75</v>
      </c>
      <c r="E171" s="36">
        <v>5423.5</v>
      </c>
      <c r="F171" s="36">
        <v>5311.7</v>
      </c>
      <c r="G171" s="36">
        <v>5123.45</v>
      </c>
      <c r="H171" s="36">
        <v>5723.55</v>
      </c>
      <c r="I171" s="36">
        <v>5911.8</v>
      </c>
      <c r="J171" s="36">
        <v>6023.6</v>
      </c>
      <c r="K171" s="31">
        <v>5800</v>
      </c>
      <c r="L171" s="31">
        <v>5499.95</v>
      </c>
      <c r="M171" s="31">
        <v>1.5342800000000001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1533.15</v>
      </c>
      <c r="D172" s="36">
        <v>1554.3833333333332</v>
      </c>
      <c r="E172" s="36">
        <v>1503.7666666666664</v>
      </c>
      <c r="F172" s="36">
        <v>1474.3833333333332</v>
      </c>
      <c r="G172" s="36">
        <v>1423.7666666666664</v>
      </c>
      <c r="H172" s="36">
        <v>1583.7666666666664</v>
      </c>
      <c r="I172" s="36">
        <v>1634.3833333333332</v>
      </c>
      <c r="J172" s="36">
        <v>1663.7666666666664</v>
      </c>
      <c r="K172" s="31">
        <v>1605</v>
      </c>
      <c r="L172" s="31">
        <v>1525</v>
      </c>
      <c r="M172" s="31">
        <v>3.47126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318.3</v>
      </c>
      <c r="D173" s="36">
        <v>320.38333333333333</v>
      </c>
      <c r="E173" s="36">
        <v>315.76666666666665</v>
      </c>
      <c r="F173" s="36">
        <v>313.23333333333335</v>
      </c>
      <c r="G173" s="36">
        <v>308.61666666666667</v>
      </c>
      <c r="H173" s="36">
        <v>322.91666666666663</v>
      </c>
      <c r="I173" s="36">
        <v>327.5333333333333</v>
      </c>
      <c r="J173" s="36">
        <v>330.06666666666661</v>
      </c>
      <c r="K173" s="31">
        <v>325</v>
      </c>
      <c r="L173" s="31">
        <v>317.85000000000002</v>
      </c>
      <c r="M173" s="31">
        <v>4.3975499999999998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273.44</v>
      </c>
      <c r="D174" s="36">
        <v>272.84666666666669</v>
      </c>
      <c r="E174" s="36">
        <v>269.94333333333338</v>
      </c>
      <c r="F174" s="36">
        <v>266.44666666666672</v>
      </c>
      <c r="G174" s="36">
        <v>263.54333333333341</v>
      </c>
      <c r="H174" s="36">
        <v>276.34333333333336</v>
      </c>
      <c r="I174" s="36">
        <v>279.24666666666667</v>
      </c>
      <c r="J174" s="36">
        <v>282.74333333333334</v>
      </c>
      <c r="K174" s="31">
        <v>275.75</v>
      </c>
      <c r="L174" s="31">
        <v>269.35000000000002</v>
      </c>
      <c r="M174" s="31">
        <v>32.799799999999998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757.05</v>
      </c>
      <c r="D175" s="36">
        <v>754.6</v>
      </c>
      <c r="E175" s="36">
        <v>739.95</v>
      </c>
      <c r="F175" s="36">
        <v>722.85</v>
      </c>
      <c r="G175" s="36">
        <v>708.2</v>
      </c>
      <c r="H175" s="36">
        <v>771.7</v>
      </c>
      <c r="I175" s="36">
        <v>786.34999999999991</v>
      </c>
      <c r="J175" s="36">
        <v>803.45</v>
      </c>
      <c r="K175" s="31">
        <v>769.25</v>
      </c>
      <c r="L175" s="31">
        <v>737.5</v>
      </c>
      <c r="M175" s="31">
        <v>9.7618399999999994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501.9</v>
      </c>
      <c r="D176" s="36">
        <v>503.0333333333333</v>
      </c>
      <c r="E176" s="36">
        <v>499.11666666666662</v>
      </c>
      <c r="F176" s="36">
        <v>496.33333333333331</v>
      </c>
      <c r="G176" s="36">
        <v>492.41666666666663</v>
      </c>
      <c r="H176" s="36">
        <v>505.81666666666661</v>
      </c>
      <c r="I176" s="36">
        <v>509.73333333333335</v>
      </c>
      <c r="J176" s="36">
        <v>512.51666666666665</v>
      </c>
      <c r="K176" s="31">
        <v>506.95</v>
      </c>
      <c r="L176" s="31">
        <v>500.25</v>
      </c>
      <c r="M176" s="31">
        <v>6.3632900000000001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240.97</v>
      </c>
      <c r="D177" s="36">
        <v>241.91</v>
      </c>
      <c r="E177" s="36">
        <v>237.51999999999998</v>
      </c>
      <c r="F177" s="36">
        <v>234.07</v>
      </c>
      <c r="G177" s="36">
        <v>229.67999999999998</v>
      </c>
      <c r="H177" s="36">
        <v>245.35999999999999</v>
      </c>
      <c r="I177" s="36">
        <v>249.75000000000003</v>
      </c>
      <c r="J177" s="36">
        <v>253.2</v>
      </c>
      <c r="K177" s="31">
        <v>246.3</v>
      </c>
      <c r="L177" s="31">
        <v>238.46</v>
      </c>
      <c r="M177" s="31">
        <v>876.32492999999999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1444.85</v>
      </c>
      <c r="D178" s="36">
        <v>1452.75</v>
      </c>
      <c r="E178" s="36">
        <v>1433.1</v>
      </c>
      <c r="F178" s="36">
        <v>1421.35</v>
      </c>
      <c r="G178" s="36">
        <v>1401.6999999999998</v>
      </c>
      <c r="H178" s="36">
        <v>1464.5</v>
      </c>
      <c r="I178" s="36">
        <v>1484.15</v>
      </c>
      <c r="J178" s="36">
        <v>1495.9</v>
      </c>
      <c r="K178" s="31">
        <v>1472.4</v>
      </c>
      <c r="L178" s="31">
        <v>1441</v>
      </c>
      <c r="M178" s="31">
        <v>0.71680999999999995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101.73</v>
      </c>
      <c r="D179" s="36">
        <v>102.32000000000001</v>
      </c>
      <c r="E179" s="36">
        <v>100.89000000000001</v>
      </c>
      <c r="F179" s="36">
        <v>100.05000000000001</v>
      </c>
      <c r="G179" s="36">
        <v>98.620000000000019</v>
      </c>
      <c r="H179" s="36">
        <v>103.16000000000001</v>
      </c>
      <c r="I179" s="36">
        <v>104.58999999999999</v>
      </c>
      <c r="J179" s="36">
        <v>105.43</v>
      </c>
      <c r="K179" s="31">
        <v>103.75</v>
      </c>
      <c r="L179" s="31">
        <v>101.48</v>
      </c>
      <c r="M179" s="31">
        <v>472.93326000000002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2405.5500000000002</v>
      </c>
      <c r="D180" s="36">
        <v>2433.3666666666668</v>
      </c>
      <c r="E180" s="36">
        <v>2356.2333333333336</v>
      </c>
      <c r="F180" s="36">
        <v>2306.916666666667</v>
      </c>
      <c r="G180" s="36">
        <v>2229.7833333333338</v>
      </c>
      <c r="H180" s="36">
        <v>2482.6833333333334</v>
      </c>
      <c r="I180" s="36">
        <v>2559.8166666666666</v>
      </c>
      <c r="J180" s="36">
        <v>2609.1333333333332</v>
      </c>
      <c r="K180" s="31">
        <v>2510.5</v>
      </c>
      <c r="L180" s="31">
        <v>2384.0500000000002</v>
      </c>
      <c r="M180" s="31">
        <v>13.482379999999999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429.95</v>
      </c>
      <c r="D181" s="36">
        <v>426.5333333333333</v>
      </c>
      <c r="E181" s="36">
        <v>413.06666666666661</v>
      </c>
      <c r="F181" s="36">
        <v>396.18333333333328</v>
      </c>
      <c r="G181" s="36">
        <v>382.71666666666658</v>
      </c>
      <c r="H181" s="36">
        <v>443.41666666666663</v>
      </c>
      <c r="I181" s="36">
        <v>456.88333333333333</v>
      </c>
      <c r="J181" s="36">
        <v>473.76666666666665</v>
      </c>
      <c r="K181" s="31">
        <v>440</v>
      </c>
      <c r="L181" s="31">
        <v>409.65</v>
      </c>
      <c r="M181" s="31">
        <v>91.916759999999996</v>
      </c>
      <c r="N181" s="1"/>
      <c r="O181" s="1"/>
    </row>
    <row r="182" spans="1:15" ht="12.75" customHeight="1">
      <c r="A182" s="33">
        <v>172</v>
      </c>
      <c r="B182" s="53" t="s">
        <v>827</v>
      </c>
      <c r="C182" s="31">
        <v>7824.7</v>
      </c>
      <c r="D182" s="36">
        <v>7840.8666666666659</v>
      </c>
      <c r="E182" s="36">
        <v>7781.7333333333318</v>
      </c>
      <c r="F182" s="36">
        <v>7738.7666666666655</v>
      </c>
      <c r="G182" s="36">
        <v>7679.6333333333314</v>
      </c>
      <c r="H182" s="36">
        <v>7883.8333333333321</v>
      </c>
      <c r="I182" s="36">
        <v>7942.9666666666653</v>
      </c>
      <c r="J182" s="36">
        <v>7985.9333333333325</v>
      </c>
      <c r="K182" s="31">
        <v>7900</v>
      </c>
      <c r="L182" s="31">
        <v>7797.9</v>
      </c>
      <c r="M182" s="31">
        <v>6.1890000000000001E-2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2141.6</v>
      </c>
      <c r="D183" s="36">
        <v>2130.4833333333331</v>
      </c>
      <c r="E183" s="36">
        <v>2077.1166666666663</v>
      </c>
      <c r="F183" s="36">
        <v>2012.6333333333332</v>
      </c>
      <c r="G183" s="36">
        <v>1959.2666666666664</v>
      </c>
      <c r="H183" s="36">
        <v>2194.9666666666662</v>
      </c>
      <c r="I183" s="36">
        <v>2248.333333333333</v>
      </c>
      <c r="J183" s="36">
        <v>2312.8166666666662</v>
      </c>
      <c r="K183" s="31">
        <v>2183.85</v>
      </c>
      <c r="L183" s="31">
        <v>2066</v>
      </c>
      <c r="M183" s="31">
        <v>8.8355399999999999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2730.6</v>
      </c>
      <c r="D184" s="36">
        <v>2738.2166666666672</v>
      </c>
      <c r="E184" s="36">
        <v>2689.4333333333343</v>
      </c>
      <c r="F184" s="36">
        <v>2648.2666666666673</v>
      </c>
      <c r="G184" s="36">
        <v>2599.4833333333345</v>
      </c>
      <c r="H184" s="36">
        <v>2779.3833333333341</v>
      </c>
      <c r="I184" s="36">
        <v>2828.166666666667</v>
      </c>
      <c r="J184" s="36">
        <v>2869.3333333333339</v>
      </c>
      <c r="K184" s="31">
        <v>2787</v>
      </c>
      <c r="L184" s="31">
        <v>2697.05</v>
      </c>
      <c r="M184" s="31">
        <v>1.2254100000000001</v>
      </c>
      <c r="N184" s="1"/>
      <c r="O184" s="1"/>
    </row>
    <row r="185" spans="1:15" ht="12.75" customHeight="1">
      <c r="A185" s="33">
        <v>175</v>
      </c>
      <c r="B185" s="53" t="s">
        <v>828</v>
      </c>
      <c r="C185" s="31">
        <v>888.45</v>
      </c>
      <c r="D185" s="36">
        <v>886.25</v>
      </c>
      <c r="E185" s="36">
        <v>879.75</v>
      </c>
      <c r="F185" s="36">
        <v>871.05</v>
      </c>
      <c r="G185" s="36">
        <v>864.55</v>
      </c>
      <c r="H185" s="36">
        <v>894.95</v>
      </c>
      <c r="I185" s="36">
        <v>901.45</v>
      </c>
      <c r="J185" s="36">
        <v>910.15000000000009</v>
      </c>
      <c r="K185" s="31">
        <v>892.75</v>
      </c>
      <c r="L185" s="31">
        <v>877.55</v>
      </c>
      <c r="M185" s="31">
        <v>1.5068699999999999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1468.75</v>
      </c>
      <c r="D186" s="36">
        <v>1459.0833333333333</v>
      </c>
      <c r="E186" s="36">
        <v>1444.1666666666665</v>
      </c>
      <c r="F186" s="36">
        <v>1419.5833333333333</v>
      </c>
      <c r="G186" s="36">
        <v>1404.6666666666665</v>
      </c>
      <c r="H186" s="36">
        <v>1483.6666666666665</v>
      </c>
      <c r="I186" s="36">
        <v>1498.583333333333</v>
      </c>
      <c r="J186" s="36">
        <v>1523.1666666666665</v>
      </c>
      <c r="K186" s="31">
        <v>1474</v>
      </c>
      <c r="L186" s="31">
        <v>1434.5</v>
      </c>
      <c r="M186" s="31">
        <v>7.4360400000000002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1241.9000000000001</v>
      </c>
      <c r="D187" s="36">
        <v>1250.6666666666667</v>
      </c>
      <c r="E187" s="36">
        <v>1227.0333333333335</v>
      </c>
      <c r="F187" s="36">
        <v>1212.1666666666667</v>
      </c>
      <c r="G187" s="36">
        <v>1188.5333333333335</v>
      </c>
      <c r="H187" s="36">
        <v>1265.5333333333335</v>
      </c>
      <c r="I187" s="36">
        <v>1289.1666666666667</v>
      </c>
      <c r="J187" s="36">
        <v>1304.0333333333335</v>
      </c>
      <c r="K187" s="31">
        <v>1274.3</v>
      </c>
      <c r="L187" s="31">
        <v>1235.8</v>
      </c>
      <c r="M187" s="31">
        <v>4.34171</v>
      </c>
      <c r="N187" s="1"/>
      <c r="O187" s="1"/>
    </row>
    <row r="188" spans="1:15" ht="12.75" customHeight="1">
      <c r="A188" s="33">
        <v>178</v>
      </c>
      <c r="B188" s="53" t="s">
        <v>829</v>
      </c>
      <c r="C188" s="31">
        <v>1122.9000000000001</v>
      </c>
      <c r="D188" s="36">
        <v>1121.3333333333333</v>
      </c>
      <c r="E188" s="36">
        <v>1104.8166666666666</v>
      </c>
      <c r="F188" s="36">
        <v>1086.7333333333333</v>
      </c>
      <c r="G188" s="36">
        <v>1070.2166666666667</v>
      </c>
      <c r="H188" s="36">
        <v>1139.4166666666665</v>
      </c>
      <c r="I188" s="36">
        <v>1155.9333333333334</v>
      </c>
      <c r="J188" s="36">
        <v>1174.0166666666664</v>
      </c>
      <c r="K188" s="31">
        <v>1137.8499999999999</v>
      </c>
      <c r="L188" s="31">
        <v>1103.25</v>
      </c>
      <c r="M188" s="31">
        <v>6.6894900000000002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4228.45</v>
      </c>
      <c r="D189" s="36">
        <v>4235.5333333333328</v>
      </c>
      <c r="E189" s="36">
        <v>4182.9666666666653</v>
      </c>
      <c r="F189" s="36">
        <v>4137.4833333333327</v>
      </c>
      <c r="G189" s="36">
        <v>4084.9166666666652</v>
      </c>
      <c r="H189" s="36">
        <v>4281.0166666666655</v>
      </c>
      <c r="I189" s="36">
        <v>4333.583333333333</v>
      </c>
      <c r="J189" s="36">
        <v>4379.0666666666657</v>
      </c>
      <c r="K189" s="31">
        <v>4288.1000000000004</v>
      </c>
      <c r="L189" s="31">
        <v>4190.05</v>
      </c>
      <c r="M189" s="31">
        <v>0.60460999999999998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1440.75</v>
      </c>
      <c r="D190" s="36">
        <v>1442.3</v>
      </c>
      <c r="E190" s="36">
        <v>1432.1499999999999</v>
      </c>
      <c r="F190" s="36">
        <v>1423.55</v>
      </c>
      <c r="G190" s="36">
        <v>1413.3999999999999</v>
      </c>
      <c r="H190" s="36">
        <v>1450.8999999999999</v>
      </c>
      <c r="I190" s="36">
        <v>1461.05</v>
      </c>
      <c r="J190" s="36">
        <v>1469.6499999999999</v>
      </c>
      <c r="K190" s="31">
        <v>1452.45</v>
      </c>
      <c r="L190" s="31">
        <v>1433.7</v>
      </c>
      <c r="M190" s="31">
        <v>7.0833599999999999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906.75</v>
      </c>
      <c r="D191" s="36">
        <v>908.58333333333337</v>
      </c>
      <c r="E191" s="36">
        <v>897.16666666666674</v>
      </c>
      <c r="F191" s="36">
        <v>887.58333333333337</v>
      </c>
      <c r="G191" s="36">
        <v>876.16666666666674</v>
      </c>
      <c r="H191" s="36">
        <v>918.16666666666674</v>
      </c>
      <c r="I191" s="36">
        <v>929.58333333333348</v>
      </c>
      <c r="J191" s="36">
        <v>939.16666666666674</v>
      </c>
      <c r="K191" s="31">
        <v>920</v>
      </c>
      <c r="L191" s="31">
        <v>899</v>
      </c>
      <c r="M191" s="31">
        <v>2.0959599999999998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3219.55</v>
      </c>
      <c r="D192" s="36">
        <v>3213.5499999999997</v>
      </c>
      <c r="E192" s="36">
        <v>3128.5999999999995</v>
      </c>
      <c r="F192" s="36">
        <v>3037.6499999999996</v>
      </c>
      <c r="G192" s="36">
        <v>2952.6999999999994</v>
      </c>
      <c r="H192" s="36">
        <v>3304.4999999999995</v>
      </c>
      <c r="I192" s="36">
        <v>3389.4499999999994</v>
      </c>
      <c r="J192" s="36">
        <v>3480.3999999999996</v>
      </c>
      <c r="K192" s="31">
        <v>3298.5</v>
      </c>
      <c r="L192" s="31">
        <v>3122.6</v>
      </c>
      <c r="M192" s="31">
        <v>35.074069999999999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630.1</v>
      </c>
      <c r="D193" s="36">
        <v>617.68333333333339</v>
      </c>
      <c r="E193" s="36">
        <v>602.66666666666674</v>
      </c>
      <c r="F193" s="36">
        <v>575.23333333333335</v>
      </c>
      <c r="G193" s="36">
        <v>560.2166666666667</v>
      </c>
      <c r="H193" s="36">
        <v>645.11666666666679</v>
      </c>
      <c r="I193" s="36">
        <v>660.13333333333344</v>
      </c>
      <c r="J193" s="36">
        <v>687.56666666666683</v>
      </c>
      <c r="K193" s="31">
        <v>632.70000000000005</v>
      </c>
      <c r="L193" s="31">
        <v>590.25</v>
      </c>
      <c r="M193" s="31">
        <v>141.77919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532.20000000000005</v>
      </c>
      <c r="D194" s="36">
        <v>528.63333333333333</v>
      </c>
      <c r="E194" s="36">
        <v>522.9666666666667</v>
      </c>
      <c r="F194" s="36">
        <v>513.73333333333335</v>
      </c>
      <c r="G194" s="36">
        <v>508.06666666666672</v>
      </c>
      <c r="H194" s="36">
        <v>537.86666666666667</v>
      </c>
      <c r="I194" s="36">
        <v>543.53333333333342</v>
      </c>
      <c r="J194" s="36">
        <v>552.76666666666665</v>
      </c>
      <c r="K194" s="31">
        <v>534.29999999999995</v>
      </c>
      <c r="L194" s="31">
        <v>519.4</v>
      </c>
      <c r="M194" s="31">
        <v>30.004149999999999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2776.75</v>
      </c>
      <c r="D195" s="36">
        <v>2779.0166666666664</v>
      </c>
      <c r="E195" s="36">
        <v>2759.2833333333328</v>
      </c>
      <c r="F195" s="36">
        <v>2741.8166666666666</v>
      </c>
      <c r="G195" s="36">
        <v>2722.083333333333</v>
      </c>
      <c r="H195" s="36">
        <v>2796.4833333333327</v>
      </c>
      <c r="I195" s="36">
        <v>2816.2166666666662</v>
      </c>
      <c r="J195" s="36">
        <v>2833.6833333333325</v>
      </c>
      <c r="K195" s="31">
        <v>2798.75</v>
      </c>
      <c r="L195" s="31">
        <v>2761.55</v>
      </c>
      <c r="M195" s="31">
        <v>6.6208600000000004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1387.65</v>
      </c>
      <c r="D196" s="36">
        <v>1387.25</v>
      </c>
      <c r="E196" s="36">
        <v>1363.5</v>
      </c>
      <c r="F196" s="36">
        <v>1339.35</v>
      </c>
      <c r="G196" s="36">
        <v>1315.6</v>
      </c>
      <c r="H196" s="36">
        <v>1411.4</v>
      </c>
      <c r="I196" s="36">
        <v>1435.15</v>
      </c>
      <c r="J196" s="36">
        <v>1459.3000000000002</v>
      </c>
      <c r="K196" s="31">
        <v>1411</v>
      </c>
      <c r="L196" s="31">
        <v>1363.1</v>
      </c>
      <c r="M196" s="31">
        <v>11.11154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2588.5500000000002</v>
      </c>
      <c r="D197" s="36">
        <v>2623.85</v>
      </c>
      <c r="E197" s="36">
        <v>2542.6999999999998</v>
      </c>
      <c r="F197" s="36">
        <v>2496.85</v>
      </c>
      <c r="G197" s="36">
        <v>2415.6999999999998</v>
      </c>
      <c r="H197" s="36">
        <v>2669.7</v>
      </c>
      <c r="I197" s="36">
        <v>2750.8500000000004</v>
      </c>
      <c r="J197" s="36">
        <v>2796.7</v>
      </c>
      <c r="K197" s="31">
        <v>2705</v>
      </c>
      <c r="L197" s="31">
        <v>2578</v>
      </c>
      <c r="M197" s="31">
        <v>0.68808999999999998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139.69999999999999</v>
      </c>
      <c r="D198" s="36">
        <v>140.23333333333332</v>
      </c>
      <c r="E198" s="36">
        <v>138.76666666666665</v>
      </c>
      <c r="F198" s="36">
        <v>137.83333333333334</v>
      </c>
      <c r="G198" s="36">
        <v>136.36666666666667</v>
      </c>
      <c r="H198" s="36">
        <v>141.16666666666663</v>
      </c>
      <c r="I198" s="36">
        <v>142.63333333333327</v>
      </c>
      <c r="J198" s="36">
        <v>143.56666666666661</v>
      </c>
      <c r="K198" s="31">
        <v>141.69999999999999</v>
      </c>
      <c r="L198" s="31">
        <v>139.30000000000001</v>
      </c>
      <c r="M198" s="31">
        <v>5.4653999999999998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3385.35</v>
      </c>
      <c r="D199" s="36">
        <v>3364.6333333333337</v>
      </c>
      <c r="E199" s="36">
        <v>3289.2666666666673</v>
      </c>
      <c r="F199" s="36">
        <v>3193.1833333333338</v>
      </c>
      <c r="G199" s="36">
        <v>3117.8166666666675</v>
      </c>
      <c r="H199" s="36">
        <v>3460.7166666666672</v>
      </c>
      <c r="I199" s="36">
        <v>3536.083333333333</v>
      </c>
      <c r="J199" s="36">
        <v>3632.166666666667</v>
      </c>
      <c r="K199" s="31">
        <v>3440</v>
      </c>
      <c r="L199" s="31">
        <v>3268.55</v>
      </c>
      <c r="M199" s="31">
        <v>1.7121500000000001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678.9</v>
      </c>
      <c r="D200" s="36">
        <v>679.9666666666667</v>
      </c>
      <c r="E200" s="36">
        <v>673.03333333333342</v>
      </c>
      <c r="F200" s="36">
        <v>667.16666666666674</v>
      </c>
      <c r="G200" s="36">
        <v>660.23333333333346</v>
      </c>
      <c r="H200" s="36">
        <v>685.83333333333337</v>
      </c>
      <c r="I200" s="36">
        <v>692.76666666666677</v>
      </c>
      <c r="J200" s="36">
        <v>698.63333333333333</v>
      </c>
      <c r="K200" s="31">
        <v>686.9</v>
      </c>
      <c r="L200" s="31">
        <v>674.1</v>
      </c>
      <c r="M200" s="31">
        <v>13.2804</v>
      </c>
      <c r="N200" s="1"/>
      <c r="O200" s="1"/>
    </row>
    <row r="201" spans="1:15" ht="12.75" customHeight="1">
      <c r="A201" s="33">
        <v>191</v>
      </c>
      <c r="B201" s="53" t="s">
        <v>860</v>
      </c>
      <c r="C201" s="31">
        <v>400.7</v>
      </c>
      <c r="D201" s="36">
        <v>401.68333333333334</v>
      </c>
      <c r="E201" s="36">
        <v>398.56666666666666</v>
      </c>
      <c r="F201" s="36">
        <v>396.43333333333334</v>
      </c>
      <c r="G201" s="36">
        <v>393.31666666666666</v>
      </c>
      <c r="H201" s="36">
        <v>403.81666666666666</v>
      </c>
      <c r="I201" s="36">
        <v>406.93333333333334</v>
      </c>
      <c r="J201" s="36">
        <v>409.06666666666666</v>
      </c>
      <c r="K201" s="31">
        <v>404.8</v>
      </c>
      <c r="L201" s="31">
        <v>399.55</v>
      </c>
      <c r="M201" s="31">
        <v>6.5654500000000002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713.1</v>
      </c>
      <c r="D202" s="36">
        <v>716.30000000000007</v>
      </c>
      <c r="E202" s="36">
        <v>706.80000000000018</v>
      </c>
      <c r="F202" s="36">
        <v>700.50000000000011</v>
      </c>
      <c r="G202" s="36">
        <v>691.00000000000023</v>
      </c>
      <c r="H202" s="36">
        <v>722.60000000000014</v>
      </c>
      <c r="I202" s="36">
        <v>732.09999999999991</v>
      </c>
      <c r="J202" s="36">
        <v>738.40000000000009</v>
      </c>
      <c r="K202" s="31">
        <v>725.8</v>
      </c>
      <c r="L202" s="31">
        <v>710</v>
      </c>
      <c r="M202" s="31">
        <v>21.32948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230.01</v>
      </c>
      <c r="D203" s="36">
        <v>231.04</v>
      </c>
      <c r="E203" s="36">
        <v>227.48999999999998</v>
      </c>
      <c r="F203" s="36">
        <v>224.97</v>
      </c>
      <c r="G203" s="36">
        <v>221.42</v>
      </c>
      <c r="H203" s="36">
        <v>233.55999999999997</v>
      </c>
      <c r="I203" s="36">
        <v>237.10999999999999</v>
      </c>
      <c r="J203" s="36">
        <v>239.62999999999997</v>
      </c>
      <c r="K203" s="31">
        <v>234.59</v>
      </c>
      <c r="L203" s="31">
        <v>228.52</v>
      </c>
      <c r="M203" s="31">
        <v>30.268090000000001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246.12</v>
      </c>
      <c r="D204" s="36">
        <v>245.97333333333333</v>
      </c>
      <c r="E204" s="36">
        <v>242.54666666666665</v>
      </c>
      <c r="F204" s="36">
        <v>238.97333333333333</v>
      </c>
      <c r="G204" s="36">
        <v>235.54666666666665</v>
      </c>
      <c r="H204" s="36">
        <v>249.54666666666665</v>
      </c>
      <c r="I204" s="36">
        <v>252.97333333333333</v>
      </c>
      <c r="J204" s="36">
        <v>256.54666666666662</v>
      </c>
      <c r="K204" s="31">
        <v>249.4</v>
      </c>
      <c r="L204" s="31">
        <v>242.4</v>
      </c>
      <c r="M204" s="31">
        <v>38.888959999999997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339.25</v>
      </c>
      <c r="D205" s="36">
        <v>343.0333333333333</v>
      </c>
      <c r="E205" s="36">
        <v>334.21666666666658</v>
      </c>
      <c r="F205" s="36">
        <v>329.18333333333328</v>
      </c>
      <c r="G205" s="36">
        <v>320.36666666666656</v>
      </c>
      <c r="H205" s="36">
        <v>348.06666666666661</v>
      </c>
      <c r="I205" s="36">
        <v>356.88333333333333</v>
      </c>
      <c r="J205" s="36">
        <v>361.91666666666663</v>
      </c>
      <c r="K205" s="31">
        <v>351.85</v>
      </c>
      <c r="L205" s="31">
        <v>338</v>
      </c>
      <c r="M205" s="31">
        <v>16.21848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2224.35</v>
      </c>
      <c r="D206" s="36">
        <v>2232</v>
      </c>
      <c r="E206" s="36">
        <v>2188</v>
      </c>
      <c r="F206" s="36">
        <v>2151.65</v>
      </c>
      <c r="G206" s="36">
        <v>2107.65</v>
      </c>
      <c r="H206" s="36">
        <v>2268.35</v>
      </c>
      <c r="I206" s="36">
        <v>2312.35</v>
      </c>
      <c r="J206" s="36">
        <v>2348.6999999999998</v>
      </c>
      <c r="K206" s="31">
        <v>2276</v>
      </c>
      <c r="L206" s="31">
        <v>2195.65</v>
      </c>
      <c r="M206" s="31">
        <v>2.94008</v>
      </c>
      <c r="N206" s="1"/>
      <c r="O206" s="1"/>
    </row>
    <row r="207" spans="1:15" ht="12.75" customHeight="1">
      <c r="A207" s="33">
        <v>197</v>
      </c>
      <c r="B207" s="53" t="s">
        <v>861</v>
      </c>
      <c r="C207" s="31">
        <v>618.6</v>
      </c>
      <c r="D207" s="36">
        <v>620.50000000000011</v>
      </c>
      <c r="E207" s="36">
        <v>611.30000000000018</v>
      </c>
      <c r="F207" s="36">
        <v>604.00000000000011</v>
      </c>
      <c r="G207" s="36">
        <v>594.80000000000018</v>
      </c>
      <c r="H207" s="36">
        <v>627.80000000000018</v>
      </c>
      <c r="I207" s="36">
        <v>637.00000000000023</v>
      </c>
      <c r="J207" s="36">
        <v>644.30000000000018</v>
      </c>
      <c r="K207" s="31">
        <v>629.70000000000005</v>
      </c>
      <c r="L207" s="31">
        <v>613.20000000000005</v>
      </c>
      <c r="M207" s="31">
        <v>9.5478100000000001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1642.6</v>
      </c>
      <c r="D208" s="36">
        <v>1635.6000000000001</v>
      </c>
      <c r="E208" s="36">
        <v>1626.2000000000003</v>
      </c>
      <c r="F208" s="36">
        <v>1609.8000000000002</v>
      </c>
      <c r="G208" s="36">
        <v>1600.4000000000003</v>
      </c>
      <c r="H208" s="36">
        <v>1652.0000000000002</v>
      </c>
      <c r="I208" s="36">
        <v>1661.4000000000003</v>
      </c>
      <c r="J208" s="36">
        <v>1677.8000000000002</v>
      </c>
      <c r="K208" s="31">
        <v>1645</v>
      </c>
      <c r="L208" s="31">
        <v>1619.2</v>
      </c>
      <c r="M208" s="31">
        <v>19.84986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4114.25</v>
      </c>
      <c r="D209" s="36">
        <v>4124.666666666667</v>
      </c>
      <c r="E209" s="36">
        <v>4089.5833333333339</v>
      </c>
      <c r="F209" s="36">
        <v>4064.916666666667</v>
      </c>
      <c r="G209" s="36">
        <v>4029.8333333333339</v>
      </c>
      <c r="H209" s="36">
        <v>4149.3333333333339</v>
      </c>
      <c r="I209" s="36">
        <v>4184.4166666666679</v>
      </c>
      <c r="J209" s="36">
        <v>4209.0833333333339</v>
      </c>
      <c r="K209" s="31">
        <v>4159.75</v>
      </c>
      <c r="L209" s="31">
        <v>4100</v>
      </c>
      <c r="M209" s="31">
        <v>6.1885000000000003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1615.75</v>
      </c>
      <c r="D210" s="36">
        <v>1617.6166666666668</v>
      </c>
      <c r="E210" s="36">
        <v>1607.3333333333335</v>
      </c>
      <c r="F210" s="36">
        <v>1598.9166666666667</v>
      </c>
      <c r="G210" s="36">
        <v>1588.6333333333334</v>
      </c>
      <c r="H210" s="36">
        <v>1626.0333333333335</v>
      </c>
      <c r="I210" s="36">
        <v>1636.3166666666668</v>
      </c>
      <c r="J210" s="36">
        <v>1644.7333333333336</v>
      </c>
      <c r="K210" s="31">
        <v>1627.9</v>
      </c>
      <c r="L210" s="31">
        <v>1609.2</v>
      </c>
      <c r="M210" s="31">
        <v>189.10242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715.5</v>
      </c>
      <c r="D211" s="36">
        <v>709.19999999999993</v>
      </c>
      <c r="E211" s="36">
        <v>699.39999999999986</v>
      </c>
      <c r="F211" s="36">
        <v>683.3</v>
      </c>
      <c r="G211" s="36">
        <v>673.49999999999989</v>
      </c>
      <c r="H211" s="36">
        <v>725.29999999999984</v>
      </c>
      <c r="I211" s="36">
        <v>735.0999999999998</v>
      </c>
      <c r="J211" s="36">
        <v>751.19999999999982</v>
      </c>
      <c r="K211" s="31">
        <v>719</v>
      </c>
      <c r="L211" s="31">
        <v>693.1</v>
      </c>
      <c r="M211" s="31">
        <v>66.832040000000006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134.54</v>
      </c>
      <c r="D212" s="36">
        <v>134.69333333333333</v>
      </c>
      <c r="E212" s="36">
        <v>131.85666666666665</v>
      </c>
      <c r="F212" s="36">
        <v>129.17333333333332</v>
      </c>
      <c r="G212" s="36">
        <v>126.33666666666664</v>
      </c>
      <c r="H212" s="36">
        <v>137.37666666666667</v>
      </c>
      <c r="I212" s="36">
        <v>140.21333333333337</v>
      </c>
      <c r="J212" s="36">
        <v>142.89666666666668</v>
      </c>
      <c r="K212" s="31">
        <v>137.53</v>
      </c>
      <c r="L212" s="31">
        <v>132.01</v>
      </c>
      <c r="M212" s="31">
        <v>468.16752000000002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813.25</v>
      </c>
      <c r="D213" s="36">
        <v>815.93333333333339</v>
      </c>
      <c r="E213" s="36">
        <v>809.91666666666674</v>
      </c>
      <c r="F213" s="36">
        <v>806.58333333333337</v>
      </c>
      <c r="G213" s="36">
        <v>800.56666666666672</v>
      </c>
      <c r="H213" s="36">
        <v>819.26666666666677</v>
      </c>
      <c r="I213" s="36">
        <v>825.28333333333342</v>
      </c>
      <c r="J213" s="36">
        <v>828.61666666666679</v>
      </c>
      <c r="K213" s="31">
        <v>821.95</v>
      </c>
      <c r="L213" s="31">
        <v>812.6</v>
      </c>
      <c r="M213" s="31">
        <v>3.5802200000000002</v>
      </c>
      <c r="N213" s="1"/>
      <c r="O213" s="1"/>
    </row>
    <row r="214" spans="1:15" ht="12.75" customHeight="1">
      <c r="A214" s="33">
        <v>204</v>
      </c>
      <c r="B214" s="53" t="s">
        <v>862</v>
      </c>
      <c r="C214" s="31">
        <v>1259.8</v>
      </c>
      <c r="D214" s="36">
        <v>1259.7</v>
      </c>
      <c r="E214" s="36">
        <v>1250.5</v>
      </c>
      <c r="F214" s="36">
        <v>1241.2</v>
      </c>
      <c r="G214" s="36">
        <v>1232</v>
      </c>
      <c r="H214" s="36">
        <v>1269</v>
      </c>
      <c r="I214" s="36">
        <v>1278.2000000000003</v>
      </c>
      <c r="J214" s="36">
        <v>1287.5</v>
      </c>
      <c r="K214" s="31">
        <v>1268.9000000000001</v>
      </c>
      <c r="L214" s="31">
        <v>1250.4000000000001</v>
      </c>
      <c r="M214" s="31">
        <v>0.21845000000000001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1849.85</v>
      </c>
      <c r="D215" s="36">
        <v>1842.1833333333332</v>
      </c>
      <c r="E215" s="36">
        <v>1826.7666666666664</v>
      </c>
      <c r="F215" s="36">
        <v>1803.6833333333332</v>
      </c>
      <c r="G215" s="36">
        <v>1788.2666666666664</v>
      </c>
      <c r="H215" s="36">
        <v>1865.2666666666664</v>
      </c>
      <c r="I215" s="36">
        <v>1880.6833333333329</v>
      </c>
      <c r="J215" s="36">
        <v>1903.7666666666664</v>
      </c>
      <c r="K215" s="31">
        <v>1857.6</v>
      </c>
      <c r="L215" s="31">
        <v>1819.1</v>
      </c>
      <c r="M215" s="31">
        <v>8.3174899999999994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5488.45</v>
      </c>
      <c r="D216" s="36">
        <v>5476.5999999999995</v>
      </c>
      <c r="E216" s="36">
        <v>5417.0499999999993</v>
      </c>
      <c r="F216" s="36">
        <v>5345.65</v>
      </c>
      <c r="G216" s="36">
        <v>5286.0999999999995</v>
      </c>
      <c r="H216" s="36">
        <v>5547.9999999999991</v>
      </c>
      <c r="I216" s="36">
        <v>5607.55</v>
      </c>
      <c r="J216" s="36">
        <v>5678.9499999999989</v>
      </c>
      <c r="K216" s="31">
        <v>5536.15</v>
      </c>
      <c r="L216" s="31">
        <v>5405.2</v>
      </c>
      <c r="M216" s="31">
        <v>8.7046600000000005</v>
      </c>
      <c r="N216" s="1"/>
      <c r="O216" s="1"/>
    </row>
    <row r="217" spans="1:15" ht="12.75" customHeight="1">
      <c r="A217" s="33">
        <v>207</v>
      </c>
      <c r="B217" s="53" t="s">
        <v>863</v>
      </c>
      <c r="C217" s="31">
        <v>429.2</v>
      </c>
      <c r="D217" s="36">
        <v>434.5</v>
      </c>
      <c r="E217" s="36">
        <v>421</v>
      </c>
      <c r="F217" s="36">
        <v>412.8</v>
      </c>
      <c r="G217" s="36">
        <v>399.3</v>
      </c>
      <c r="H217" s="36">
        <v>442.7</v>
      </c>
      <c r="I217" s="36">
        <v>456.2</v>
      </c>
      <c r="J217" s="36">
        <v>464.4</v>
      </c>
      <c r="K217" s="31">
        <v>448</v>
      </c>
      <c r="L217" s="31">
        <v>426.3</v>
      </c>
      <c r="M217" s="31">
        <v>18.599309999999999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669.6</v>
      </c>
      <c r="D218" s="36">
        <v>669.2833333333333</v>
      </c>
      <c r="E218" s="36">
        <v>664.56666666666661</v>
      </c>
      <c r="F218" s="36">
        <v>659.5333333333333</v>
      </c>
      <c r="G218" s="36">
        <v>654.81666666666661</v>
      </c>
      <c r="H218" s="36">
        <v>674.31666666666661</v>
      </c>
      <c r="I218" s="36">
        <v>679.0333333333333</v>
      </c>
      <c r="J218" s="36">
        <v>684.06666666666661</v>
      </c>
      <c r="K218" s="31">
        <v>674</v>
      </c>
      <c r="L218" s="31">
        <v>664.25</v>
      </c>
      <c r="M218" s="31">
        <v>85.515919999999994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4922.8500000000004</v>
      </c>
      <c r="D219" s="36">
        <v>4940.916666666667</v>
      </c>
      <c r="E219" s="36">
        <v>4893.9333333333343</v>
      </c>
      <c r="F219" s="36">
        <v>4865.0166666666673</v>
      </c>
      <c r="G219" s="36">
        <v>4818.0333333333347</v>
      </c>
      <c r="H219" s="36">
        <v>4969.8333333333339</v>
      </c>
      <c r="I219" s="36">
        <v>5016.8166666666657</v>
      </c>
      <c r="J219" s="36">
        <v>5045.7333333333336</v>
      </c>
      <c r="K219" s="31">
        <v>4987.8999999999996</v>
      </c>
      <c r="L219" s="31">
        <v>4912</v>
      </c>
      <c r="M219" s="31">
        <v>12.988519999999999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321.60000000000002</v>
      </c>
      <c r="D220" s="36">
        <v>322.05</v>
      </c>
      <c r="E220" s="36">
        <v>318.70000000000005</v>
      </c>
      <c r="F220" s="36">
        <v>315.8</v>
      </c>
      <c r="G220" s="36">
        <v>312.45000000000005</v>
      </c>
      <c r="H220" s="36">
        <v>324.95000000000005</v>
      </c>
      <c r="I220" s="36">
        <v>328.30000000000007</v>
      </c>
      <c r="J220" s="36">
        <v>331.20000000000005</v>
      </c>
      <c r="K220" s="31">
        <v>325.39999999999998</v>
      </c>
      <c r="L220" s="31">
        <v>319.14999999999998</v>
      </c>
      <c r="M220" s="31">
        <v>38.149380000000001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392.25</v>
      </c>
      <c r="D221" s="36">
        <v>396.63333333333338</v>
      </c>
      <c r="E221" s="36">
        <v>386.66666666666674</v>
      </c>
      <c r="F221" s="36">
        <v>381.08333333333337</v>
      </c>
      <c r="G221" s="36">
        <v>371.11666666666673</v>
      </c>
      <c r="H221" s="36">
        <v>402.21666666666675</v>
      </c>
      <c r="I221" s="36">
        <v>412.18333333333334</v>
      </c>
      <c r="J221" s="36">
        <v>417.76666666666677</v>
      </c>
      <c r="K221" s="31">
        <v>406.6</v>
      </c>
      <c r="L221" s="31">
        <v>391.05</v>
      </c>
      <c r="M221" s="31">
        <v>171.27806000000001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2705.65</v>
      </c>
      <c r="D222" s="36">
        <v>2696.7833333333333</v>
      </c>
      <c r="E222" s="36">
        <v>2683.9166666666665</v>
      </c>
      <c r="F222" s="36">
        <v>2662.1833333333334</v>
      </c>
      <c r="G222" s="36">
        <v>2649.3166666666666</v>
      </c>
      <c r="H222" s="36">
        <v>2718.5166666666664</v>
      </c>
      <c r="I222" s="36">
        <v>2731.3833333333332</v>
      </c>
      <c r="J222" s="36">
        <v>2753.1166666666663</v>
      </c>
      <c r="K222" s="31">
        <v>2709.65</v>
      </c>
      <c r="L222" s="31">
        <v>2675.05</v>
      </c>
      <c r="M222" s="31">
        <v>17.510850000000001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646.85</v>
      </c>
      <c r="D223" s="36">
        <v>644.79999999999995</v>
      </c>
      <c r="E223" s="36">
        <v>635.09999999999991</v>
      </c>
      <c r="F223" s="36">
        <v>623.34999999999991</v>
      </c>
      <c r="G223" s="36">
        <v>613.64999999999986</v>
      </c>
      <c r="H223" s="36">
        <v>656.55</v>
      </c>
      <c r="I223" s="36">
        <v>666.25</v>
      </c>
      <c r="J223" s="36">
        <v>678</v>
      </c>
      <c r="K223" s="31">
        <v>654.5</v>
      </c>
      <c r="L223" s="31">
        <v>633.04999999999995</v>
      </c>
      <c r="M223" s="31">
        <v>4.2293700000000003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11607.1</v>
      </c>
      <c r="D224" s="36">
        <v>11684.050000000001</v>
      </c>
      <c r="E224" s="36">
        <v>11433.250000000002</v>
      </c>
      <c r="F224" s="36">
        <v>11259.400000000001</v>
      </c>
      <c r="G224" s="36">
        <v>11008.600000000002</v>
      </c>
      <c r="H224" s="36">
        <v>11857.900000000001</v>
      </c>
      <c r="I224" s="36">
        <v>12108.7</v>
      </c>
      <c r="J224" s="36">
        <v>12282.550000000001</v>
      </c>
      <c r="K224" s="31">
        <v>11934.85</v>
      </c>
      <c r="L224" s="31">
        <v>11510.2</v>
      </c>
      <c r="M224" s="31">
        <v>0.29787999999999998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1040.0999999999999</v>
      </c>
      <c r="D225" s="36">
        <v>1047.05</v>
      </c>
      <c r="E225" s="36">
        <v>1028.3999999999999</v>
      </c>
      <c r="F225" s="36">
        <v>1016.6999999999998</v>
      </c>
      <c r="G225" s="36">
        <v>998.04999999999973</v>
      </c>
      <c r="H225" s="36">
        <v>1058.75</v>
      </c>
      <c r="I225" s="36">
        <v>1077.4000000000001</v>
      </c>
      <c r="J225" s="36">
        <v>1089.1000000000001</v>
      </c>
      <c r="K225" s="31">
        <v>1065.7</v>
      </c>
      <c r="L225" s="31">
        <v>1035.3499999999999</v>
      </c>
      <c r="M225" s="31">
        <v>1.6668000000000001</v>
      </c>
      <c r="N225" s="1"/>
      <c r="O225" s="1"/>
    </row>
    <row r="226" spans="1:15" ht="12.75" customHeight="1">
      <c r="A226" s="33">
        <v>216</v>
      </c>
      <c r="B226" s="53" t="s">
        <v>864</v>
      </c>
      <c r="C226" s="31">
        <v>465.15</v>
      </c>
      <c r="D226" s="36">
        <v>468.01666666666665</v>
      </c>
      <c r="E226" s="36">
        <v>460.13333333333333</v>
      </c>
      <c r="F226" s="36">
        <v>455.11666666666667</v>
      </c>
      <c r="G226" s="36">
        <v>447.23333333333335</v>
      </c>
      <c r="H226" s="36">
        <v>473.0333333333333</v>
      </c>
      <c r="I226" s="36">
        <v>480.91666666666663</v>
      </c>
      <c r="J226" s="36">
        <v>485.93333333333328</v>
      </c>
      <c r="K226" s="31">
        <v>475.9</v>
      </c>
      <c r="L226" s="31">
        <v>463</v>
      </c>
      <c r="M226" s="31">
        <v>1.58839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54456.95</v>
      </c>
      <c r="D227" s="36">
        <v>55102.35</v>
      </c>
      <c r="E227" s="36">
        <v>53454.7</v>
      </c>
      <c r="F227" s="36">
        <v>52452.45</v>
      </c>
      <c r="G227" s="36">
        <v>50804.799999999996</v>
      </c>
      <c r="H227" s="36">
        <v>56104.6</v>
      </c>
      <c r="I227" s="36">
        <v>57752.250000000007</v>
      </c>
      <c r="J227" s="36">
        <v>58754.5</v>
      </c>
      <c r="K227" s="31">
        <v>56750</v>
      </c>
      <c r="L227" s="31">
        <v>54100.1</v>
      </c>
      <c r="M227" s="31">
        <v>0.12169000000000001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312.25</v>
      </c>
      <c r="D228" s="36">
        <v>313.59999999999997</v>
      </c>
      <c r="E228" s="36">
        <v>310.14999999999992</v>
      </c>
      <c r="F228" s="36">
        <v>308.04999999999995</v>
      </c>
      <c r="G228" s="36">
        <v>304.59999999999991</v>
      </c>
      <c r="H228" s="36">
        <v>315.69999999999993</v>
      </c>
      <c r="I228" s="36">
        <v>319.14999999999998</v>
      </c>
      <c r="J228" s="36">
        <v>321.24999999999994</v>
      </c>
      <c r="K228" s="31">
        <v>317.05</v>
      </c>
      <c r="L228" s="31">
        <v>311.5</v>
      </c>
      <c r="M228" s="31">
        <v>64.772019999999998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1214.9000000000001</v>
      </c>
      <c r="D229" s="36">
        <v>1216.8500000000001</v>
      </c>
      <c r="E229" s="36">
        <v>1209.0500000000002</v>
      </c>
      <c r="F229" s="36">
        <v>1203.2</v>
      </c>
      <c r="G229" s="36">
        <v>1195.4000000000001</v>
      </c>
      <c r="H229" s="36">
        <v>1222.7000000000003</v>
      </c>
      <c r="I229" s="36">
        <v>1230.5</v>
      </c>
      <c r="J229" s="36">
        <v>1236.3500000000004</v>
      </c>
      <c r="K229" s="31">
        <v>1224.6500000000001</v>
      </c>
      <c r="L229" s="31">
        <v>1211</v>
      </c>
      <c r="M229" s="31">
        <v>222.97629000000001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2007.8</v>
      </c>
      <c r="D230" s="36">
        <v>1995.7666666666667</v>
      </c>
      <c r="E230" s="36">
        <v>1971.5333333333333</v>
      </c>
      <c r="F230" s="36">
        <v>1935.2666666666667</v>
      </c>
      <c r="G230" s="36">
        <v>1911.0333333333333</v>
      </c>
      <c r="H230" s="36">
        <v>2032.0333333333333</v>
      </c>
      <c r="I230" s="36">
        <v>2056.2666666666664</v>
      </c>
      <c r="J230" s="36">
        <v>2092.5333333333333</v>
      </c>
      <c r="K230" s="31">
        <v>2020</v>
      </c>
      <c r="L230" s="31">
        <v>1959.5</v>
      </c>
      <c r="M230" s="31">
        <v>9.5642499999999995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735.95</v>
      </c>
      <c r="D231" s="36">
        <v>731.70000000000016</v>
      </c>
      <c r="E231" s="36">
        <v>723.8000000000003</v>
      </c>
      <c r="F231" s="36">
        <v>711.65000000000009</v>
      </c>
      <c r="G231" s="36">
        <v>703.75000000000023</v>
      </c>
      <c r="H231" s="36">
        <v>743.85000000000036</v>
      </c>
      <c r="I231" s="36">
        <v>751.75000000000023</v>
      </c>
      <c r="J231" s="36">
        <v>763.90000000000043</v>
      </c>
      <c r="K231" s="31">
        <v>739.6</v>
      </c>
      <c r="L231" s="31">
        <v>719.55</v>
      </c>
      <c r="M231" s="31">
        <v>9.7162100000000002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773.1</v>
      </c>
      <c r="D232" s="36">
        <v>774.5</v>
      </c>
      <c r="E232" s="36">
        <v>768.6</v>
      </c>
      <c r="F232" s="36">
        <v>764.1</v>
      </c>
      <c r="G232" s="36">
        <v>758.2</v>
      </c>
      <c r="H232" s="36">
        <v>779</v>
      </c>
      <c r="I232" s="36">
        <v>784.90000000000009</v>
      </c>
      <c r="J232" s="36">
        <v>789.4</v>
      </c>
      <c r="K232" s="31">
        <v>780.4</v>
      </c>
      <c r="L232" s="31">
        <v>770</v>
      </c>
      <c r="M232" s="31">
        <v>6.0360800000000001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103.68</v>
      </c>
      <c r="D233" s="36">
        <v>103.64999999999999</v>
      </c>
      <c r="E233" s="36">
        <v>101.59999999999998</v>
      </c>
      <c r="F233" s="36">
        <v>99.519999999999982</v>
      </c>
      <c r="G233" s="36">
        <v>97.46999999999997</v>
      </c>
      <c r="H233" s="36">
        <v>105.72999999999999</v>
      </c>
      <c r="I233" s="36">
        <v>107.78</v>
      </c>
      <c r="J233" s="36">
        <v>109.86</v>
      </c>
      <c r="K233" s="31">
        <v>105.7</v>
      </c>
      <c r="L233" s="31">
        <v>101.57</v>
      </c>
      <c r="M233" s="31">
        <v>312.91406999999998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75.989999999999995</v>
      </c>
      <c r="D234" s="36">
        <v>75.916666666666671</v>
      </c>
      <c r="E234" s="36">
        <v>75.543333333333337</v>
      </c>
      <c r="F234" s="36">
        <v>75.096666666666664</v>
      </c>
      <c r="G234" s="36">
        <v>74.723333333333329</v>
      </c>
      <c r="H234" s="36">
        <v>76.363333333333344</v>
      </c>
      <c r="I234" s="36">
        <v>76.736666666666679</v>
      </c>
      <c r="J234" s="36">
        <v>77.183333333333351</v>
      </c>
      <c r="K234" s="31">
        <v>76.290000000000006</v>
      </c>
      <c r="L234" s="31">
        <v>75.47</v>
      </c>
      <c r="M234" s="31">
        <v>324.30765000000002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112.67</v>
      </c>
      <c r="D235" s="36">
        <v>112.69</v>
      </c>
      <c r="E235" s="36">
        <v>111.97999999999999</v>
      </c>
      <c r="F235" s="36">
        <v>111.28999999999999</v>
      </c>
      <c r="G235" s="36">
        <v>110.57999999999998</v>
      </c>
      <c r="H235" s="36">
        <v>113.38</v>
      </c>
      <c r="I235" s="36">
        <v>114.09</v>
      </c>
      <c r="J235" s="36">
        <v>114.78</v>
      </c>
      <c r="K235" s="31">
        <v>113.4</v>
      </c>
      <c r="L235" s="31">
        <v>112</v>
      </c>
      <c r="M235" s="31">
        <v>51.033819999999999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442.05</v>
      </c>
      <c r="D236" s="36">
        <v>440.68333333333334</v>
      </c>
      <c r="E236" s="36">
        <v>433.36666666666667</v>
      </c>
      <c r="F236" s="36">
        <v>424.68333333333334</v>
      </c>
      <c r="G236" s="36">
        <v>417.36666666666667</v>
      </c>
      <c r="H236" s="36">
        <v>449.36666666666667</v>
      </c>
      <c r="I236" s="36">
        <v>456.68333333333339</v>
      </c>
      <c r="J236" s="36">
        <v>465.36666666666667</v>
      </c>
      <c r="K236" s="31">
        <v>448</v>
      </c>
      <c r="L236" s="31">
        <v>432</v>
      </c>
      <c r="M236" s="31">
        <v>14.73582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66.38</v>
      </c>
      <c r="D237" s="36">
        <v>66.48</v>
      </c>
      <c r="E237" s="36">
        <v>65.960000000000008</v>
      </c>
      <c r="F237" s="36">
        <v>65.540000000000006</v>
      </c>
      <c r="G237" s="36">
        <v>65.02000000000001</v>
      </c>
      <c r="H237" s="36">
        <v>66.900000000000006</v>
      </c>
      <c r="I237" s="36">
        <v>67.420000000000016</v>
      </c>
      <c r="J237" s="36">
        <v>67.84</v>
      </c>
      <c r="K237" s="31">
        <v>67</v>
      </c>
      <c r="L237" s="31">
        <v>66.06</v>
      </c>
      <c r="M237" s="31">
        <v>168.04857000000001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288.75</v>
      </c>
      <c r="D238" s="36">
        <v>291.09999999999997</v>
      </c>
      <c r="E238" s="36">
        <v>285.69999999999993</v>
      </c>
      <c r="F238" s="36">
        <v>282.64999999999998</v>
      </c>
      <c r="G238" s="36">
        <v>277.24999999999994</v>
      </c>
      <c r="H238" s="36">
        <v>294.14999999999992</v>
      </c>
      <c r="I238" s="36">
        <v>299.5499999999999</v>
      </c>
      <c r="J238" s="36">
        <v>302.59999999999991</v>
      </c>
      <c r="K238" s="31">
        <v>296.5</v>
      </c>
      <c r="L238" s="31">
        <v>288.05</v>
      </c>
      <c r="M238" s="31">
        <v>71.246809999999996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495.35</v>
      </c>
      <c r="D239" s="36">
        <v>494.59999999999997</v>
      </c>
      <c r="E239" s="36">
        <v>491.24999999999994</v>
      </c>
      <c r="F239" s="36">
        <v>487.15</v>
      </c>
      <c r="G239" s="36">
        <v>483.79999999999995</v>
      </c>
      <c r="H239" s="36">
        <v>498.69999999999993</v>
      </c>
      <c r="I239" s="36">
        <v>502.04999999999995</v>
      </c>
      <c r="J239" s="36">
        <v>506.14999999999992</v>
      </c>
      <c r="K239" s="31">
        <v>497.95</v>
      </c>
      <c r="L239" s="31">
        <v>490.5</v>
      </c>
      <c r="M239" s="31">
        <v>115.38215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309.14999999999998</v>
      </c>
      <c r="D240" s="36">
        <v>310.63333333333333</v>
      </c>
      <c r="E240" s="36">
        <v>305.86666666666667</v>
      </c>
      <c r="F240" s="36">
        <v>302.58333333333337</v>
      </c>
      <c r="G240" s="36">
        <v>297.81666666666672</v>
      </c>
      <c r="H240" s="36">
        <v>313.91666666666663</v>
      </c>
      <c r="I240" s="36">
        <v>318.68333333333328</v>
      </c>
      <c r="J240" s="36">
        <v>321.96666666666658</v>
      </c>
      <c r="K240" s="31">
        <v>315.39999999999998</v>
      </c>
      <c r="L240" s="31">
        <v>307.35000000000002</v>
      </c>
      <c r="M240" s="31">
        <v>11.5375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364.25</v>
      </c>
      <c r="D241" s="36">
        <v>366.01666666666665</v>
      </c>
      <c r="E241" s="36">
        <v>361.73333333333329</v>
      </c>
      <c r="F241" s="36">
        <v>359.21666666666664</v>
      </c>
      <c r="G241" s="36">
        <v>354.93333333333328</v>
      </c>
      <c r="H241" s="36">
        <v>368.5333333333333</v>
      </c>
      <c r="I241" s="36">
        <v>372.81666666666661</v>
      </c>
      <c r="J241" s="36">
        <v>375.33333333333331</v>
      </c>
      <c r="K241" s="31">
        <v>370.3</v>
      </c>
      <c r="L241" s="31">
        <v>363.5</v>
      </c>
      <c r="M241" s="31">
        <v>35.990630000000003</v>
      </c>
      <c r="N241" s="1"/>
      <c r="O241" s="1"/>
    </row>
    <row r="242" spans="1:15" ht="12.75" customHeight="1">
      <c r="A242" s="33">
        <v>232</v>
      </c>
      <c r="B242" s="53" t="s">
        <v>1117</v>
      </c>
      <c r="C242" s="31">
        <v>174.27</v>
      </c>
      <c r="D242" s="36">
        <v>175.55333333333331</v>
      </c>
      <c r="E242" s="36">
        <v>172.35666666666663</v>
      </c>
      <c r="F242" s="36">
        <v>170.4433333333333</v>
      </c>
      <c r="G242" s="36">
        <v>167.24666666666661</v>
      </c>
      <c r="H242" s="36">
        <v>177.46666666666664</v>
      </c>
      <c r="I242" s="36">
        <v>180.6633333333333</v>
      </c>
      <c r="J242" s="36">
        <v>182.57666666666665</v>
      </c>
      <c r="K242" s="31">
        <v>178.75</v>
      </c>
      <c r="L242" s="31">
        <v>173.64</v>
      </c>
      <c r="M242" s="31">
        <v>53.617019999999997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2944.85</v>
      </c>
      <c r="D243" s="36">
        <v>2992.3833333333337</v>
      </c>
      <c r="E243" s="36">
        <v>2834.7666666666673</v>
      </c>
      <c r="F243" s="36">
        <v>2724.6833333333338</v>
      </c>
      <c r="G243" s="36">
        <v>2567.0666666666675</v>
      </c>
      <c r="H243" s="36">
        <v>3102.4666666666672</v>
      </c>
      <c r="I243" s="36">
        <v>3260.083333333333</v>
      </c>
      <c r="J243" s="36">
        <v>3370.166666666667</v>
      </c>
      <c r="K243" s="31">
        <v>3150</v>
      </c>
      <c r="L243" s="31">
        <v>2882.3</v>
      </c>
      <c r="M243" s="31">
        <v>14.741400000000001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608.79999999999995</v>
      </c>
      <c r="D244" s="36">
        <v>604.34999999999991</v>
      </c>
      <c r="E244" s="36">
        <v>597.79999999999984</v>
      </c>
      <c r="F244" s="36">
        <v>586.79999999999995</v>
      </c>
      <c r="G244" s="36">
        <v>580.24999999999989</v>
      </c>
      <c r="H244" s="36">
        <v>615.3499999999998</v>
      </c>
      <c r="I244" s="36">
        <v>621.9</v>
      </c>
      <c r="J244" s="36">
        <v>632.89999999999975</v>
      </c>
      <c r="K244" s="31">
        <v>610.9</v>
      </c>
      <c r="L244" s="31">
        <v>593.35</v>
      </c>
      <c r="M244" s="31">
        <v>18.277270000000001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192.11</v>
      </c>
      <c r="D245" s="36">
        <v>191.77333333333334</v>
      </c>
      <c r="E245" s="36">
        <v>189.24666666666667</v>
      </c>
      <c r="F245" s="36">
        <v>186.38333333333333</v>
      </c>
      <c r="G245" s="36">
        <v>183.85666666666665</v>
      </c>
      <c r="H245" s="36">
        <v>194.63666666666668</v>
      </c>
      <c r="I245" s="36">
        <v>197.16333333333338</v>
      </c>
      <c r="J245" s="36">
        <v>200.0266666666667</v>
      </c>
      <c r="K245" s="31">
        <v>194.3</v>
      </c>
      <c r="L245" s="31">
        <v>188.91</v>
      </c>
      <c r="M245" s="31">
        <v>161.54060999999999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642.04999999999995</v>
      </c>
      <c r="D246" s="36">
        <v>642.83333333333337</v>
      </c>
      <c r="E246" s="36">
        <v>638.31666666666672</v>
      </c>
      <c r="F246" s="36">
        <v>634.58333333333337</v>
      </c>
      <c r="G246" s="36">
        <v>630.06666666666672</v>
      </c>
      <c r="H246" s="36">
        <v>646.56666666666672</v>
      </c>
      <c r="I246" s="36">
        <v>651.08333333333337</v>
      </c>
      <c r="J246" s="36">
        <v>654.81666666666672</v>
      </c>
      <c r="K246" s="31">
        <v>647.35</v>
      </c>
      <c r="L246" s="31">
        <v>639.1</v>
      </c>
      <c r="M246" s="31">
        <v>18.746289999999998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181.67</v>
      </c>
      <c r="D247" s="36">
        <v>182.20000000000002</v>
      </c>
      <c r="E247" s="36">
        <v>179.55000000000004</v>
      </c>
      <c r="F247" s="36">
        <v>177.43000000000004</v>
      </c>
      <c r="G247" s="36">
        <v>174.78000000000006</v>
      </c>
      <c r="H247" s="36">
        <v>184.32000000000002</v>
      </c>
      <c r="I247" s="36">
        <v>186.97</v>
      </c>
      <c r="J247" s="36">
        <v>189.09</v>
      </c>
      <c r="K247" s="31">
        <v>184.85</v>
      </c>
      <c r="L247" s="31">
        <v>180.08</v>
      </c>
      <c r="M247" s="31">
        <v>327.26808999999997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66.7</v>
      </c>
      <c r="D248" s="36">
        <v>66.936666666666667</v>
      </c>
      <c r="E248" s="36">
        <v>65.893333333333331</v>
      </c>
      <c r="F248" s="36">
        <v>65.086666666666659</v>
      </c>
      <c r="G248" s="36">
        <v>64.043333333333322</v>
      </c>
      <c r="H248" s="36">
        <v>67.743333333333339</v>
      </c>
      <c r="I248" s="36">
        <v>68.78666666666669</v>
      </c>
      <c r="J248" s="36">
        <v>69.593333333333348</v>
      </c>
      <c r="K248" s="31">
        <v>67.98</v>
      </c>
      <c r="L248" s="31">
        <v>66.13</v>
      </c>
      <c r="M248" s="31">
        <v>101.81977000000001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987.65</v>
      </c>
      <c r="D249" s="36">
        <v>989.18333333333339</v>
      </c>
      <c r="E249" s="36">
        <v>983.96666666666681</v>
      </c>
      <c r="F249" s="36">
        <v>980.28333333333342</v>
      </c>
      <c r="G249" s="36">
        <v>975.06666666666683</v>
      </c>
      <c r="H249" s="36">
        <v>992.86666666666679</v>
      </c>
      <c r="I249" s="36">
        <v>998.08333333333348</v>
      </c>
      <c r="J249" s="36">
        <v>1001.7666666666668</v>
      </c>
      <c r="K249" s="31">
        <v>994.4</v>
      </c>
      <c r="L249" s="31">
        <v>985.5</v>
      </c>
      <c r="M249" s="31">
        <v>9.9489699999999992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193.65</v>
      </c>
      <c r="D250" s="36">
        <v>194.4</v>
      </c>
      <c r="E250" s="36">
        <v>192.45000000000002</v>
      </c>
      <c r="F250" s="36">
        <v>191.25</v>
      </c>
      <c r="G250" s="36">
        <v>189.3</v>
      </c>
      <c r="H250" s="36">
        <v>195.60000000000002</v>
      </c>
      <c r="I250" s="36">
        <v>197.55</v>
      </c>
      <c r="J250" s="36">
        <v>198.75000000000003</v>
      </c>
      <c r="K250" s="31">
        <v>196.35</v>
      </c>
      <c r="L250" s="31">
        <v>193.2</v>
      </c>
      <c r="M250" s="31">
        <v>276.03203000000002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1498.95</v>
      </c>
      <c r="D251" s="36">
        <v>1512.9833333333333</v>
      </c>
      <c r="E251" s="36">
        <v>1468.9666666666667</v>
      </c>
      <c r="F251" s="36">
        <v>1438.9833333333333</v>
      </c>
      <c r="G251" s="36">
        <v>1394.9666666666667</v>
      </c>
      <c r="H251" s="36">
        <v>1542.9666666666667</v>
      </c>
      <c r="I251" s="36">
        <v>1586.9833333333336</v>
      </c>
      <c r="J251" s="36">
        <v>1616.9666666666667</v>
      </c>
      <c r="K251" s="31">
        <v>1557</v>
      </c>
      <c r="L251" s="31">
        <v>1483</v>
      </c>
      <c r="M251" s="31">
        <v>3.12541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548</v>
      </c>
      <c r="D252" s="36">
        <v>551.51666666666677</v>
      </c>
      <c r="E252" s="36">
        <v>543.63333333333355</v>
      </c>
      <c r="F252" s="36">
        <v>539.26666666666677</v>
      </c>
      <c r="G252" s="36">
        <v>531.38333333333355</v>
      </c>
      <c r="H252" s="36">
        <v>555.88333333333355</v>
      </c>
      <c r="I252" s="36">
        <v>563.76666666666677</v>
      </c>
      <c r="J252" s="36">
        <v>568.13333333333355</v>
      </c>
      <c r="K252" s="31">
        <v>559.4</v>
      </c>
      <c r="L252" s="31">
        <v>547.15</v>
      </c>
      <c r="M252" s="31">
        <v>11.55522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433.15</v>
      </c>
      <c r="D253" s="36">
        <v>437.73333333333329</v>
      </c>
      <c r="E253" s="36">
        <v>425.76666666666659</v>
      </c>
      <c r="F253" s="36">
        <v>418.38333333333333</v>
      </c>
      <c r="G253" s="36">
        <v>406.41666666666663</v>
      </c>
      <c r="H253" s="36">
        <v>445.11666666666656</v>
      </c>
      <c r="I253" s="36">
        <v>457.08333333333326</v>
      </c>
      <c r="J253" s="36">
        <v>464.46666666666653</v>
      </c>
      <c r="K253" s="31">
        <v>449.7</v>
      </c>
      <c r="L253" s="31">
        <v>430.35</v>
      </c>
      <c r="M253" s="31">
        <v>232.15255999999999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1427.8</v>
      </c>
      <c r="D254" s="36">
        <v>1425.6166666666668</v>
      </c>
      <c r="E254" s="36">
        <v>1416.2333333333336</v>
      </c>
      <c r="F254" s="36">
        <v>1404.6666666666667</v>
      </c>
      <c r="G254" s="36">
        <v>1395.2833333333335</v>
      </c>
      <c r="H254" s="36">
        <v>1437.1833333333336</v>
      </c>
      <c r="I254" s="36">
        <v>1446.5666666666668</v>
      </c>
      <c r="J254" s="36">
        <v>1458.1333333333337</v>
      </c>
      <c r="K254" s="31">
        <v>1435</v>
      </c>
      <c r="L254" s="31">
        <v>1414.05</v>
      </c>
      <c r="M254" s="31">
        <v>39.264809999999997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7027.25</v>
      </c>
      <c r="D255" s="36">
        <v>7046.95</v>
      </c>
      <c r="E255" s="36">
        <v>6986.3499999999995</v>
      </c>
      <c r="F255" s="36">
        <v>6945.45</v>
      </c>
      <c r="G255" s="36">
        <v>6884.8499999999995</v>
      </c>
      <c r="H255" s="36">
        <v>7087.8499999999995</v>
      </c>
      <c r="I255" s="36">
        <v>7148.45</v>
      </c>
      <c r="J255" s="36">
        <v>7189.3499999999995</v>
      </c>
      <c r="K255" s="31">
        <v>7107.55</v>
      </c>
      <c r="L255" s="31">
        <v>7006.05</v>
      </c>
      <c r="M255" s="31">
        <v>2.46265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1868.25</v>
      </c>
      <c r="D256" s="36">
        <v>1872.8166666666666</v>
      </c>
      <c r="E256" s="36">
        <v>1860.4833333333331</v>
      </c>
      <c r="F256" s="36">
        <v>1852.7166666666665</v>
      </c>
      <c r="G256" s="36">
        <v>1840.383333333333</v>
      </c>
      <c r="H256" s="36">
        <v>1880.5833333333333</v>
      </c>
      <c r="I256" s="36">
        <v>1892.9166666666667</v>
      </c>
      <c r="J256" s="36">
        <v>1900.6833333333334</v>
      </c>
      <c r="K256" s="31">
        <v>1885.15</v>
      </c>
      <c r="L256" s="31">
        <v>1865.05</v>
      </c>
      <c r="M256" s="31">
        <v>50.042090000000002</v>
      </c>
      <c r="N256" s="1"/>
      <c r="O256" s="1"/>
    </row>
    <row r="257" spans="1:15" ht="12.75" customHeight="1">
      <c r="A257" s="33">
        <v>247</v>
      </c>
      <c r="B257" s="53" t="s">
        <v>865</v>
      </c>
      <c r="C257" s="31">
        <v>183.62</v>
      </c>
      <c r="D257" s="36">
        <v>182.78333333333333</v>
      </c>
      <c r="E257" s="36">
        <v>175.56666666666666</v>
      </c>
      <c r="F257" s="36">
        <v>167.51333333333332</v>
      </c>
      <c r="G257" s="36">
        <v>160.29666666666665</v>
      </c>
      <c r="H257" s="36">
        <v>190.83666666666667</v>
      </c>
      <c r="I257" s="36">
        <v>198.05333333333331</v>
      </c>
      <c r="J257" s="36">
        <v>206.10666666666668</v>
      </c>
      <c r="K257" s="31">
        <v>190</v>
      </c>
      <c r="L257" s="31">
        <v>174.73</v>
      </c>
      <c r="M257" s="31">
        <v>263.07292000000001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969.55</v>
      </c>
      <c r="D258" s="36">
        <v>975.61666666666667</v>
      </c>
      <c r="E258" s="36">
        <v>955.23333333333335</v>
      </c>
      <c r="F258" s="36">
        <v>940.91666666666663</v>
      </c>
      <c r="G258" s="36">
        <v>920.5333333333333</v>
      </c>
      <c r="H258" s="36">
        <v>989.93333333333339</v>
      </c>
      <c r="I258" s="36">
        <v>1010.3166666666668</v>
      </c>
      <c r="J258" s="36">
        <v>1024.6333333333334</v>
      </c>
      <c r="K258" s="31">
        <v>996</v>
      </c>
      <c r="L258" s="31">
        <v>961.3</v>
      </c>
      <c r="M258" s="31">
        <v>1.8967000000000001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4472.2</v>
      </c>
      <c r="D259" s="36">
        <v>4478.25</v>
      </c>
      <c r="E259" s="36">
        <v>4444.5</v>
      </c>
      <c r="F259" s="36">
        <v>4416.8</v>
      </c>
      <c r="G259" s="36">
        <v>4383.05</v>
      </c>
      <c r="H259" s="36">
        <v>4505.95</v>
      </c>
      <c r="I259" s="36">
        <v>4539.7</v>
      </c>
      <c r="J259" s="36">
        <v>4567.3999999999996</v>
      </c>
      <c r="K259" s="31">
        <v>4512</v>
      </c>
      <c r="L259" s="31">
        <v>4450.55</v>
      </c>
      <c r="M259" s="31">
        <v>7.78444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1307.95</v>
      </c>
      <c r="D260" s="36">
        <v>1307.6333333333334</v>
      </c>
      <c r="E260" s="36">
        <v>1292.416666666667</v>
      </c>
      <c r="F260" s="36">
        <v>1276.8833333333334</v>
      </c>
      <c r="G260" s="36">
        <v>1261.666666666667</v>
      </c>
      <c r="H260" s="36">
        <v>1323.166666666667</v>
      </c>
      <c r="I260" s="36">
        <v>1338.3833333333337</v>
      </c>
      <c r="J260" s="36">
        <v>1353.916666666667</v>
      </c>
      <c r="K260" s="31">
        <v>1322.85</v>
      </c>
      <c r="L260" s="31">
        <v>1292.0999999999999</v>
      </c>
      <c r="M260" s="31">
        <v>3.3568699999999998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1924.6</v>
      </c>
      <c r="D261" s="36">
        <v>1921.25</v>
      </c>
      <c r="E261" s="36">
        <v>1892.5</v>
      </c>
      <c r="F261" s="36">
        <v>1860.4</v>
      </c>
      <c r="G261" s="36">
        <v>1831.65</v>
      </c>
      <c r="H261" s="36">
        <v>1953.35</v>
      </c>
      <c r="I261" s="36">
        <v>1982.1</v>
      </c>
      <c r="J261" s="36">
        <v>2014.1999999999998</v>
      </c>
      <c r="K261" s="31">
        <v>1950</v>
      </c>
      <c r="L261" s="31">
        <v>1889.15</v>
      </c>
      <c r="M261" s="31">
        <v>0.92296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4416.95</v>
      </c>
      <c r="D262" s="36">
        <v>4468.9833333333336</v>
      </c>
      <c r="E262" s="36">
        <v>4347.9666666666672</v>
      </c>
      <c r="F262" s="36">
        <v>4278.9833333333336</v>
      </c>
      <c r="G262" s="36">
        <v>4157.9666666666672</v>
      </c>
      <c r="H262" s="36">
        <v>4537.9666666666672</v>
      </c>
      <c r="I262" s="36">
        <v>4658.9833333333336</v>
      </c>
      <c r="J262" s="36">
        <v>4727.9666666666672</v>
      </c>
      <c r="K262" s="31">
        <v>4590</v>
      </c>
      <c r="L262" s="31">
        <v>4400</v>
      </c>
      <c r="M262" s="31">
        <v>1.26772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2047.15</v>
      </c>
      <c r="D263" s="36">
        <v>2066.4166666666665</v>
      </c>
      <c r="E263" s="36">
        <v>1974.833333333333</v>
      </c>
      <c r="F263" s="36">
        <v>1902.5166666666664</v>
      </c>
      <c r="G263" s="36">
        <v>1810.9333333333329</v>
      </c>
      <c r="H263" s="36">
        <v>2138.7333333333331</v>
      </c>
      <c r="I263" s="36">
        <v>2230.3166666666662</v>
      </c>
      <c r="J263" s="36">
        <v>2302.6333333333332</v>
      </c>
      <c r="K263" s="31">
        <v>2158</v>
      </c>
      <c r="L263" s="31">
        <v>1994.1</v>
      </c>
      <c r="M263" s="31">
        <v>4.7810100000000002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887</v>
      </c>
      <c r="D264" s="36">
        <v>890.5</v>
      </c>
      <c r="E264" s="36">
        <v>878.05</v>
      </c>
      <c r="F264" s="36">
        <v>869.09999999999991</v>
      </c>
      <c r="G264" s="36">
        <v>856.64999999999986</v>
      </c>
      <c r="H264" s="36">
        <v>899.45</v>
      </c>
      <c r="I264" s="36">
        <v>911.90000000000009</v>
      </c>
      <c r="J264" s="36">
        <v>920.85000000000014</v>
      </c>
      <c r="K264" s="31">
        <v>902.95</v>
      </c>
      <c r="L264" s="31">
        <v>881.55</v>
      </c>
      <c r="M264" s="31">
        <v>2.0764300000000002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505.9</v>
      </c>
      <c r="D265" s="36">
        <v>511.40000000000003</v>
      </c>
      <c r="E265" s="36">
        <v>497.30000000000007</v>
      </c>
      <c r="F265" s="36">
        <v>488.70000000000005</v>
      </c>
      <c r="G265" s="36">
        <v>474.60000000000008</v>
      </c>
      <c r="H265" s="36">
        <v>520</v>
      </c>
      <c r="I265" s="36">
        <v>534.10000000000014</v>
      </c>
      <c r="J265" s="36">
        <v>542.70000000000005</v>
      </c>
      <c r="K265" s="31">
        <v>525.5</v>
      </c>
      <c r="L265" s="31">
        <v>502.8</v>
      </c>
      <c r="M265" s="31">
        <v>9.0127500000000005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104.77</v>
      </c>
      <c r="D266" s="36">
        <v>104.86333333333333</v>
      </c>
      <c r="E266" s="36">
        <v>103.66666666666666</v>
      </c>
      <c r="F266" s="36">
        <v>102.56333333333333</v>
      </c>
      <c r="G266" s="36">
        <v>101.36666666666666</v>
      </c>
      <c r="H266" s="36">
        <v>105.96666666666665</v>
      </c>
      <c r="I266" s="36">
        <v>107.16333333333334</v>
      </c>
      <c r="J266" s="36">
        <v>108.26666666666665</v>
      </c>
      <c r="K266" s="31">
        <v>106.06</v>
      </c>
      <c r="L266" s="31">
        <v>103.76</v>
      </c>
      <c r="M266" s="31">
        <v>39.962339999999998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728</v>
      </c>
      <c r="D267" s="36">
        <v>724.9</v>
      </c>
      <c r="E267" s="36">
        <v>719.9</v>
      </c>
      <c r="F267" s="36">
        <v>711.8</v>
      </c>
      <c r="G267" s="36">
        <v>706.8</v>
      </c>
      <c r="H267" s="36">
        <v>733</v>
      </c>
      <c r="I267" s="36">
        <v>738</v>
      </c>
      <c r="J267" s="36">
        <v>746.1</v>
      </c>
      <c r="K267" s="31">
        <v>729.9</v>
      </c>
      <c r="L267" s="31">
        <v>716.8</v>
      </c>
      <c r="M267" s="31">
        <v>29.72729</v>
      </c>
      <c r="N267" s="1"/>
      <c r="O267" s="1"/>
    </row>
    <row r="268" spans="1:15" ht="12.75" customHeight="1">
      <c r="A268" s="33">
        <v>258</v>
      </c>
      <c r="B268" s="53" t="s">
        <v>866</v>
      </c>
      <c r="C268" s="31">
        <v>338.95</v>
      </c>
      <c r="D268" s="36">
        <v>338.68333333333334</v>
      </c>
      <c r="E268" s="36">
        <v>335.26666666666665</v>
      </c>
      <c r="F268" s="36">
        <v>331.58333333333331</v>
      </c>
      <c r="G268" s="36">
        <v>328.16666666666663</v>
      </c>
      <c r="H268" s="36">
        <v>342.36666666666667</v>
      </c>
      <c r="I268" s="36">
        <v>345.7833333333333</v>
      </c>
      <c r="J268" s="36">
        <v>349.4666666666667</v>
      </c>
      <c r="K268" s="31">
        <v>342.1</v>
      </c>
      <c r="L268" s="31">
        <v>335</v>
      </c>
      <c r="M268" s="31">
        <v>12.207990000000001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928.25</v>
      </c>
      <c r="D269" s="36">
        <v>922.43333333333339</v>
      </c>
      <c r="E269" s="36">
        <v>908.51666666666677</v>
      </c>
      <c r="F269" s="36">
        <v>888.78333333333342</v>
      </c>
      <c r="G269" s="36">
        <v>874.86666666666679</v>
      </c>
      <c r="H269" s="36">
        <v>942.16666666666674</v>
      </c>
      <c r="I269" s="36">
        <v>956.08333333333326</v>
      </c>
      <c r="J269" s="36">
        <v>975.81666666666672</v>
      </c>
      <c r="K269" s="31">
        <v>936.35</v>
      </c>
      <c r="L269" s="31">
        <v>902.7</v>
      </c>
      <c r="M269" s="31">
        <v>27.164809999999999</v>
      </c>
      <c r="N269" s="1"/>
      <c r="O269" s="1"/>
    </row>
    <row r="270" spans="1:15" ht="12.75" customHeight="1">
      <c r="A270" s="33">
        <v>260</v>
      </c>
      <c r="B270" s="53" t="s">
        <v>867</v>
      </c>
      <c r="C270" s="31">
        <v>932.2</v>
      </c>
      <c r="D270" s="36">
        <v>930.41666666666663</v>
      </c>
      <c r="E270" s="36">
        <v>906.83333333333326</v>
      </c>
      <c r="F270" s="36">
        <v>881.46666666666658</v>
      </c>
      <c r="G270" s="36">
        <v>857.88333333333321</v>
      </c>
      <c r="H270" s="36">
        <v>955.7833333333333</v>
      </c>
      <c r="I270" s="36">
        <v>979.36666666666656</v>
      </c>
      <c r="J270" s="36">
        <v>1004.7333333333333</v>
      </c>
      <c r="K270" s="31">
        <v>954</v>
      </c>
      <c r="L270" s="31">
        <v>905.05</v>
      </c>
      <c r="M270" s="31">
        <v>2.7819500000000001</v>
      </c>
      <c r="N270" s="1"/>
      <c r="O270" s="1"/>
    </row>
    <row r="271" spans="1:15" ht="12.75" customHeight="1">
      <c r="A271" s="33">
        <v>261</v>
      </c>
      <c r="B271" s="53" t="s">
        <v>868</v>
      </c>
      <c r="C271" s="31">
        <v>109.56</v>
      </c>
      <c r="D271" s="36">
        <v>110.52</v>
      </c>
      <c r="E271" s="36">
        <v>108.33</v>
      </c>
      <c r="F271" s="36">
        <v>107.10000000000001</v>
      </c>
      <c r="G271" s="36">
        <v>104.91000000000001</v>
      </c>
      <c r="H271" s="36">
        <v>111.74999999999999</v>
      </c>
      <c r="I271" s="36">
        <v>113.93999999999998</v>
      </c>
      <c r="J271" s="36">
        <v>115.16999999999997</v>
      </c>
      <c r="K271" s="31">
        <v>112.71</v>
      </c>
      <c r="L271" s="31">
        <v>109.29</v>
      </c>
      <c r="M271" s="31">
        <v>41.61065</v>
      </c>
      <c r="N271" s="1"/>
      <c r="O271" s="1"/>
    </row>
    <row r="272" spans="1:15" ht="12.75" customHeight="1">
      <c r="A272" s="33">
        <v>262</v>
      </c>
      <c r="B272" s="53" t="s">
        <v>830</v>
      </c>
      <c r="C272" s="31">
        <v>648.35</v>
      </c>
      <c r="D272" s="36">
        <v>642.33333333333337</v>
      </c>
      <c r="E272" s="36">
        <v>632.66666666666674</v>
      </c>
      <c r="F272" s="36">
        <v>616.98333333333335</v>
      </c>
      <c r="G272" s="36">
        <v>607.31666666666672</v>
      </c>
      <c r="H272" s="36">
        <v>658.01666666666677</v>
      </c>
      <c r="I272" s="36">
        <v>667.68333333333351</v>
      </c>
      <c r="J272" s="36">
        <v>683.36666666666679</v>
      </c>
      <c r="K272" s="31">
        <v>652</v>
      </c>
      <c r="L272" s="31">
        <v>626.65</v>
      </c>
      <c r="M272" s="31">
        <v>21.998819999999998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740.5</v>
      </c>
      <c r="D273" s="36">
        <v>749.9666666666667</v>
      </c>
      <c r="E273" s="36">
        <v>725.03333333333342</v>
      </c>
      <c r="F273" s="36">
        <v>709.56666666666672</v>
      </c>
      <c r="G273" s="36">
        <v>684.63333333333344</v>
      </c>
      <c r="H273" s="36">
        <v>765.43333333333339</v>
      </c>
      <c r="I273" s="36">
        <v>790.36666666666679</v>
      </c>
      <c r="J273" s="36">
        <v>805.83333333333337</v>
      </c>
      <c r="K273" s="31">
        <v>774.9</v>
      </c>
      <c r="L273" s="31">
        <v>734.5</v>
      </c>
      <c r="M273" s="31">
        <v>18.363009999999999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988.25</v>
      </c>
      <c r="D274" s="36">
        <v>986.80000000000007</v>
      </c>
      <c r="E274" s="36">
        <v>981.60000000000014</v>
      </c>
      <c r="F274" s="36">
        <v>974.95</v>
      </c>
      <c r="G274" s="36">
        <v>969.75000000000011</v>
      </c>
      <c r="H274" s="36">
        <v>993.45000000000016</v>
      </c>
      <c r="I274" s="36">
        <v>998.6500000000002</v>
      </c>
      <c r="J274" s="36">
        <v>1005.3000000000002</v>
      </c>
      <c r="K274" s="31">
        <v>992</v>
      </c>
      <c r="L274" s="31">
        <v>980.15</v>
      </c>
      <c r="M274" s="31">
        <v>9.8460800000000006</v>
      </c>
      <c r="N274" s="1"/>
      <c r="O274" s="1"/>
    </row>
    <row r="275" spans="1:15" ht="12.75" customHeight="1">
      <c r="A275" s="33">
        <v>265</v>
      </c>
      <c r="B275" s="53" t="s">
        <v>869</v>
      </c>
      <c r="C275" s="31">
        <v>328.5</v>
      </c>
      <c r="D275" s="36">
        <v>329.08333333333331</v>
      </c>
      <c r="E275" s="36">
        <v>326.91666666666663</v>
      </c>
      <c r="F275" s="36">
        <v>325.33333333333331</v>
      </c>
      <c r="G275" s="36">
        <v>323.16666666666663</v>
      </c>
      <c r="H275" s="36">
        <v>330.66666666666663</v>
      </c>
      <c r="I275" s="36">
        <v>332.83333333333326</v>
      </c>
      <c r="J275" s="36">
        <v>334.41666666666663</v>
      </c>
      <c r="K275" s="31">
        <v>331.25</v>
      </c>
      <c r="L275" s="31">
        <v>327.5</v>
      </c>
      <c r="M275" s="31">
        <v>124.02209000000001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598.79999999999995</v>
      </c>
      <c r="D276" s="36">
        <v>594.41666666666663</v>
      </c>
      <c r="E276" s="36">
        <v>584.38333333333321</v>
      </c>
      <c r="F276" s="36">
        <v>569.96666666666658</v>
      </c>
      <c r="G276" s="36">
        <v>559.93333333333317</v>
      </c>
      <c r="H276" s="36">
        <v>608.83333333333326</v>
      </c>
      <c r="I276" s="36">
        <v>618.86666666666679</v>
      </c>
      <c r="J276" s="36">
        <v>633.2833333333333</v>
      </c>
      <c r="K276" s="31">
        <v>604.45000000000005</v>
      </c>
      <c r="L276" s="31">
        <v>580</v>
      </c>
      <c r="M276" s="31">
        <v>31.851939999999999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605.20000000000005</v>
      </c>
      <c r="D277" s="36">
        <v>606.08333333333337</v>
      </c>
      <c r="E277" s="36">
        <v>600.16666666666674</v>
      </c>
      <c r="F277" s="36">
        <v>595.13333333333333</v>
      </c>
      <c r="G277" s="36">
        <v>589.2166666666667</v>
      </c>
      <c r="H277" s="36">
        <v>611.11666666666679</v>
      </c>
      <c r="I277" s="36">
        <v>617.03333333333353</v>
      </c>
      <c r="J277" s="36">
        <v>622.06666666666683</v>
      </c>
      <c r="K277" s="31">
        <v>612</v>
      </c>
      <c r="L277" s="31">
        <v>601.04999999999995</v>
      </c>
      <c r="M277" s="31">
        <v>2.7926000000000002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773.25</v>
      </c>
      <c r="D278" s="36">
        <v>762.98333333333323</v>
      </c>
      <c r="E278" s="36">
        <v>745.96666666666647</v>
      </c>
      <c r="F278" s="36">
        <v>718.68333333333328</v>
      </c>
      <c r="G278" s="36">
        <v>701.66666666666652</v>
      </c>
      <c r="H278" s="36">
        <v>790.26666666666642</v>
      </c>
      <c r="I278" s="36">
        <v>807.28333333333308</v>
      </c>
      <c r="J278" s="36">
        <v>834.56666666666638</v>
      </c>
      <c r="K278" s="31">
        <v>780</v>
      </c>
      <c r="L278" s="31">
        <v>735.7</v>
      </c>
      <c r="M278" s="31">
        <v>11.1812</v>
      </c>
      <c r="N278" s="1"/>
      <c r="O278" s="1"/>
    </row>
    <row r="279" spans="1:15" ht="12.75" customHeight="1">
      <c r="A279" s="33">
        <v>269</v>
      </c>
      <c r="B279" s="53" t="s">
        <v>870</v>
      </c>
      <c r="C279" s="31">
        <v>609.29999999999995</v>
      </c>
      <c r="D279" s="36">
        <v>612.76666666666665</v>
      </c>
      <c r="E279" s="36">
        <v>604.5333333333333</v>
      </c>
      <c r="F279" s="36">
        <v>599.76666666666665</v>
      </c>
      <c r="G279" s="36">
        <v>591.5333333333333</v>
      </c>
      <c r="H279" s="36">
        <v>617.5333333333333</v>
      </c>
      <c r="I279" s="36">
        <v>625.76666666666665</v>
      </c>
      <c r="J279" s="36">
        <v>630.5333333333333</v>
      </c>
      <c r="K279" s="31">
        <v>621</v>
      </c>
      <c r="L279" s="31">
        <v>608</v>
      </c>
      <c r="M279" s="31">
        <v>6.3065199999999999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1271.8</v>
      </c>
      <c r="D280" s="36">
        <v>1274.3999999999999</v>
      </c>
      <c r="E280" s="36">
        <v>1253.9499999999998</v>
      </c>
      <c r="F280" s="36">
        <v>1236.0999999999999</v>
      </c>
      <c r="G280" s="36">
        <v>1215.6499999999999</v>
      </c>
      <c r="H280" s="36">
        <v>1292.2499999999998</v>
      </c>
      <c r="I280" s="36">
        <v>1312.7</v>
      </c>
      <c r="J280" s="36">
        <v>1330.5499999999997</v>
      </c>
      <c r="K280" s="31">
        <v>1294.8499999999999</v>
      </c>
      <c r="L280" s="31">
        <v>1256.55</v>
      </c>
      <c r="M280" s="31">
        <v>2.3790200000000001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526.79999999999995</v>
      </c>
      <c r="D281" s="36">
        <v>530.44999999999993</v>
      </c>
      <c r="E281" s="36">
        <v>521.14999999999986</v>
      </c>
      <c r="F281" s="36">
        <v>515.49999999999989</v>
      </c>
      <c r="G281" s="36">
        <v>506.19999999999982</v>
      </c>
      <c r="H281" s="36">
        <v>536.09999999999991</v>
      </c>
      <c r="I281" s="36">
        <v>545.39999999999986</v>
      </c>
      <c r="J281" s="36">
        <v>551.04999999999995</v>
      </c>
      <c r="K281" s="31">
        <v>539.75</v>
      </c>
      <c r="L281" s="31">
        <v>524.79999999999995</v>
      </c>
      <c r="M281" s="31">
        <v>7.7054299999999998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869.9</v>
      </c>
      <c r="D282" s="36">
        <v>875.9666666666667</v>
      </c>
      <c r="E282" s="36">
        <v>858.93333333333339</v>
      </c>
      <c r="F282" s="36">
        <v>847.9666666666667</v>
      </c>
      <c r="G282" s="36">
        <v>830.93333333333339</v>
      </c>
      <c r="H282" s="36">
        <v>886.93333333333339</v>
      </c>
      <c r="I282" s="36">
        <v>903.9666666666667</v>
      </c>
      <c r="J282" s="36">
        <v>914.93333333333339</v>
      </c>
      <c r="K282" s="31">
        <v>893</v>
      </c>
      <c r="L282" s="31">
        <v>865</v>
      </c>
      <c r="M282" s="31">
        <v>1.5484800000000001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4329.8500000000004</v>
      </c>
      <c r="D283" s="36">
        <v>4358.5</v>
      </c>
      <c r="E283" s="36">
        <v>4277</v>
      </c>
      <c r="F283" s="36">
        <v>4224.1499999999996</v>
      </c>
      <c r="G283" s="36">
        <v>4142.6499999999996</v>
      </c>
      <c r="H283" s="36">
        <v>4411.3500000000004</v>
      </c>
      <c r="I283" s="36">
        <v>4492.8500000000004</v>
      </c>
      <c r="J283" s="36">
        <v>4545.7000000000007</v>
      </c>
      <c r="K283" s="31">
        <v>4440</v>
      </c>
      <c r="L283" s="31">
        <v>4305.6499999999996</v>
      </c>
      <c r="M283" s="31">
        <v>2.74376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405</v>
      </c>
      <c r="D284" s="36">
        <v>405.7166666666667</v>
      </c>
      <c r="E284" s="36">
        <v>396.03333333333342</v>
      </c>
      <c r="F284" s="36">
        <v>387.06666666666672</v>
      </c>
      <c r="G284" s="36">
        <v>377.38333333333344</v>
      </c>
      <c r="H284" s="36">
        <v>414.68333333333339</v>
      </c>
      <c r="I284" s="36">
        <v>424.36666666666667</v>
      </c>
      <c r="J284" s="36">
        <v>433.33333333333337</v>
      </c>
      <c r="K284" s="31">
        <v>415.4</v>
      </c>
      <c r="L284" s="31">
        <v>396.75</v>
      </c>
      <c r="M284" s="31">
        <v>35.132680000000001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1842.6</v>
      </c>
      <c r="D285" s="36">
        <v>1860.8999999999999</v>
      </c>
      <c r="E285" s="36">
        <v>1811.7999999999997</v>
      </c>
      <c r="F285" s="36">
        <v>1780.9999999999998</v>
      </c>
      <c r="G285" s="36">
        <v>1731.8999999999996</v>
      </c>
      <c r="H285" s="36">
        <v>1891.6999999999998</v>
      </c>
      <c r="I285" s="36">
        <v>1940.7999999999997</v>
      </c>
      <c r="J285" s="36">
        <v>1971.6</v>
      </c>
      <c r="K285" s="31">
        <v>1910</v>
      </c>
      <c r="L285" s="31">
        <v>1830.1</v>
      </c>
      <c r="M285" s="31">
        <v>16.786950000000001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318.45</v>
      </c>
      <c r="D286" s="36">
        <v>317.83333333333331</v>
      </c>
      <c r="E286" s="36">
        <v>315.16666666666663</v>
      </c>
      <c r="F286" s="36">
        <v>311.88333333333333</v>
      </c>
      <c r="G286" s="36">
        <v>309.21666666666664</v>
      </c>
      <c r="H286" s="36">
        <v>321.11666666666662</v>
      </c>
      <c r="I286" s="36">
        <v>323.78333333333325</v>
      </c>
      <c r="J286" s="36">
        <v>327.06666666666661</v>
      </c>
      <c r="K286" s="31">
        <v>320.5</v>
      </c>
      <c r="L286" s="31">
        <v>314.55</v>
      </c>
      <c r="M286" s="31">
        <v>9.0746400000000005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961.65</v>
      </c>
      <c r="D287" s="36">
        <v>965.55000000000007</v>
      </c>
      <c r="E287" s="36">
        <v>951.10000000000014</v>
      </c>
      <c r="F287" s="36">
        <v>940.55000000000007</v>
      </c>
      <c r="G287" s="36">
        <v>926.10000000000014</v>
      </c>
      <c r="H287" s="36">
        <v>976.10000000000014</v>
      </c>
      <c r="I287" s="36">
        <v>990.55000000000018</v>
      </c>
      <c r="J287" s="36">
        <v>1001.1000000000001</v>
      </c>
      <c r="K287" s="31">
        <v>980</v>
      </c>
      <c r="L287" s="31">
        <v>955</v>
      </c>
      <c r="M287" s="31">
        <v>0.90559999999999996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1481.8</v>
      </c>
      <c r="D288" s="36">
        <v>1490.7833333333335</v>
      </c>
      <c r="E288" s="36">
        <v>1465.0666666666671</v>
      </c>
      <c r="F288" s="36">
        <v>1448.3333333333335</v>
      </c>
      <c r="G288" s="36">
        <v>1422.616666666667</v>
      </c>
      <c r="H288" s="36">
        <v>1507.5166666666671</v>
      </c>
      <c r="I288" s="36">
        <v>1533.2333333333338</v>
      </c>
      <c r="J288" s="36">
        <v>1549.9666666666672</v>
      </c>
      <c r="K288" s="31">
        <v>1516.5</v>
      </c>
      <c r="L288" s="31">
        <v>1474.05</v>
      </c>
      <c r="M288" s="31">
        <v>1.8542099999999999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1370.95</v>
      </c>
      <c r="D289" s="36">
        <v>1355.2166666666667</v>
      </c>
      <c r="E289" s="36">
        <v>1330.7333333333333</v>
      </c>
      <c r="F289" s="36">
        <v>1290.5166666666667</v>
      </c>
      <c r="G289" s="36">
        <v>1266.0333333333333</v>
      </c>
      <c r="H289" s="36">
        <v>1395.4333333333334</v>
      </c>
      <c r="I289" s="36">
        <v>1419.916666666667</v>
      </c>
      <c r="J289" s="36">
        <v>1460.1333333333334</v>
      </c>
      <c r="K289" s="31">
        <v>1379.7</v>
      </c>
      <c r="L289" s="31">
        <v>1315</v>
      </c>
      <c r="M289" s="31">
        <v>6.4464199999999998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579.4</v>
      </c>
      <c r="D290" s="36">
        <v>575.88333333333333</v>
      </c>
      <c r="E290" s="36">
        <v>568.81666666666661</v>
      </c>
      <c r="F290" s="36">
        <v>558.23333333333323</v>
      </c>
      <c r="G290" s="36">
        <v>551.16666666666652</v>
      </c>
      <c r="H290" s="36">
        <v>586.4666666666667</v>
      </c>
      <c r="I290" s="36">
        <v>593.53333333333353</v>
      </c>
      <c r="J290" s="36">
        <v>604.11666666666679</v>
      </c>
      <c r="K290" s="31">
        <v>582.95000000000005</v>
      </c>
      <c r="L290" s="31">
        <v>565.29999999999995</v>
      </c>
      <c r="M290" s="31">
        <v>14.7485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307.2</v>
      </c>
      <c r="D291" s="36">
        <v>307.31666666666666</v>
      </c>
      <c r="E291" s="36">
        <v>303.88333333333333</v>
      </c>
      <c r="F291" s="36">
        <v>300.56666666666666</v>
      </c>
      <c r="G291" s="36">
        <v>297.13333333333333</v>
      </c>
      <c r="H291" s="36">
        <v>310.63333333333333</v>
      </c>
      <c r="I291" s="36">
        <v>314.06666666666661</v>
      </c>
      <c r="J291" s="36">
        <v>317.38333333333333</v>
      </c>
      <c r="K291" s="31">
        <v>310.75</v>
      </c>
      <c r="L291" s="31">
        <v>304</v>
      </c>
      <c r="M291" s="31">
        <v>28.038440000000001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230.78</v>
      </c>
      <c r="D292" s="36">
        <v>230.12666666666667</v>
      </c>
      <c r="E292" s="36">
        <v>227.50333333333333</v>
      </c>
      <c r="F292" s="36">
        <v>224.22666666666666</v>
      </c>
      <c r="G292" s="36">
        <v>221.60333333333332</v>
      </c>
      <c r="H292" s="36">
        <v>233.40333333333334</v>
      </c>
      <c r="I292" s="36">
        <v>236.02666666666667</v>
      </c>
      <c r="J292" s="36">
        <v>239.30333333333334</v>
      </c>
      <c r="K292" s="31">
        <v>232.75</v>
      </c>
      <c r="L292" s="31">
        <v>226.85</v>
      </c>
      <c r="M292" s="31">
        <v>25.7806</v>
      </c>
      <c r="N292" s="1"/>
      <c r="O292" s="1"/>
    </row>
    <row r="293" spans="1:15" ht="12.75" customHeight="1">
      <c r="A293" s="33">
        <v>283</v>
      </c>
      <c r="B293" s="53" t="s">
        <v>831</v>
      </c>
      <c r="C293" s="31">
        <v>4441.8500000000004</v>
      </c>
      <c r="D293" s="36">
        <v>4465.333333333333</v>
      </c>
      <c r="E293" s="36">
        <v>4381.5166666666664</v>
      </c>
      <c r="F293" s="36">
        <v>4321.1833333333334</v>
      </c>
      <c r="G293" s="36">
        <v>4237.3666666666668</v>
      </c>
      <c r="H293" s="36">
        <v>4525.6666666666661</v>
      </c>
      <c r="I293" s="36">
        <v>4609.4833333333336</v>
      </c>
      <c r="J293" s="36">
        <v>4669.8166666666657</v>
      </c>
      <c r="K293" s="31">
        <v>4549.1499999999996</v>
      </c>
      <c r="L293" s="31">
        <v>4405</v>
      </c>
      <c r="M293" s="31">
        <v>2.41737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925.35</v>
      </c>
      <c r="D294" s="36">
        <v>913.11666666666667</v>
      </c>
      <c r="E294" s="36">
        <v>897.23333333333335</v>
      </c>
      <c r="F294" s="36">
        <v>869.11666666666667</v>
      </c>
      <c r="G294" s="36">
        <v>853.23333333333335</v>
      </c>
      <c r="H294" s="36">
        <v>941.23333333333335</v>
      </c>
      <c r="I294" s="36">
        <v>957.11666666666679</v>
      </c>
      <c r="J294" s="36">
        <v>985.23333333333335</v>
      </c>
      <c r="K294" s="31">
        <v>929</v>
      </c>
      <c r="L294" s="31">
        <v>885</v>
      </c>
      <c r="M294" s="31">
        <v>18.165679999999998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874.7</v>
      </c>
      <c r="D295" s="36">
        <v>866.5</v>
      </c>
      <c r="E295" s="36">
        <v>835</v>
      </c>
      <c r="F295" s="36">
        <v>795.3</v>
      </c>
      <c r="G295" s="36">
        <v>763.8</v>
      </c>
      <c r="H295" s="36">
        <v>906.2</v>
      </c>
      <c r="I295" s="36">
        <v>937.7</v>
      </c>
      <c r="J295" s="36">
        <v>977.40000000000009</v>
      </c>
      <c r="K295" s="31">
        <v>898</v>
      </c>
      <c r="L295" s="31">
        <v>826.8</v>
      </c>
      <c r="M295" s="31">
        <v>54.446820000000002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1807.9</v>
      </c>
      <c r="D296" s="36">
        <v>1799.0166666666667</v>
      </c>
      <c r="E296" s="36">
        <v>1782.0333333333333</v>
      </c>
      <c r="F296" s="36">
        <v>1756.1666666666667</v>
      </c>
      <c r="G296" s="36">
        <v>1739.1833333333334</v>
      </c>
      <c r="H296" s="36">
        <v>1824.8833333333332</v>
      </c>
      <c r="I296" s="36">
        <v>1841.8666666666663</v>
      </c>
      <c r="J296" s="36">
        <v>1867.7333333333331</v>
      </c>
      <c r="K296" s="31">
        <v>1816</v>
      </c>
      <c r="L296" s="31">
        <v>1773.15</v>
      </c>
      <c r="M296" s="31">
        <v>58.062570000000001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2146.8000000000002</v>
      </c>
      <c r="D297" s="36">
        <v>2153.3666666666668</v>
      </c>
      <c r="E297" s="36">
        <v>2124.4333333333334</v>
      </c>
      <c r="F297" s="36">
        <v>2102.0666666666666</v>
      </c>
      <c r="G297" s="36">
        <v>2073.1333333333332</v>
      </c>
      <c r="H297" s="36">
        <v>2175.7333333333336</v>
      </c>
      <c r="I297" s="36">
        <v>2204.666666666667</v>
      </c>
      <c r="J297" s="36">
        <v>2227.0333333333338</v>
      </c>
      <c r="K297" s="31">
        <v>2182.3000000000002</v>
      </c>
      <c r="L297" s="31">
        <v>2131</v>
      </c>
      <c r="M297" s="31">
        <v>1.4238999999999999</v>
      </c>
      <c r="N297" s="1"/>
      <c r="O297" s="1"/>
    </row>
    <row r="298" spans="1:15" ht="12.75" customHeight="1">
      <c r="A298" s="33">
        <v>288</v>
      </c>
      <c r="B298" s="53" t="s">
        <v>842</v>
      </c>
      <c r="C298" s="31">
        <v>179.89</v>
      </c>
      <c r="D298" s="36">
        <v>180.28</v>
      </c>
      <c r="E298" s="36">
        <v>179.08</v>
      </c>
      <c r="F298" s="36">
        <v>178.27</v>
      </c>
      <c r="G298" s="36">
        <v>177.07000000000002</v>
      </c>
      <c r="H298" s="36">
        <v>181.09</v>
      </c>
      <c r="I298" s="36">
        <v>182.29</v>
      </c>
      <c r="J298" s="36">
        <v>183.1</v>
      </c>
      <c r="K298" s="31">
        <v>181.48</v>
      </c>
      <c r="L298" s="31">
        <v>179.47</v>
      </c>
      <c r="M298" s="31">
        <v>20.733029999999999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5215.95</v>
      </c>
      <c r="D299" s="36">
        <v>5204.3666666666668</v>
      </c>
      <c r="E299" s="36">
        <v>5174.2333333333336</v>
      </c>
      <c r="F299" s="36">
        <v>5132.5166666666664</v>
      </c>
      <c r="G299" s="36">
        <v>5102.3833333333332</v>
      </c>
      <c r="H299" s="36">
        <v>5246.0833333333339</v>
      </c>
      <c r="I299" s="36">
        <v>5276.2166666666672</v>
      </c>
      <c r="J299" s="36">
        <v>5317.9333333333343</v>
      </c>
      <c r="K299" s="31">
        <v>5234.5</v>
      </c>
      <c r="L299" s="31">
        <v>5162.6499999999996</v>
      </c>
      <c r="M299" s="31">
        <v>1.6511100000000001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767.25</v>
      </c>
      <c r="D300" s="36">
        <v>769.80000000000007</v>
      </c>
      <c r="E300" s="36">
        <v>762.65000000000009</v>
      </c>
      <c r="F300" s="36">
        <v>758.05000000000007</v>
      </c>
      <c r="G300" s="36">
        <v>750.90000000000009</v>
      </c>
      <c r="H300" s="36">
        <v>774.40000000000009</v>
      </c>
      <c r="I300" s="36">
        <v>781.55</v>
      </c>
      <c r="J300" s="36">
        <v>786.15000000000009</v>
      </c>
      <c r="K300" s="31">
        <v>776.95</v>
      </c>
      <c r="L300" s="31">
        <v>765.2</v>
      </c>
      <c r="M300" s="31">
        <v>30.492750000000001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5658.15</v>
      </c>
      <c r="D301" s="36">
        <v>5668.0166666666664</v>
      </c>
      <c r="E301" s="36">
        <v>5626.6333333333332</v>
      </c>
      <c r="F301" s="36">
        <v>5595.1166666666668</v>
      </c>
      <c r="G301" s="36">
        <v>5553.7333333333336</v>
      </c>
      <c r="H301" s="36">
        <v>5699.5333333333328</v>
      </c>
      <c r="I301" s="36">
        <v>5740.9166666666661</v>
      </c>
      <c r="J301" s="36">
        <v>5772.4333333333325</v>
      </c>
      <c r="K301" s="31">
        <v>5709.4</v>
      </c>
      <c r="L301" s="31">
        <v>5636.5</v>
      </c>
      <c r="M301" s="31">
        <v>4.1060600000000003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3815</v>
      </c>
      <c r="D302" s="36">
        <v>3800.0333333333333</v>
      </c>
      <c r="E302" s="36">
        <v>3778.0666666666666</v>
      </c>
      <c r="F302" s="36">
        <v>3741.1333333333332</v>
      </c>
      <c r="G302" s="36">
        <v>3719.1666666666665</v>
      </c>
      <c r="H302" s="36">
        <v>3836.9666666666667</v>
      </c>
      <c r="I302" s="36">
        <v>3858.9333333333329</v>
      </c>
      <c r="J302" s="36">
        <v>3895.8666666666668</v>
      </c>
      <c r="K302" s="31">
        <v>3822</v>
      </c>
      <c r="L302" s="31">
        <v>3763.1</v>
      </c>
      <c r="M302" s="31">
        <v>27.036359999999998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514.29999999999995</v>
      </c>
      <c r="D303" s="36">
        <v>517.51666666666665</v>
      </c>
      <c r="E303" s="36">
        <v>509.0333333333333</v>
      </c>
      <c r="F303" s="36">
        <v>503.76666666666665</v>
      </c>
      <c r="G303" s="36">
        <v>495.2833333333333</v>
      </c>
      <c r="H303" s="36">
        <v>522.7833333333333</v>
      </c>
      <c r="I303" s="36">
        <v>531.26666666666665</v>
      </c>
      <c r="J303" s="36">
        <v>536.5333333333333</v>
      </c>
      <c r="K303" s="31">
        <v>526</v>
      </c>
      <c r="L303" s="31">
        <v>512.25</v>
      </c>
      <c r="M303" s="31">
        <v>2.35215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463.9</v>
      </c>
      <c r="D304" s="36">
        <v>463.05</v>
      </c>
      <c r="E304" s="36">
        <v>458.20000000000005</v>
      </c>
      <c r="F304" s="36">
        <v>452.50000000000006</v>
      </c>
      <c r="G304" s="36">
        <v>447.65000000000009</v>
      </c>
      <c r="H304" s="36">
        <v>468.75</v>
      </c>
      <c r="I304" s="36">
        <v>473.6</v>
      </c>
      <c r="J304" s="36">
        <v>479.29999999999995</v>
      </c>
      <c r="K304" s="31">
        <v>467.9</v>
      </c>
      <c r="L304" s="31">
        <v>457.35</v>
      </c>
      <c r="M304" s="31">
        <v>13.669370000000001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258.45</v>
      </c>
      <c r="D305" s="36">
        <v>258.88333333333327</v>
      </c>
      <c r="E305" s="36">
        <v>256.61666666666656</v>
      </c>
      <c r="F305" s="36">
        <v>254.7833333333333</v>
      </c>
      <c r="G305" s="36">
        <v>252.51666666666659</v>
      </c>
      <c r="H305" s="36">
        <v>260.71666666666653</v>
      </c>
      <c r="I305" s="36">
        <v>262.98333333333329</v>
      </c>
      <c r="J305" s="36">
        <v>264.81666666666649</v>
      </c>
      <c r="K305" s="31">
        <v>261.14999999999998</v>
      </c>
      <c r="L305" s="31">
        <v>257.05</v>
      </c>
      <c r="M305" s="31">
        <v>6.9105699999999999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150.57</v>
      </c>
      <c r="D306" s="36">
        <v>149.46</v>
      </c>
      <c r="E306" s="36">
        <v>146.92000000000002</v>
      </c>
      <c r="F306" s="36">
        <v>143.27000000000001</v>
      </c>
      <c r="G306" s="36">
        <v>140.73000000000002</v>
      </c>
      <c r="H306" s="36">
        <v>153.11000000000001</v>
      </c>
      <c r="I306" s="36">
        <v>155.65000000000003</v>
      </c>
      <c r="J306" s="36">
        <v>159.30000000000001</v>
      </c>
      <c r="K306" s="31">
        <v>152</v>
      </c>
      <c r="L306" s="31">
        <v>145.81</v>
      </c>
      <c r="M306" s="31">
        <v>66.792320000000004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1176.0999999999999</v>
      </c>
      <c r="D307" s="36">
        <v>1179.4833333333333</v>
      </c>
      <c r="E307" s="36">
        <v>1165.4666666666667</v>
      </c>
      <c r="F307" s="36">
        <v>1154.8333333333333</v>
      </c>
      <c r="G307" s="36">
        <v>1140.8166666666666</v>
      </c>
      <c r="H307" s="36">
        <v>1190.1166666666668</v>
      </c>
      <c r="I307" s="36">
        <v>1204.1333333333337</v>
      </c>
      <c r="J307" s="36">
        <v>1214.7666666666669</v>
      </c>
      <c r="K307" s="31">
        <v>1193.5</v>
      </c>
      <c r="L307" s="31">
        <v>1168.8499999999999</v>
      </c>
      <c r="M307" s="31">
        <v>31.263089999999998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8162.05</v>
      </c>
      <c r="D308" s="36">
        <v>8244.3166666666657</v>
      </c>
      <c r="E308" s="36">
        <v>7938.6333333333314</v>
      </c>
      <c r="F308" s="36">
        <v>7715.2166666666653</v>
      </c>
      <c r="G308" s="36">
        <v>7409.533333333331</v>
      </c>
      <c r="H308" s="36">
        <v>8467.7333333333318</v>
      </c>
      <c r="I308" s="36">
        <v>8773.4166666666661</v>
      </c>
      <c r="J308" s="36">
        <v>8996.8333333333321</v>
      </c>
      <c r="K308" s="31">
        <v>8550</v>
      </c>
      <c r="L308" s="31">
        <v>8020.9</v>
      </c>
      <c r="M308" s="31">
        <v>1.9943200000000001</v>
      </c>
      <c r="N308" s="1"/>
      <c r="O308" s="1"/>
    </row>
    <row r="309" spans="1:15" ht="12.75" customHeight="1">
      <c r="A309" s="33">
        <v>299</v>
      </c>
      <c r="B309" s="53" t="s">
        <v>871</v>
      </c>
      <c r="C309" s="31">
        <v>731.45</v>
      </c>
      <c r="D309" s="36">
        <v>737.81666666666661</v>
      </c>
      <c r="E309" s="36">
        <v>719.63333333333321</v>
      </c>
      <c r="F309" s="36">
        <v>707.81666666666661</v>
      </c>
      <c r="G309" s="36">
        <v>689.63333333333321</v>
      </c>
      <c r="H309" s="36">
        <v>749.63333333333321</v>
      </c>
      <c r="I309" s="36">
        <v>767.81666666666661</v>
      </c>
      <c r="J309" s="36">
        <v>779.63333333333321</v>
      </c>
      <c r="K309" s="31">
        <v>756</v>
      </c>
      <c r="L309" s="31">
        <v>726</v>
      </c>
      <c r="M309" s="31">
        <v>4.4568300000000001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1911.85</v>
      </c>
      <c r="D310" s="36">
        <v>1900</v>
      </c>
      <c r="E310" s="36">
        <v>1874.35</v>
      </c>
      <c r="F310" s="36">
        <v>1836.85</v>
      </c>
      <c r="G310" s="36">
        <v>1811.1999999999998</v>
      </c>
      <c r="H310" s="36">
        <v>1937.5</v>
      </c>
      <c r="I310" s="36">
        <v>1963.15</v>
      </c>
      <c r="J310" s="36">
        <v>2000.65</v>
      </c>
      <c r="K310" s="31">
        <v>1925.65</v>
      </c>
      <c r="L310" s="31">
        <v>1862.5</v>
      </c>
      <c r="M310" s="31">
        <v>24.763359999999999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111.16</v>
      </c>
      <c r="D311" s="36">
        <v>111.13</v>
      </c>
      <c r="E311" s="36">
        <v>108.66</v>
      </c>
      <c r="F311" s="36">
        <v>106.16</v>
      </c>
      <c r="G311" s="36">
        <v>103.69</v>
      </c>
      <c r="H311" s="36">
        <v>113.63</v>
      </c>
      <c r="I311" s="36">
        <v>116.1</v>
      </c>
      <c r="J311" s="36">
        <v>118.6</v>
      </c>
      <c r="K311" s="31">
        <v>113.6</v>
      </c>
      <c r="L311" s="31">
        <v>108.63</v>
      </c>
      <c r="M311" s="31">
        <v>188.13294999999999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142249.04999999999</v>
      </c>
      <c r="D312" s="36">
        <v>141565.63333333333</v>
      </c>
      <c r="E312" s="36">
        <v>140633.41666666666</v>
      </c>
      <c r="F312" s="36">
        <v>139017.78333333333</v>
      </c>
      <c r="G312" s="36">
        <v>138085.56666666665</v>
      </c>
      <c r="H312" s="36">
        <v>143181.26666666666</v>
      </c>
      <c r="I312" s="36">
        <v>144113.48333333334</v>
      </c>
      <c r="J312" s="36">
        <v>145729.11666666667</v>
      </c>
      <c r="K312" s="31">
        <v>142497.85</v>
      </c>
      <c r="L312" s="31">
        <v>139950</v>
      </c>
      <c r="M312" s="31">
        <v>0.11737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1904.65</v>
      </c>
      <c r="D313" s="36">
        <v>1915.75</v>
      </c>
      <c r="E313" s="36">
        <v>1888.95</v>
      </c>
      <c r="F313" s="36">
        <v>1873.25</v>
      </c>
      <c r="G313" s="36">
        <v>1846.45</v>
      </c>
      <c r="H313" s="36">
        <v>1931.45</v>
      </c>
      <c r="I313" s="36">
        <v>1958.2500000000002</v>
      </c>
      <c r="J313" s="36">
        <v>1973.95</v>
      </c>
      <c r="K313" s="31">
        <v>1942.55</v>
      </c>
      <c r="L313" s="31">
        <v>1900.05</v>
      </c>
      <c r="M313" s="31">
        <v>1.08172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1308.8</v>
      </c>
      <c r="D314" s="36">
        <v>1326.6833333333334</v>
      </c>
      <c r="E314" s="36">
        <v>1279.1166666666668</v>
      </c>
      <c r="F314" s="36">
        <v>1249.4333333333334</v>
      </c>
      <c r="G314" s="36">
        <v>1201.8666666666668</v>
      </c>
      <c r="H314" s="36">
        <v>1356.3666666666668</v>
      </c>
      <c r="I314" s="36">
        <v>1403.9333333333334</v>
      </c>
      <c r="J314" s="36">
        <v>1433.6166666666668</v>
      </c>
      <c r="K314" s="31">
        <v>1374.25</v>
      </c>
      <c r="L314" s="31">
        <v>1297</v>
      </c>
      <c r="M314" s="31">
        <v>24.879200000000001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1869.55</v>
      </c>
      <c r="D315" s="36">
        <v>1877.8999999999999</v>
      </c>
      <c r="E315" s="36">
        <v>1843.6499999999996</v>
      </c>
      <c r="F315" s="36">
        <v>1817.7499999999998</v>
      </c>
      <c r="G315" s="36">
        <v>1783.4999999999995</v>
      </c>
      <c r="H315" s="36">
        <v>1903.7999999999997</v>
      </c>
      <c r="I315" s="36">
        <v>1938.0500000000002</v>
      </c>
      <c r="J315" s="36">
        <v>1963.9499999999998</v>
      </c>
      <c r="K315" s="31">
        <v>1912.15</v>
      </c>
      <c r="L315" s="31">
        <v>1852</v>
      </c>
      <c r="M315" s="31">
        <v>4.6805599999999998</v>
      </c>
      <c r="N315" s="1"/>
      <c r="O315" s="1"/>
    </row>
    <row r="316" spans="1:15" ht="12.75" customHeight="1">
      <c r="A316" s="33">
        <v>306</v>
      </c>
      <c r="B316" s="53" t="s">
        <v>872</v>
      </c>
      <c r="C316" s="31">
        <v>649.6</v>
      </c>
      <c r="D316" s="36">
        <v>653.5333333333333</v>
      </c>
      <c r="E316" s="36">
        <v>643.06666666666661</v>
      </c>
      <c r="F316" s="36">
        <v>636.5333333333333</v>
      </c>
      <c r="G316" s="36">
        <v>626.06666666666661</v>
      </c>
      <c r="H316" s="36">
        <v>660.06666666666661</v>
      </c>
      <c r="I316" s="36">
        <v>670.5333333333333</v>
      </c>
      <c r="J316" s="36">
        <v>677.06666666666661</v>
      </c>
      <c r="K316" s="31">
        <v>664</v>
      </c>
      <c r="L316" s="31">
        <v>647</v>
      </c>
      <c r="M316" s="31">
        <v>3.4351400000000001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303.25</v>
      </c>
      <c r="D317" s="36">
        <v>303.76666666666665</v>
      </c>
      <c r="E317" s="36">
        <v>301.5333333333333</v>
      </c>
      <c r="F317" s="36">
        <v>299.81666666666666</v>
      </c>
      <c r="G317" s="36">
        <v>297.58333333333331</v>
      </c>
      <c r="H317" s="36">
        <v>305.48333333333329</v>
      </c>
      <c r="I317" s="36">
        <v>307.71666666666664</v>
      </c>
      <c r="J317" s="36">
        <v>309.43333333333328</v>
      </c>
      <c r="K317" s="31">
        <v>306</v>
      </c>
      <c r="L317" s="31">
        <v>302.05</v>
      </c>
      <c r="M317" s="31">
        <v>10.90343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2907.8</v>
      </c>
      <c r="D318" s="36">
        <v>2920.1166666666663</v>
      </c>
      <c r="E318" s="36">
        <v>2860.6333333333328</v>
      </c>
      <c r="F318" s="36">
        <v>2813.4666666666662</v>
      </c>
      <c r="G318" s="36">
        <v>2753.9833333333327</v>
      </c>
      <c r="H318" s="36">
        <v>2967.2833333333328</v>
      </c>
      <c r="I318" s="36">
        <v>3026.7666666666664</v>
      </c>
      <c r="J318" s="36">
        <v>3073.9333333333329</v>
      </c>
      <c r="K318" s="31">
        <v>2979.6</v>
      </c>
      <c r="L318" s="31">
        <v>2872.95</v>
      </c>
      <c r="M318" s="31">
        <v>42.3874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456.85</v>
      </c>
      <c r="D319" s="36">
        <v>458.23333333333329</v>
      </c>
      <c r="E319" s="36">
        <v>452.51666666666659</v>
      </c>
      <c r="F319" s="36">
        <v>448.18333333333328</v>
      </c>
      <c r="G319" s="36">
        <v>442.46666666666658</v>
      </c>
      <c r="H319" s="36">
        <v>462.56666666666661</v>
      </c>
      <c r="I319" s="36">
        <v>468.2833333333333</v>
      </c>
      <c r="J319" s="36">
        <v>472.61666666666662</v>
      </c>
      <c r="K319" s="31">
        <v>463.95</v>
      </c>
      <c r="L319" s="31">
        <v>453.9</v>
      </c>
      <c r="M319" s="31">
        <v>2.6544599999999998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605.04999999999995</v>
      </c>
      <c r="D320" s="36">
        <v>607.16666666666663</v>
      </c>
      <c r="E320" s="36">
        <v>599.73333333333323</v>
      </c>
      <c r="F320" s="36">
        <v>594.41666666666663</v>
      </c>
      <c r="G320" s="36">
        <v>586.98333333333323</v>
      </c>
      <c r="H320" s="36">
        <v>612.48333333333323</v>
      </c>
      <c r="I320" s="36">
        <v>619.91666666666663</v>
      </c>
      <c r="J320" s="36">
        <v>625.23333333333323</v>
      </c>
      <c r="K320" s="31">
        <v>614.6</v>
      </c>
      <c r="L320" s="31">
        <v>601.85</v>
      </c>
      <c r="M320" s="31">
        <v>1.06043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214</v>
      </c>
      <c r="D321" s="36">
        <v>213.84666666666666</v>
      </c>
      <c r="E321" s="36">
        <v>212.65333333333334</v>
      </c>
      <c r="F321" s="36">
        <v>211.30666666666667</v>
      </c>
      <c r="G321" s="36">
        <v>210.11333333333334</v>
      </c>
      <c r="H321" s="36">
        <v>215.19333333333333</v>
      </c>
      <c r="I321" s="36">
        <v>216.38666666666666</v>
      </c>
      <c r="J321" s="36">
        <v>217.73333333333332</v>
      </c>
      <c r="K321" s="31">
        <v>215.04</v>
      </c>
      <c r="L321" s="31">
        <v>212.5</v>
      </c>
      <c r="M321" s="31">
        <v>23.788430000000002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220.5</v>
      </c>
      <c r="D322" s="36">
        <v>219.95666666666668</v>
      </c>
      <c r="E322" s="36">
        <v>217.76333333333335</v>
      </c>
      <c r="F322" s="36">
        <v>215.02666666666667</v>
      </c>
      <c r="G322" s="36">
        <v>212.83333333333334</v>
      </c>
      <c r="H322" s="36">
        <v>222.69333333333336</v>
      </c>
      <c r="I322" s="36">
        <v>224.88666666666668</v>
      </c>
      <c r="J322" s="36">
        <v>227.62333333333336</v>
      </c>
      <c r="K322" s="31">
        <v>222.15</v>
      </c>
      <c r="L322" s="31">
        <v>217.22</v>
      </c>
      <c r="M322" s="31">
        <v>33.62677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2028.1</v>
      </c>
      <c r="D323" s="36">
        <v>2033.3666666666668</v>
      </c>
      <c r="E323" s="36">
        <v>2006.7333333333336</v>
      </c>
      <c r="F323" s="36">
        <v>1985.3666666666668</v>
      </c>
      <c r="G323" s="36">
        <v>1958.7333333333336</v>
      </c>
      <c r="H323" s="36">
        <v>2054.7333333333336</v>
      </c>
      <c r="I323" s="36">
        <v>2081.3666666666668</v>
      </c>
      <c r="J323" s="36">
        <v>2102.7333333333336</v>
      </c>
      <c r="K323" s="31">
        <v>2060</v>
      </c>
      <c r="L323" s="31">
        <v>2012</v>
      </c>
      <c r="M323" s="31">
        <v>11.38447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674.1</v>
      </c>
      <c r="D324" s="36">
        <v>676.26666666666665</v>
      </c>
      <c r="E324" s="36">
        <v>668.63333333333333</v>
      </c>
      <c r="F324" s="36">
        <v>663.16666666666663</v>
      </c>
      <c r="G324" s="36">
        <v>655.5333333333333</v>
      </c>
      <c r="H324" s="36">
        <v>681.73333333333335</v>
      </c>
      <c r="I324" s="36">
        <v>689.36666666666656</v>
      </c>
      <c r="J324" s="36">
        <v>694.83333333333337</v>
      </c>
      <c r="K324" s="31">
        <v>683.9</v>
      </c>
      <c r="L324" s="31">
        <v>670.8</v>
      </c>
      <c r="M324" s="31">
        <v>17.119879999999998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13115.8</v>
      </c>
      <c r="D325" s="36">
        <v>13128.65</v>
      </c>
      <c r="E325" s="36">
        <v>12882.3</v>
      </c>
      <c r="F325" s="36">
        <v>12648.8</v>
      </c>
      <c r="G325" s="36">
        <v>12402.449999999999</v>
      </c>
      <c r="H325" s="36">
        <v>13362.15</v>
      </c>
      <c r="I325" s="36">
        <v>13608.500000000002</v>
      </c>
      <c r="J325" s="36">
        <v>13842</v>
      </c>
      <c r="K325" s="31">
        <v>13375</v>
      </c>
      <c r="L325" s="31">
        <v>12895.15</v>
      </c>
      <c r="M325" s="31">
        <v>8.3640500000000007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2832</v>
      </c>
      <c r="D326" s="36">
        <v>2817</v>
      </c>
      <c r="E326" s="36">
        <v>2795</v>
      </c>
      <c r="F326" s="36">
        <v>2758</v>
      </c>
      <c r="G326" s="36">
        <v>2736</v>
      </c>
      <c r="H326" s="36">
        <v>2854</v>
      </c>
      <c r="I326" s="36">
        <v>2876</v>
      </c>
      <c r="J326" s="36">
        <v>2913</v>
      </c>
      <c r="K326" s="31">
        <v>2839</v>
      </c>
      <c r="L326" s="31">
        <v>2780</v>
      </c>
      <c r="M326" s="31">
        <v>0.56867999999999996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1112</v>
      </c>
      <c r="D327" s="36">
        <v>1104.8999999999999</v>
      </c>
      <c r="E327" s="36">
        <v>1090.4499999999998</v>
      </c>
      <c r="F327" s="36">
        <v>1068.8999999999999</v>
      </c>
      <c r="G327" s="36">
        <v>1054.4499999999998</v>
      </c>
      <c r="H327" s="36">
        <v>1126.4499999999998</v>
      </c>
      <c r="I327" s="36">
        <v>1140.9000000000001</v>
      </c>
      <c r="J327" s="36">
        <v>1162.4499999999998</v>
      </c>
      <c r="K327" s="31">
        <v>1119.3499999999999</v>
      </c>
      <c r="L327" s="31">
        <v>1083.3499999999999</v>
      </c>
      <c r="M327" s="31">
        <v>3.8070599999999999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922.25</v>
      </c>
      <c r="D328" s="36">
        <v>921.81666666666661</v>
      </c>
      <c r="E328" s="36">
        <v>915.68333333333317</v>
      </c>
      <c r="F328" s="36">
        <v>909.11666666666656</v>
      </c>
      <c r="G328" s="36">
        <v>902.98333333333312</v>
      </c>
      <c r="H328" s="36">
        <v>928.38333333333321</v>
      </c>
      <c r="I328" s="36">
        <v>934.51666666666665</v>
      </c>
      <c r="J328" s="36">
        <v>941.08333333333326</v>
      </c>
      <c r="K328" s="31">
        <v>927.95</v>
      </c>
      <c r="L328" s="31">
        <v>915.25</v>
      </c>
      <c r="M328" s="31">
        <v>8.1347799999999992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5243.5</v>
      </c>
      <c r="D329" s="36">
        <v>5285.3</v>
      </c>
      <c r="E329" s="36">
        <v>5191.9000000000005</v>
      </c>
      <c r="F329" s="36">
        <v>5140.3</v>
      </c>
      <c r="G329" s="36">
        <v>5046.9000000000005</v>
      </c>
      <c r="H329" s="36">
        <v>5336.9000000000005</v>
      </c>
      <c r="I329" s="36">
        <v>5430.3</v>
      </c>
      <c r="J329" s="36">
        <v>5481.9000000000005</v>
      </c>
      <c r="K329" s="31">
        <v>5378.7</v>
      </c>
      <c r="L329" s="31">
        <v>5233.7</v>
      </c>
      <c r="M329" s="31">
        <v>9.7820599999999995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679.9</v>
      </c>
      <c r="D330" s="36">
        <v>679.86666666666667</v>
      </c>
      <c r="E330" s="36">
        <v>676.48333333333335</v>
      </c>
      <c r="F330" s="36">
        <v>673.06666666666672</v>
      </c>
      <c r="G330" s="36">
        <v>669.68333333333339</v>
      </c>
      <c r="H330" s="36">
        <v>683.2833333333333</v>
      </c>
      <c r="I330" s="36">
        <v>686.66666666666674</v>
      </c>
      <c r="J330" s="36">
        <v>690.08333333333326</v>
      </c>
      <c r="K330" s="31">
        <v>683.25</v>
      </c>
      <c r="L330" s="31">
        <v>676.45</v>
      </c>
      <c r="M330" s="31">
        <v>1.49796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1351.85</v>
      </c>
      <c r="D331" s="36">
        <v>1357.25</v>
      </c>
      <c r="E331" s="36">
        <v>1339.8</v>
      </c>
      <c r="F331" s="36">
        <v>1327.75</v>
      </c>
      <c r="G331" s="36">
        <v>1310.3</v>
      </c>
      <c r="H331" s="36">
        <v>1369.3</v>
      </c>
      <c r="I331" s="36">
        <v>1386.7499999999998</v>
      </c>
      <c r="J331" s="36">
        <v>1398.8</v>
      </c>
      <c r="K331" s="31">
        <v>1374.7</v>
      </c>
      <c r="L331" s="31">
        <v>1345.2</v>
      </c>
      <c r="M331" s="31">
        <v>0.35346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2118.9</v>
      </c>
      <c r="D332" s="36">
        <v>2119.8666666666668</v>
      </c>
      <c r="E332" s="36">
        <v>2100.0333333333338</v>
      </c>
      <c r="F332" s="36">
        <v>2081.166666666667</v>
      </c>
      <c r="G332" s="36">
        <v>2061.3333333333339</v>
      </c>
      <c r="H332" s="36">
        <v>2138.7333333333336</v>
      </c>
      <c r="I332" s="36">
        <v>2158.5666666666666</v>
      </c>
      <c r="J332" s="36">
        <v>2177.4333333333334</v>
      </c>
      <c r="K332" s="31">
        <v>2139.6999999999998</v>
      </c>
      <c r="L332" s="31">
        <v>2101</v>
      </c>
      <c r="M332" s="31">
        <v>1.3392299999999999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493.3</v>
      </c>
      <c r="D333" s="36">
        <v>494.09999999999997</v>
      </c>
      <c r="E333" s="36">
        <v>487.19999999999993</v>
      </c>
      <c r="F333" s="36">
        <v>481.09999999999997</v>
      </c>
      <c r="G333" s="36">
        <v>474.19999999999993</v>
      </c>
      <c r="H333" s="36">
        <v>500.19999999999993</v>
      </c>
      <c r="I333" s="36">
        <v>507.09999999999991</v>
      </c>
      <c r="J333" s="36">
        <v>513.19999999999993</v>
      </c>
      <c r="K333" s="31">
        <v>501</v>
      </c>
      <c r="L333" s="31">
        <v>488</v>
      </c>
      <c r="M333" s="31">
        <v>11.09515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73.86</v>
      </c>
      <c r="D334" s="36">
        <v>74.306666666666672</v>
      </c>
      <c r="E334" s="36">
        <v>73.163333333333341</v>
      </c>
      <c r="F334" s="36">
        <v>72.466666666666669</v>
      </c>
      <c r="G334" s="36">
        <v>71.323333333333338</v>
      </c>
      <c r="H334" s="36">
        <v>75.003333333333345</v>
      </c>
      <c r="I334" s="36">
        <v>76.146666666666661</v>
      </c>
      <c r="J334" s="36">
        <v>76.843333333333348</v>
      </c>
      <c r="K334" s="31">
        <v>75.45</v>
      </c>
      <c r="L334" s="31">
        <v>73.61</v>
      </c>
      <c r="M334" s="31">
        <v>51.807079999999999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658.45</v>
      </c>
      <c r="D335" s="36">
        <v>653.9666666666667</v>
      </c>
      <c r="E335" s="36">
        <v>640.93333333333339</v>
      </c>
      <c r="F335" s="36">
        <v>623.41666666666674</v>
      </c>
      <c r="G335" s="36">
        <v>610.38333333333344</v>
      </c>
      <c r="H335" s="36">
        <v>671.48333333333335</v>
      </c>
      <c r="I335" s="36">
        <v>684.51666666666665</v>
      </c>
      <c r="J335" s="36">
        <v>702.0333333333333</v>
      </c>
      <c r="K335" s="31">
        <v>667</v>
      </c>
      <c r="L335" s="31">
        <v>636.45000000000005</v>
      </c>
      <c r="M335" s="31">
        <v>18.47129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2892.5</v>
      </c>
      <c r="D336" s="36">
        <v>2906.2166666666667</v>
      </c>
      <c r="E336" s="36">
        <v>2862.5333333333333</v>
      </c>
      <c r="F336" s="36">
        <v>2832.5666666666666</v>
      </c>
      <c r="G336" s="36">
        <v>2788.8833333333332</v>
      </c>
      <c r="H336" s="36">
        <v>2936.1833333333334</v>
      </c>
      <c r="I336" s="36">
        <v>2979.8666666666668</v>
      </c>
      <c r="J336" s="36">
        <v>3009.8333333333335</v>
      </c>
      <c r="K336" s="31">
        <v>2949.9</v>
      </c>
      <c r="L336" s="31">
        <v>2876.25</v>
      </c>
      <c r="M336" s="31">
        <v>6.5829800000000001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4289.7</v>
      </c>
      <c r="D337" s="36">
        <v>4253.8499999999995</v>
      </c>
      <c r="E337" s="36">
        <v>4160.8499999999985</v>
      </c>
      <c r="F337" s="36">
        <v>4031.9999999999991</v>
      </c>
      <c r="G337" s="36">
        <v>3938.9999999999982</v>
      </c>
      <c r="H337" s="36">
        <v>4382.6999999999989</v>
      </c>
      <c r="I337" s="36">
        <v>4475.7000000000007</v>
      </c>
      <c r="J337" s="36">
        <v>4604.5499999999993</v>
      </c>
      <c r="K337" s="31">
        <v>4346.8500000000004</v>
      </c>
      <c r="L337" s="31">
        <v>4125</v>
      </c>
      <c r="M337" s="31">
        <v>13.571580000000001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1838.1</v>
      </c>
      <c r="D338" s="36">
        <v>1827.3333333333333</v>
      </c>
      <c r="E338" s="36">
        <v>1807.5166666666664</v>
      </c>
      <c r="F338" s="36">
        <v>1776.9333333333332</v>
      </c>
      <c r="G338" s="36">
        <v>1757.1166666666663</v>
      </c>
      <c r="H338" s="36">
        <v>1857.9166666666665</v>
      </c>
      <c r="I338" s="36">
        <v>1877.7333333333336</v>
      </c>
      <c r="J338" s="36">
        <v>1908.3166666666666</v>
      </c>
      <c r="K338" s="31">
        <v>1847.15</v>
      </c>
      <c r="L338" s="31">
        <v>1796.75</v>
      </c>
      <c r="M338" s="31">
        <v>4.2481999999999998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1361.35</v>
      </c>
      <c r="D339" s="36">
        <v>1357.2666666666667</v>
      </c>
      <c r="E339" s="36">
        <v>1347.0833333333333</v>
      </c>
      <c r="F339" s="36">
        <v>1332.8166666666666</v>
      </c>
      <c r="G339" s="36">
        <v>1322.6333333333332</v>
      </c>
      <c r="H339" s="36">
        <v>1371.5333333333333</v>
      </c>
      <c r="I339" s="36">
        <v>1381.7166666666667</v>
      </c>
      <c r="J339" s="36">
        <v>1395.9833333333333</v>
      </c>
      <c r="K339" s="31">
        <v>1367.45</v>
      </c>
      <c r="L339" s="31">
        <v>1343</v>
      </c>
      <c r="M339" s="31">
        <v>4.8361400000000003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181.21</v>
      </c>
      <c r="D340" s="36">
        <v>182.64000000000001</v>
      </c>
      <c r="E340" s="36">
        <v>178.88000000000002</v>
      </c>
      <c r="F340" s="36">
        <v>176.55</v>
      </c>
      <c r="G340" s="36">
        <v>172.79000000000002</v>
      </c>
      <c r="H340" s="36">
        <v>184.97000000000003</v>
      </c>
      <c r="I340" s="36">
        <v>188.73000000000002</v>
      </c>
      <c r="J340" s="36">
        <v>191.06000000000003</v>
      </c>
      <c r="K340" s="31">
        <v>186.4</v>
      </c>
      <c r="L340" s="31">
        <v>180.31</v>
      </c>
      <c r="M340" s="31">
        <v>148.64774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357.95</v>
      </c>
      <c r="D341" s="36">
        <v>353.33333333333331</v>
      </c>
      <c r="E341" s="36">
        <v>342.16666666666663</v>
      </c>
      <c r="F341" s="36">
        <v>326.38333333333333</v>
      </c>
      <c r="G341" s="36">
        <v>315.21666666666664</v>
      </c>
      <c r="H341" s="36">
        <v>369.11666666666662</v>
      </c>
      <c r="I341" s="36">
        <v>380.28333333333325</v>
      </c>
      <c r="J341" s="36">
        <v>396.06666666666661</v>
      </c>
      <c r="K341" s="31">
        <v>364.5</v>
      </c>
      <c r="L341" s="31">
        <v>337.55</v>
      </c>
      <c r="M341" s="31">
        <v>269.84947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105.04</v>
      </c>
      <c r="D342" s="36">
        <v>105.25666666666666</v>
      </c>
      <c r="E342" s="36">
        <v>104.53333333333332</v>
      </c>
      <c r="F342" s="36">
        <v>104.02666666666666</v>
      </c>
      <c r="G342" s="36">
        <v>103.30333333333331</v>
      </c>
      <c r="H342" s="36">
        <v>105.76333333333332</v>
      </c>
      <c r="I342" s="36">
        <v>106.48666666666668</v>
      </c>
      <c r="J342" s="36">
        <v>106.99333333333333</v>
      </c>
      <c r="K342" s="31">
        <v>105.98</v>
      </c>
      <c r="L342" s="31">
        <v>104.75</v>
      </c>
      <c r="M342" s="31">
        <v>260.15514999999999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287.86</v>
      </c>
      <c r="D343" s="36">
        <v>291.96999999999997</v>
      </c>
      <c r="E343" s="36">
        <v>282.48999999999995</v>
      </c>
      <c r="F343" s="36">
        <v>277.12</v>
      </c>
      <c r="G343" s="36">
        <v>267.64</v>
      </c>
      <c r="H343" s="36">
        <v>297.33999999999992</v>
      </c>
      <c r="I343" s="36">
        <v>306.81999999999994</v>
      </c>
      <c r="J343" s="36">
        <v>312.18999999999988</v>
      </c>
      <c r="K343" s="31">
        <v>301.45</v>
      </c>
      <c r="L343" s="31">
        <v>286.60000000000002</v>
      </c>
      <c r="M343" s="31">
        <v>67.428380000000004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241.61</v>
      </c>
      <c r="D344" s="36">
        <v>242.82000000000002</v>
      </c>
      <c r="E344" s="36">
        <v>239.70000000000005</v>
      </c>
      <c r="F344" s="36">
        <v>237.79000000000002</v>
      </c>
      <c r="G344" s="36">
        <v>234.67000000000004</v>
      </c>
      <c r="H344" s="36">
        <v>244.73000000000005</v>
      </c>
      <c r="I344" s="36">
        <v>247.85</v>
      </c>
      <c r="J344" s="36">
        <v>249.76000000000005</v>
      </c>
      <c r="K344" s="31">
        <v>245.94</v>
      </c>
      <c r="L344" s="31">
        <v>240.91</v>
      </c>
      <c r="M344" s="31">
        <v>65.667270000000002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58.24</v>
      </c>
      <c r="D345" s="36">
        <v>58.266666666666673</v>
      </c>
      <c r="E345" s="36">
        <v>57.743333333333347</v>
      </c>
      <c r="F345" s="36">
        <v>57.246666666666677</v>
      </c>
      <c r="G345" s="36">
        <v>56.72333333333335</v>
      </c>
      <c r="H345" s="36">
        <v>58.763333333333343</v>
      </c>
      <c r="I345" s="36">
        <v>59.286666666666669</v>
      </c>
      <c r="J345" s="36">
        <v>59.783333333333339</v>
      </c>
      <c r="K345" s="31">
        <v>58.79</v>
      </c>
      <c r="L345" s="31">
        <v>57.77</v>
      </c>
      <c r="M345" s="31">
        <v>43.686929999999997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416</v>
      </c>
      <c r="D346" s="36">
        <v>413.98333333333335</v>
      </c>
      <c r="E346" s="36">
        <v>410.56666666666672</v>
      </c>
      <c r="F346" s="36">
        <v>405.13333333333338</v>
      </c>
      <c r="G346" s="36">
        <v>401.71666666666675</v>
      </c>
      <c r="H346" s="36">
        <v>419.41666666666669</v>
      </c>
      <c r="I346" s="36">
        <v>422.83333333333331</v>
      </c>
      <c r="J346" s="36">
        <v>428.26666666666665</v>
      </c>
      <c r="K346" s="31">
        <v>417.4</v>
      </c>
      <c r="L346" s="31">
        <v>408.55</v>
      </c>
      <c r="M346" s="31">
        <v>297.27771000000001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1256.25</v>
      </c>
      <c r="D347" s="36">
        <v>1262.4166666666667</v>
      </c>
      <c r="E347" s="36">
        <v>1241.0833333333335</v>
      </c>
      <c r="F347" s="36">
        <v>1225.9166666666667</v>
      </c>
      <c r="G347" s="36">
        <v>1204.5833333333335</v>
      </c>
      <c r="H347" s="36">
        <v>1277.5833333333335</v>
      </c>
      <c r="I347" s="36">
        <v>1298.916666666667</v>
      </c>
      <c r="J347" s="36">
        <v>1314.0833333333335</v>
      </c>
      <c r="K347" s="31">
        <v>1283.75</v>
      </c>
      <c r="L347" s="31">
        <v>1247.25</v>
      </c>
      <c r="M347" s="31">
        <v>1.9225399999999999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194.22</v>
      </c>
      <c r="D348" s="36">
        <v>193.13333333333333</v>
      </c>
      <c r="E348" s="36">
        <v>191.28666666666666</v>
      </c>
      <c r="F348" s="36">
        <v>188.35333333333332</v>
      </c>
      <c r="G348" s="36">
        <v>186.50666666666666</v>
      </c>
      <c r="H348" s="36">
        <v>196.06666666666666</v>
      </c>
      <c r="I348" s="36">
        <v>197.91333333333336</v>
      </c>
      <c r="J348" s="36">
        <v>200.84666666666666</v>
      </c>
      <c r="K348" s="31">
        <v>194.98</v>
      </c>
      <c r="L348" s="31">
        <v>190.2</v>
      </c>
      <c r="M348" s="31">
        <v>93.761030000000005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3800.95</v>
      </c>
      <c r="D349" s="36">
        <v>3749.6333333333332</v>
      </c>
      <c r="E349" s="36">
        <v>3678.3166666666666</v>
      </c>
      <c r="F349" s="36">
        <v>3555.6833333333334</v>
      </c>
      <c r="G349" s="36">
        <v>3484.3666666666668</v>
      </c>
      <c r="H349" s="36">
        <v>3872.2666666666664</v>
      </c>
      <c r="I349" s="36">
        <v>3943.583333333333</v>
      </c>
      <c r="J349" s="36">
        <v>4066.2166666666662</v>
      </c>
      <c r="K349" s="31">
        <v>3820.95</v>
      </c>
      <c r="L349" s="31">
        <v>3627</v>
      </c>
      <c r="M349" s="31">
        <v>9.8305500000000006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2456.35</v>
      </c>
      <c r="D350" s="36">
        <v>2461.7833333333333</v>
      </c>
      <c r="E350" s="36">
        <v>2446.5666666666666</v>
      </c>
      <c r="F350" s="36">
        <v>2436.7833333333333</v>
      </c>
      <c r="G350" s="36">
        <v>2421.5666666666666</v>
      </c>
      <c r="H350" s="36">
        <v>2471.5666666666666</v>
      </c>
      <c r="I350" s="36">
        <v>2486.7833333333328</v>
      </c>
      <c r="J350" s="36">
        <v>2496.5666666666666</v>
      </c>
      <c r="K350" s="31">
        <v>2477</v>
      </c>
      <c r="L350" s="31">
        <v>2452</v>
      </c>
      <c r="M350" s="31">
        <v>8.2236100000000008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98.2</v>
      </c>
      <c r="D351" s="36">
        <v>96</v>
      </c>
      <c r="E351" s="36">
        <v>93.25</v>
      </c>
      <c r="F351" s="36">
        <v>88.3</v>
      </c>
      <c r="G351" s="36">
        <v>85.55</v>
      </c>
      <c r="H351" s="36">
        <v>100.95</v>
      </c>
      <c r="I351" s="36">
        <v>103.7</v>
      </c>
      <c r="J351" s="36">
        <v>108.65</v>
      </c>
      <c r="K351" s="31">
        <v>98.75</v>
      </c>
      <c r="L351" s="31">
        <v>91.05</v>
      </c>
      <c r="M351" s="31">
        <v>109.55372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645</v>
      </c>
      <c r="D352" s="36">
        <v>649.11666666666667</v>
      </c>
      <c r="E352" s="36">
        <v>638.2833333333333</v>
      </c>
      <c r="F352" s="36">
        <v>631.56666666666661</v>
      </c>
      <c r="G352" s="36">
        <v>620.73333333333323</v>
      </c>
      <c r="H352" s="36">
        <v>655.83333333333337</v>
      </c>
      <c r="I352" s="36">
        <v>666.66666666666663</v>
      </c>
      <c r="J352" s="36">
        <v>673.38333333333344</v>
      </c>
      <c r="K352" s="31">
        <v>659.95</v>
      </c>
      <c r="L352" s="31">
        <v>642.4</v>
      </c>
      <c r="M352" s="31">
        <v>7.0276899999999998</v>
      </c>
      <c r="N352" s="1"/>
      <c r="O352" s="1"/>
    </row>
    <row r="353" spans="1:15" ht="12.75" customHeight="1">
      <c r="A353" s="33">
        <v>343</v>
      </c>
      <c r="B353" s="53" t="s">
        <v>873</v>
      </c>
      <c r="C353" s="31">
        <v>6342</v>
      </c>
      <c r="D353" s="36">
        <v>6356.666666666667</v>
      </c>
      <c r="E353" s="36">
        <v>6223.3333333333339</v>
      </c>
      <c r="F353" s="36">
        <v>6104.666666666667</v>
      </c>
      <c r="G353" s="36">
        <v>5971.3333333333339</v>
      </c>
      <c r="H353" s="36">
        <v>6475.3333333333339</v>
      </c>
      <c r="I353" s="36">
        <v>6608.6666666666679</v>
      </c>
      <c r="J353" s="36">
        <v>6727.3333333333339</v>
      </c>
      <c r="K353" s="31">
        <v>6490</v>
      </c>
      <c r="L353" s="31">
        <v>6238</v>
      </c>
      <c r="M353" s="31">
        <v>1.4547399999999999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354.65</v>
      </c>
      <c r="D354" s="36">
        <v>353.81666666666661</v>
      </c>
      <c r="E354" s="36">
        <v>350.68333333333322</v>
      </c>
      <c r="F354" s="36">
        <v>346.71666666666664</v>
      </c>
      <c r="G354" s="36">
        <v>343.58333333333326</v>
      </c>
      <c r="H354" s="36">
        <v>357.78333333333319</v>
      </c>
      <c r="I354" s="36">
        <v>360.91666666666663</v>
      </c>
      <c r="J354" s="36">
        <v>364.88333333333316</v>
      </c>
      <c r="K354" s="31">
        <v>356.95</v>
      </c>
      <c r="L354" s="31">
        <v>349.85</v>
      </c>
      <c r="M354" s="31">
        <v>5.0679400000000001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1862.4</v>
      </c>
      <c r="D355" s="36">
        <v>1857.3333333333333</v>
      </c>
      <c r="E355" s="36">
        <v>1835.6666666666665</v>
      </c>
      <c r="F355" s="36">
        <v>1808.9333333333332</v>
      </c>
      <c r="G355" s="36">
        <v>1787.2666666666664</v>
      </c>
      <c r="H355" s="36">
        <v>1884.0666666666666</v>
      </c>
      <c r="I355" s="36">
        <v>1905.7333333333331</v>
      </c>
      <c r="J355" s="36">
        <v>1932.4666666666667</v>
      </c>
      <c r="K355" s="31">
        <v>1879</v>
      </c>
      <c r="L355" s="31">
        <v>1830.6</v>
      </c>
      <c r="M355" s="31">
        <v>12.09788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334.2</v>
      </c>
      <c r="D356" s="36">
        <v>333.8</v>
      </c>
      <c r="E356" s="36">
        <v>330.15000000000003</v>
      </c>
      <c r="F356" s="36">
        <v>326.10000000000002</v>
      </c>
      <c r="G356" s="36">
        <v>322.45000000000005</v>
      </c>
      <c r="H356" s="36">
        <v>337.85</v>
      </c>
      <c r="I356" s="36">
        <v>341.5</v>
      </c>
      <c r="J356" s="36">
        <v>345.55</v>
      </c>
      <c r="K356" s="31">
        <v>337.45</v>
      </c>
      <c r="L356" s="31">
        <v>329.75</v>
      </c>
      <c r="M356" s="31">
        <v>213.93360999999999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577.54999999999995</v>
      </c>
      <c r="D357" s="36">
        <v>580.76666666666665</v>
      </c>
      <c r="E357" s="36">
        <v>572.7833333333333</v>
      </c>
      <c r="F357" s="36">
        <v>568.01666666666665</v>
      </c>
      <c r="G357" s="36">
        <v>560.0333333333333</v>
      </c>
      <c r="H357" s="36">
        <v>585.5333333333333</v>
      </c>
      <c r="I357" s="36">
        <v>593.51666666666665</v>
      </c>
      <c r="J357" s="36">
        <v>598.2833333333333</v>
      </c>
      <c r="K357" s="31">
        <v>588.75</v>
      </c>
      <c r="L357" s="31">
        <v>576</v>
      </c>
      <c r="M357" s="31">
        <v>58.392530000000001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1709.1</v>
      </c>
      <c r="D358" s="36">
        <v>1715.2833333333335</v>
      </c>
      <c r="E358" s="36">
        <v>1699.8166666666671</v>
      </c>
      <c r="F358" s="36">
        <v>1690.5333333333335</v>
      </c>
      <c r="G358" s="36">
        <v>1675.0666666666671</v>
      </c>
      <c r="H358" s="36">
        <v>1724.5666666666671</v>
      </c>
      <c r="I358" s="36">
        <v>1740.0333333333338</v>
      </c>
      <c r="J358" s="36">
        <v>1749.3166666666671</v>
      </c>
      <c r="K358" s="31">
        <v>1730.75</v>
      </c>
      <c r="L358" s="31">
        <v>1706</v>
      </c>
      <c r="M358" s="31">
        <v>3.3376600000000001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494.25</v>
      </c>
      <c r="D359" s="36">
        <v>498.23333333333335</v>
      </c>
      <c r="E359" s="36">
        <v>489.01666666666671</v>
      </c>
      <c r="F359" s="36">
        <v>483.78333333333336</v>
      </c>
      <c r="G359" s="36">
        <v>474.56666666666672</v>
      </c>
      <c r="H359" s="36">
        <v>503.4666666666667</v>
      </c>
      <c r="I359" s="36">
        <v>512.68333333333339</v>
      </c>
      <c r="J359" s="36">
        <v>517.91666666666674</v>
      </c>
      <c r="K359" s="31">
        <v>507.45</v>
      </c>
      <c r="L359" s="31">
        <v>493</v>
      </c>
      <c r="M359" s="31">
        <v>25.53435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11044.85</v>
      </c>
      <c r="D360" s="36">
        <v>11062.983333333332</v>
      </c>
      <c r="E360" s="36">
        <v>10923.866666666663</v>
      </c>
      <c r="F360" s="36">
        <v>10802.883333333331</v>
      </c>
      <c r="G360" s="36">
        <v>10663.766666666663</v>
      </c>
      <c r="H360" s="36">
        <v>11183.966666666664</v>
      </c>
      <c r="I360" s="36">
        <v>11323.083333333332</v>
      </c>
      <c r="J360" s="36">
        <v>11444.066666666664</v>
      </c>
      <c r="K360" s="31">
        <v>11202.1</v>
      </c>
      <c r="L360" s="31">
        <v>10942</v>
      </c>
      <c r="M360" s="31">
        <v>2.2110699999999999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1453</v>
      </c>
      <c r="D361" s="36">
        <v>1459.2</v>
      </c>
      <c r="E361" s="36">
        <v>1433.4</v>
      </c>
      <c r="F361" s="36">
        <v>1413.8</v>
      </c>
      <c r="G361" s="36">
        <v>1388</v>
      </c>
      <c r="H361" s="36">
        <v>1478.8000000000002</v>
      </c>
      <c r="I361" s="36">
        <v>1504.6</v>
      </c>
      <c r="J361" s="36">
        <v>1524.2000000000003</v>
      </c>
      <c r="K361" s="31">
        <v>1485</v>
      </c>
      <c r="L361" s="31">
        <v>1439.6</v>
      </c>
      <c r="M361" s="31">
        <v>7.43445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325.25</v>
      </c>
      <c r="D362" s="36">
        <v>328.38333333333338</v>
      </c>
      <c r="E362" s="36">
        <v>320.16666666666674</v>
      </c>
      <c r="F362" s="36">
        <v>315.08333333333337</v>
      </c>
      <c r="G362" s="36">
        <v>306.86666666666673</v>
      </c>
      <c r="H362" s="36">
        <v>333.46666666666675</v>
      </c>
      <c r="I362" s="36">
        <v>341.68333333333334</v>
      </c>
      <c r="J362" s="36">
        <v>346.76666666666677</v>
      </c>
      <c r="K362" s="31">
        <v>336.6</v>
      </c>
      <c r="L362" s="31">
        <v>323.3</v>
      </c>
      <c r="M362" s="31">
        <v>66.549250000000001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4430.75</v>
      </c>
      <c r="D363" s="36">
        <v>4416.8999999999996</v>
      </c>
      <c r="E363" s="36">
        <v>4366.7499999999991</v>
      </c>
      <c r="F363" s="36">
        <v>4302.7499999999991</v>
      </c>
      <c r="G363" s="36">
        <v>4252.5999999999985</v>
      </c>
      <c r="H363" s="36">
        <v>4480.8999999999996</v>
      </c>
      <c r="I363" s="36">
        <v>4531.0500000000011</v>
      </c>
      <c r="J363" s="36">
        <v>4595.05</v>
      </c>
      <c r="K363" s="31">
        <v>4467.05</v>
      </c>
      <c r="L363" s="31">
        <v>4352.8999999999996</v>
      </c>
      <c r="M363" s="31">
        <v>3.5919699999999999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805.5</v>
      </c>
      <c r="D364" s="36">
        <v>799</v>
      </c>
      <c r="E364" s="36">
        <v>786</v>
      </c>
      <c r="F364" s="36">
        <v>766.5</v>
      </c>
      <c r="G364" s="36">
        <v>753.5</v>
      </c>
      <c r="H364" s="36">
        <v>818.5</v>
      </c>
      <c r="I364" s="36">
        <v>831.5</v>
      </c>
      <c r="J364" s="36">
        <v>851</v>
      </c>
      <c r="K364" s="31">
        <v>812</v>
      </c>
      <c r="L364" s="31">
        <v>779.5</v>
      </c>
      <c r="M364" s="31">
        <v>49.0488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506.1</v>
      </c>
      <c r="D365" s="36">
        <v>508.36666666666662</v>
      </c>
      <c r="E365" s="36">
        <v>502.73333333333323</v>
      </c>
      <c r="F365" s="36">
        <v>499.36666666666662</v>
      </c>
      <c r="G365" s="36">
        <v>493.73333333333323</v>
      </c>
      <c r="H365" s="36">
        <v>511.73333333333323</v>
      </c>
      <c r="I365" s="36">
        <v>517.36666666666656</v>
      </c>
      <c r="J365" s="36">
        <v>520.73333333333323</v>
      </c>
      <c r="K365" s="31">
        <v>514</v>
      </c>
      <c r="L365" s="31">
        <v>505</v>
      </c>
      <c r="M365" s="31">
        <v>4.4628100000000002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1500.25</v>
      </c>
      <c r="D366" s="36">
        <v>1511.3999999999999</v>
      </c>
      <c r="E366" s="36">
        <v>1486.0499999999997</v>
      </c>
      <c r="F366" s="36">
        <v>1471.85</v>
      </c>
      <c r="G366" s="36">
        <v>1446.4999999999998</v>
      </c>
      <c r="H366" s="36">
        <v>1525.5999999999997</v>
      </c>
      <c r="I366" s="36">
        <v>1550.9499999999996</v>
      </c>
      <c r="J366" s="36">
        <v>1565.1499999999996</v>
      </c>
      <c r="K366" s="31">
        <v>1536.75</v>
      </c>
      <c r="L366" s="31">
        <v>1497.2</v>
      </c>
      <c r="M366" s="31">
        <v>3.4157700000000002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42396.75</v>
      </c>
      <c r="D367" s="36">
        <v>42494.65</v>
      </c>
      <c r="E367" s="36">
        <v>42124.100000000006</v>
      </c>
      <c r="F367" s="36">
        <v>41851.450000000004</v>
      </c>
      <c r="G367" s="36">
        <v>41480.900000000009</v>
      </c>
      <c r="H367" s="36">
        <v>42767.3</v>
      </c>
      <c r="I367" s="36">
        <v>43137.850000000006</v>
      </c>
      <c r="J367" s="36">
        <v>43410.5</v>
      </c>
      <c r="K367" s="31">
        <v>42865.2</v>
      </c>
      <c r="L367" s="31">
        <v>42222</v>
      </c>
      <c r="M367" s="31">
        <v>0.18411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1720.1</v>
      </c>
      <c r="D368" s="36">
        <v>1712.6666666666667</v>
      </c>
      <c r="E368" s="36">
        <v>1701.4333333333334</v>
      </c>
      <c r="F368" s="36">
        <v>1682.7666666666667</v>
      </c>
      <c r="G368" s="36">
        <v>1671.5333333333333</v>
      </c>
      <c r="H368" s="36">
        <v>1731.3333333333335</v>
      </c>
      <c r="I368" s="36">
        <v>1742.5666666666666</v>
      </c>
      <c r="J368" s="36">
        <v>1761.2333333333336</v>
      </c>
      <c r="K368" s="31">
        <v>1723.9</v>
      </c>
      <c r="L368" s="31">
        <v>1694</v>
      </c>
      <c r="M368" s="31">
        <v>9.7254299999999994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4832.3</v>
      </c>
      <c r="D369" s="36">
        <v>4862.3666666666668</v>
      </c>
      <c r="E369" s="36">
        <v>4759.9333333333334</v>
      </c>
      <c r="F369" s="36">
        <v>4687.5666666666666</v>
      </c>
      <c r="G369" s="36">
        <v>4585.1333333333332</v>
      </c>
      <c r="H369" s="36">
        <v>4934.7333333333336</v>
      </c>
      <c r="I369" s="36">
        <v>5037.1666666666679</v>
      </c>
      <c r="J369" s="36">
        <v>5109.5333333333338</v>
      </c>
      <c r="K369" s="31">
        <v>4964.8</v>
      </c>
      <c r="L369" s="31">
        <v>4790</v>
      </c>
      <c r="M369" s="31">
        <v>7.3147399999999996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368.5</v>
      </c>
      <c r="D370" s="36">
        <v>368.58333333333331</v>
      </c>
      <c r="E370" s="36">
        <v>363.96666666666664</v>
      </c>
      <c r="F370" s="36">
        <v>359.43333333333334</v>
      </c>
      <c r="G370" s="36">
        <v>354.81666666666666</v>
      </c>
      <c r="H370" s="36">
        <v>373.11666666666662</v>
      </c>
      <c r="I370" s="36">
        <v>377.73333333333329</v>
      </c>
      <c r="J370" s="36">
        <v>382.26666666666659</v>
      </c>
      <c r="K370" s="31">
        <v>373.2</v>
      </c>
      <c r="L370" s="31">
        <v>364.05</v>
      </c>
      <c r="M370" s="31">
        <v>53.002209999999998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3597.2</v>
      </c>
      <c r="D371" s="36">
        <v>3644.0666666666671</v>
      </c>
      <c r="E371" s="36">
        <v>3533.3833333333341</v>
      </c>
      <c r="F371" s="36">
        <v>3469.5666666666671</v>
      </c>
      <c r="G371" s="36">
        <v>3358.8833333333341</v>
      </c>
      <c r="H371" s="36">
        <v>3707.8833333333341</v>
      </c>
      <c r="I371" s="36">
        <v>3818.5666666666675</v>
      </c>
      <c r="J371" s="36">
        <v>3882.3833333333341</v>
      </c>
      <c r="K371" s="31">
        <v>3754.75</v>
      </c>
      <c r="L371" s="31">
        <v>3580.25</v>
      </c>
      <c r="M371" s="31">
        <v>3.6900499999999998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3186.4</v>
      </c>
      <c r="D372" s="36">
        <v>3185.75</v>
      </c>
      <c r="E372" s="36">
        <v>3156.65</v>
      </c>
      <c r="F372" s="36">
        <v>3126.9</v>
      </c>
      <c r="G372" s="36">
        <v>3097.8</v>
      </c>
      <c r="H372" s="36">
        <v>3215.5</v>
      </c>
      <c r="I372" s="36">
        <v>3244.6000000000004</v>
      </c>
      <c r="J372" s="36">
        <v>3274.35</v>
      </c>
      <c r="K372" s="31">
        <v>3214.85</v>
      </c>
      <c r="L372" s="31">
        <v>3156</v>
      </c>
      <c r="M372" s="31">
        <v>3.0650499999999998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1041.5</v>
      </c>
      <c r="D373" s="36">
        <v>1035.5166666666667</v>
      </c>
      <c r="E373" s="36">
        <v>1026.0333333333333</v>
      </c>
      <c r="F373" s="36">
        <v>1010.5666666666666</v>
      </c>
      <c r="G373" s="36">
        <v>1001.0833333333333</v>
      </c>
      <c r="H373" s="36">
        <v>1050.9833333333333</v>
      </c>
      <c r="I373" s="36">
        <v>1060.4666666666665</v>
      </c>
      <c r="J373" s="36">
        <v>1075.9333333333334</v>
      </c>
      <c r="K373" s="31">
        <v>1045</v>
      </c>
      <c r="L373" s="31">
        <v>1020.05</v>
      </c>
      <c r="M373" s="31">
        <v>11.44003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176.05</v>
      </c>
      <c r="D374" s="36">
        <v>175.03666666666666</v>
      </c>
      <c r="E374" s="36">
        <v>173.09333333333333</v>
      </c>
      <c r="F374" s="36">
        <v>170.13666666666668</v>
      </c>
      <c r="G374" s="36">
        <v>168.19333333333336</v>
      </c>
      <c r="H374" s="36">
        <v>177.99333333333331</v>
      </c>
      <c r="I374" s="36">
        <v>179.93666666666664</v>
      </c>
      <c r="J374" s="36">
        <v>182.89333333333329</v>
      </c>
      <c r="K374" s="31">
        <v>176.98</v>
      </c>
      <c r="L374" s="31">
        <v>172.08</v>
      </c>
      <c r="M374" s="31">
        <v>33.90204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1871.6</v>
      </c>
      <c r="D375" s="36">
        <v>1900.55</v>
      </c>
      <c r="E375" s="36">
        <v>1833.1</v>
      </c>
      <c r="F375" s="36">
        <v>1794.6</v>
      </c>
      <c r="G375" s="36">
        <v>1727.1499999999999</v>
      </c>
      <c r="H375" s="36">
        <v>1939.05</v>
      </c>
      <c r="I375" s="36">
        <v>2006.5000000000002</v>
      </c>
      <c r="J375" s="36">
        <v>2045</v>
      </c>
      <c r="K375" s="31">
        <v>1968</v>
      </c>
      <c r="L375" s="31">
        <v>1862.05</v>
      </c>
      <c r="M375" s="31">
        <v>1.3270599999999999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6858.2</v>
      </c>
      <c r="D376" s="36">
        <v>6807.3166666666666</v>
      </c>
      <c r="E376" s="36">
        <v>6732.6333333333332</v>
      </c>
      <c r="F376" s="36">
        <v>6607.0666666666666</v>
      </c>
      <c r="G376" s="36">
        <v>6532.3833333333332</v>
      </c>
      <c r="H376" s="36">
        <v>6932.8833333333332</v>
      </c>
      <c r="I376" s="36">
        <v>7007.5666666666657</v>
      </c>
      <c r="J376" s="36">
        <v>7133.1333333333332</v>
      </c>
      <c r="K376" s="31">
        <v>6882</v>
      </c>
      <c r="L376" s="31">
        <v>6681.75</v>
      </c>
      <c r="M376" s="31">
        <v>8.0664999999999996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369.05</v>
      </c>
      <c r="D377" s="36">
        <v>371.16666666666669</v>
      </c>
      <c r="E377" s="36">
        <v>365.88333333333338</v>
      </c>
      <c r="F377" s="36">
        <v>362.7166666666667</v>
      </c>
      <c r="G377" s="36">
        <v>357.43333333333339</v>
      </c>
      <c r="H377" s="36">
        <v>374.33333333333337</v>
      </c>
      <c r="I377" s="36">
        <v>379.61666666666667</v>
      </c>
      <c r="J377" s="36">
        <v>382.78333333333336</v>
      </c>
      <c r="K377" s="31">
        <v>376.45</v>
      </c>
      <c r="L377" s="31">
        <v>368</v>
      </c>
      <c r="M377" s="31">
        <v>27.30874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556.79999999999995</v>
      </c>
      <c r="D378" s="36">
        <v>555.5</v>
      </c>
      <c r="E378" s="36">
        <v>552.29999999999995</v>
      </c>
      <c r="F378" s="36">
        <v>547.79999999999995</v>
      </c>
      <c r="G378" s="36">
        <v>544.59999999999991</v>
      </c>
      <c r="H378" s="36">
        <v>560</v>
      </c>
      <c r="I378" s="36">
        <v>563.20000000000005</v>
      </c>
      <c r="J378" s="36">
        <v>567.70000000000005</v>
      </c>
      <c r="K378" s="31">
        <v>558.70000000000005</v>
      </c>
      <c r="L378" s="31">
        <v>551</v>
      </c>
      <c r="M378" s="31">
        <v>63.372129999999999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348.2</v>
      </c>
      <c r="D379" s="36">
        <v>347.14999999999992</v>
      </c>
      <c r="E379" s="36">
        <v>343.64999999999986</v>
      </c>
      <c r="F379" s="36">
        <v>339.09999999999997</v>
      </c>
      <c r="G379" s="36">
        <v>335.59999999999991</v>
      </c>
      <c r="H379" s="36">
        <v>351.69999999999982</v>
      </c>
      <c r="I379" s="36">
        <v>355.19999999999993</v>
      </c>
      <c r="J379" s="36">
        <v>359.74999999999977</v>
      </c>
      <c r="K379" s="31">
        <v>350.65</v>
      </c>
      <c r="L379" s="31">
        <v>342.6</v>
      </c>
      <c r="M379" s="31">
        <v>179.76593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705.3</v>
      </c>
      <c r="D380" s="36">
        <v>707.0333333333333</v>
      </c>
      <c r="E380" s="36">
        <v>699.26666666666665</v>
      </c>
      <c r="F380" s="36">
        <v>693.23333333333335</v>
      </c>
      <c r="G380" s="36">
        <v>685.4666666666667</v>
      </c>
      <c r="H380" s="36">
        <v>713.06666666666661</v>
      </c>
      <c r="I380" s="36">
        <v>720.83333333333326</v>
      </c>
      <c r="J380" s="36">
        <v>726.86666666666656</v>
      </c>
      <c r="K380" s="31">
        <v>714.8</v>
      </c>
      <c r="L380" s="31">
        <v>701</v>
      </c>
      <c r="M380" s="31">
        <v>6.12134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1815.9</v>
      </c>
      <c r="D381" s="36">
        <v>1832.8000000000002</v>
      </c>
      <c r="E381" s="36">
        <v>1788.6500000000003</v>
      </c>
      <c r="F381" s="36">
        <v>1761.4</v>
      </c>
      <c r="G381" s="36">
        <v>1717.2500000000002</v>
      </c>
      <c r="H381" s="36">
        <v>1860.0500000000004</v>
      </c>
      <c r="I381" s="36">
        <v>1904.2</v>
      </c>
      <c r="J381" s="36">
        <v>1931.4500000000005</v>
      </c>
      <c r="K381" s="31">
        <v>1876.95</v>
      </c>
      <c r="L381" s="31">
        <v>1805.55</v>
      </c>
      <c r="M381" s="31">
        <v>7.53139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673.55</v>
      </c>
      <c r="D382" s="36">
        <v>674.46666666666658</v>
      </c>
      <c r="E382" s="36">
        <v>669.13333333333321</v>
      </c>
      <c r="F382" s="36">
        <v>664.71666666666658</v>
      </c>
      <c r="G382" s="36">
        <v>659.38333333333321</v>
      </c>
      <c r="H382" s="36">
        <v>678.88333333333321</v>
      </c>
      <c r="I382" s="36">
        <v>684.21666666666647</v>
      </c>
      <c r="J382" s="36">
        <v>688.63333333333321</v>
      </c>
      <c r="K382" s="31">
        <v>679.8</v>
      </c>
      <c r="L382" s="31">
        <v>670.05</v>
      </c>
      <c r="M382" s="31">
        <v>0.75629999999999997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166.57</v>
      </c>
      <c r="D383" s="36">
        <v>166.87</v>
      </c>
      <c r="E383" s="36">
        <v>165.3</v>
      </c>
      <c r="F383" s="36">
        <v>164.03</v>
      </c>
      <c r="G383" s="36">
        <v>162.46</v>
      </c>
      <c r="H383" s="36">
        <v>168.14000000000001</v>
      </c>
      <c r="I383" s="36">
        <v>169.71</v>
      </c>
      <c r="J383" s="36">
        <v>170.98000000000002</v>
      </c>
      <c r="K383" s="31">
        <v>168.44</v>
      </c>
      <c r="L383" s="31">
        <v>165.6</v>
      </c>
      <c r="M383" s="31">
        <v>1.62717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16904.55</v>
      </c>
      <c r="D384" s="36">
        <v>16971.350000000002</v>
      </c>
      <c r="E384" s="36">
        <v>16788.750000000004</v>
      </c>
      <c r="F384" s="36">
        <v>16672.95</v>
      </c>
      <c r="G384" s="36">
        <v>16490.350000000002</v>
      </c>
      <c r="H384" s="36">
        <v>17087.150000000005</v>
      </c>
      <c r="I384" s="36">
        <v>17269.750000000004</v>
      </c>
      <c r="J384" s="36">
        <v>17385.550000000007</v>
      </c>
      <c r="K384" s="31">
        <v>17153.95</v>
      </c>
      <c r="L384" s="31">
        <v>16855.55</v>
      </c>
      <c r="M384" s="31">
        <v>3.7330000000000002E-2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123.95</v>
      </c>
      <c r="D385" s="36">
        <v>124.22666666666667</v>
      </c>
      <c r="E385" s="36">
        <v>122.45333333333335</v>
      </c>
      <c r="F385" s="36">
        <v>120.95666666666668</v>
      </c>
      <c r="G385" s="36">
        <v>119.18333333333335</v>
      </c>
      <c r="H385" s="36">
        <v>125.72333333333334</v>
      </c>
      <c r="I385" s="36">
        <v>127.49666666666668</v>
      </c>
      <c r="J385" s="36">
        <v>128.99333333333334</v>
      </c>
      <c r="K385" s="31">
        <v>126</v>
      </c>
      <c r="L385" s="31">
        <v>122.73</v>
      </c>
      <c r="M385" s="31">
        <v>479.60946999999999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715.3</v>
      </c>
      <c r="D386" s="36">
        <v>722.11666666666667</v>
      </c>
      <c r="E386" s="36">
        <v>703.23333333333335</v>
      </c>
      <c r="F386" s="36">
        <v>691.16666666666663</v>
      </c>
      <c r="G386" s="36">
        <v>672.2833333333333</v>
      </c>
      <c r="H386" s="36">
        <v>734.18333333333339</v>
      </c>
      <c r="I386" s="36">
        <v>753.06666666666683</v>
      </c>
      <c r="J386" s="36">
        <v>765.13333333333344</v>
      </c>
      <c r="K386" s="31">
        <v>741</v>
      </c>
      <c r="L386" s="31">
        <v>710.05</v>
      </c>
      <c r="M386" s="31">
        <v>4.1987800000000002</v>
      </c>
      <c r="N386" s="1"/>
      <c r="O386" s="1"/>
    </row>
    <row r="387" spans="1:15" ht="12.75" customHeight="1">
      <c r="A387" s="33">
        <v>377</v>
      </c>
      <c r="B387" s="53" t="s">
        <v>874</v>
      </c>
      <c r="C387" s="31">
        <v>1795.05</v>
      </c>
      <c r="D387" s="36">
        <v>1772.6000000000001</v>
      </c>
      <c r="E387" s="36">
        <v>1746.2000000000003</v>
      </c>
      <c r="F387" s="36">
        <v>1697.3500000000001</v>
      </c>
      <c r="G387" s="36">
        <v>1670.9500000000003</v>
      </c>
      <c r="H387" s="36">
        <v>1821.4500000000003</v>
      </c>
      <c r="I387" s="36">
        <v>1847.8500000000004</v>
      </c>
      <c r="J387" s="36">
        <v>1896.7000000000003</v>
      </c>
      <c r="K387" s="31">
        <v>1799</v>
      </c>
      <c r="L387" s="31">
        <v>1723.75</v>
      </c>
      <c r="M387" s="31">
        <v>1.8210900000000001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235.2</v>
      </c>
      <c r="D388" s="36">
        <v>235.83333333333334</v>
      </c>
      <c r="E388" s="36">
        <v>233.4666666666667</v>
      </c>
      <c r="F388" s="36">
        <v>231.73333333333335</v>
      </c>
      <c r="G388" s="36">
        <v>229.3666666666667</v>
      </c>
      <c r="H388" s="36">
        <v>237.56666666666669</v>
      </c>
      <c r="I388" s="36">
        <v>239.93333333333331</v>
      </c>
      <c r="J388" s="36">
        <v>241.66666666666669</v>
      </c>
      <c r="K388" s="31">
        <v>238.2</v>
      </c>
      <c r="L388" s="31">
        <v>234.1</v>
      </c>
      <c r="M388" s="31">
        <v>84.419740000000004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644.25</v>
      </c>
      <c r="D389" s="36">
        <v>644.35</v>
      </c>
      <c r="E389" s="36">
        <v>640.45000000000005</v>
      </c>
      <c r="F389" s="36">
        <v>636.65</v>
      </c>
      <c r="G389" s="36">
        <v>632.75</v>
      </c>
      <c r="H389" s="36">
        <v>648.15000000000009</v>
      </c>
      <c r="I389" s="36">
        <v>652.04999999999995</v>
      </c>
      <c r="J389" s="36">
        <v>655.85000000000014</v>
      </c>
      <c r="K389" s="31">
        <v>648.25</v>
      </c>
      <c r="L389" s="31">
        <v>640.54999999999995</v>
      </c>
      <c r="M389" s="31">
        <v>68.739999999999995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601.1</v>
      </c>
      <c r="D390" s="36">
        <v>602.66666666666663</v>
      </c>
      <c r="E390" s="36">
        <v>595.08333333333326</v>
      </c>
      <c r="F390" s="36">
        <v>589.06666666666661</v>
      </c>
      <c r="G390" s="36">
        <v>581.48333333333323</v>
      </c>
      <c r="H390" s="36">
        <v>608.68333333333328</v>
      </c>
      <c r="I390" s="36">
        <v>616.26666666666654</v>
      </c>
      <c r="J390" s="36">
        <v>622.2833333333333</v>
      </c>
      <c r="K390" s="31">
        <v>610.25</v>
      </c>
      <c r="L390" s="31">
        <v>596.65</v>
      </c>
      <c r="M390" s="31">
        <v>3.4466600000000001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715.1</v>
      </c>
      <c r="D391" s="36">
        <v>731.26666666666677</v>
      </c>
      <c r="E391" s="36">
        <v>694.83333333333348</v>
      </c>
      <c r="F391" s="36">
        <v>674.56666666666672</v>
      </c>
      <c r="G391" s="36">
        <v>638.13333333333344</v>
      </c>
      <c r="H391" s="36">
        <v>751.53333333333353</v>
      </c>
      <c r="I391" s="36">
        <v>787.9666666666667</v>
      </c>
      <c r="J391" s="36">
        <v>808.23333333333358</v>
      </c>
      <c r="K391" s="31">
        <v>767.7</v>
      </c>
      <c r="L391" s="31">
        <v>711</v>
      </c>
      <c r="M391" s="31">
        <v>62.879379999999998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1723.5</v>
      </c>
      <c r="D392" s="36">
        <v>1739.1499999999999</v>
      </c>
      <c r="E392" s="36">
        <v>1704.3499999999997</v>
      </c>
      <c r="F392" s="36">
        <v>1685.1999999999998</v>
      </c>
      <c r="G392" s="36">
        <v>1650.3999999999996</v>
      </c>
      <c r="H392" s="36">
        <v>1758.2999999999997</v>
      </c>
      <c r="I392" s="36">
        <v>1793.1</v>
      </c>
      <c r="J392" s="36">
        <v>1812.2499999999998</v>
      </c>
      <c r="K392" s="31">
        <v>1773.95</v>
      </c>
      <c r="L392" s="31">
        <v>1720</v>
      </c>
      <c r="M392" s="31">
        <v>2.3601700000000001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601.5</v>
      </c>
      <c r="D393" s="36">
        <v>605.06666666666672</v>
      </c>
      <c r="E393" s="36">
        <v>594.43333333333339</v>
      </c>
      <c r="F393" s="36">
        <v>587.36666666666667</v>
      </c>
      <c r="G393" s="36">
        <v>576.73333333333335</v>
      </c>
      <c r="H393" s="36">
        <v>612.13333333333344</v>
      </c>
      <c r="I393" s="36">
        <v>622.76666666666688</v>
      </c>
      <c r="J393" s="36">
        <v>629.83333333333348</v>
      </c>
      <c r="K393" s="31">
        <v>615.70000000000005</v>
      </c>
      <c r="L393" s="31">
        <v>598</v>
      </c>
      <c r="M393" s="31">
        <v>118.46077</v>
      </c>
      <c r="N393" s="1"/>
      <c r="O393" s="1"/>
    </row>
    <row r="394" spans="1:15" ht="12.75" customHeight="1">
      <c r="A394" s="33">
        <v>384</v>
      </c>
      <c r="B394" s="53" t="s">
        <v>875</v>
      </c>
      <c r="C394" s="31">
        <v>500.1</v>
      </c>
      <c r="D394" s="36">
        <v>503.81666666666666</v>
      </c>
      <c r="E394" s="36">
        <v>494.43333333333328</v>
      </c>
      <c r="F394" s="36">
        <v>488.76666666666659</v>
      </c>
      <c r="G394" s="36">
        <v>479.38333333333321</v>
      </c>
      <c r="H394" s="36">
        <v>509.48333333333335</v>
      </c>
      <c r="I394" s="36">
        <v>518.86666666666667</v>
      </c>
      <c r="J394" s="36">
        <v>524.53333333333342</v>
      </c>
      <c r="K394" s="31">
        <v>513.20000000000005</v>
      </c>
      <c r="L394" s="31">
        <v>498.15</v>
      </c>
      <c r="M394" s="31">
        <v>27.707239999999999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1184.55</v>
      </c>
      <c r="D395" s="36">
        <v>1188.5666666666666</v>
      </c>
      <c r="E395" s="36">
        <v>1172.7333333333331</v>
      </c>
      <c r="F395" s="36">
        <v>1160.9166666666665</v>
      </c>
      <c r="G395" s="36">
        <v>1145.083333333333</v>
      </c>
      <c r="H395" s="36">
        <v>1200.3833333333332</v>
      </c>
      <c r="I395" s="36">
        <v>1216.2166666666667</v>
      </c>
      <c r="J395" s="36">
        <v>1228.0333333333333</v>
      </c>
      <c r="K395" s="31">
        <v>1204.4000000000001</v>
      </c>
      <c r="L395" s="31">
        <v>1176.75</v>
      </c>
      <c r="M395" s="31">
        <v>1.2081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314.64999999999998</v>
      </c>
      <c r="D396" s="36">
        <v>315.46666666666664</v>
      </c>
      <c r="E396" s="36">
        <v>313.18333333333328</v>
      </c>
      <c r="F396" s="36">
        <v>311.71666666666664</v>
      </c>
      <c r="G396" s="36">
        <v>309.43333333333328</v>
      </c>
      <c r="H396" s="36">
        <v>316.93333333333328</v>
      </c>
      <c r="I396" s="36">
        <v>319.2166666666667</v>
      </c>
      <c r="J396" s="36">
        <v>320.68333333333328</v>
      </c>
      <c r="K396" s="31">
        <v>317.75</v>
      </c>
      <c r="L396" s="31">
        <v>314</v>
      </c>
      <c r="M396" s="31">
        <v>3.2422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857.85</v>
      </c>
      <c r="D397" s="36">
        <v>854.65000000000009</v>
      </c>
      <c r="E397" s="36">
        <v>844.60000000000014</v>
      </c>
      <c r="F397" s="36">
        <v>831.35</v>
      </c>
      <c r="G397" s="36">
        <v>821.30000000000007</v>
      </c>
      <c r="H397" s="36">
        <v>867.9000000000002</v>
      </c>
      <c r="I397" s="36">
        <v>877.95000000000016</v>
      </c>
      <c r="J397" s="36">
        <v>891.20000000000027</v>
      </c>
      <c r="K397" s="31">
        <v>864.7</v>
      </c>
      <c r="L397" s="31">
        <v>841.4</v>
      </c>
      <c r="M397" s="31">
        <v>5.10466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218.59</v>
      </c>
      <c r="D398" s="36">
        <v>220.17999999999998</v>
      </c>
      <c r="E398" s="36">
        <v>215.75999999999996</v>
      </c>
      <c r="F398" s="36">
        <v>212.92999999999998</v>
      </c>
      <c r="G398" s="36">
        <v>208.50999999999996</v>
      </c>
      <c r="H398" s="36">
        <v>223.00999999999996</v>
      </c>
      <c r="I398" s="36">
        <v>227.42999999999998</v>
      </c>
      <c r="J398" s="36">
        <v>230.25999999999996</v>
      </c>
      <c r="K398" s="31">
        <v>224.6</v>
      </c>
      <c r="L398" s="31">
        <v>217.35</v>
      </c>
      <c r="M398" s="31">
        <v>96.327299999999994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3622.7</v>
      </c>
      <c r="D399" s="36">
        <v>3614.15</v>
      </c>
      <c r="E399" s="36">
        <v>3577.3</v>
      </c>
      <c r="F399" s="36">
        <v>3531.9</v>
      </c>
      <c r="G399" s="36">
        <v>3495.05</v>
      </c>
      <c r="H399" s="36">
        <v>3659.55</v>
      </c>
      <c r="I399" s="36">
        <v>3696.3999999999996</v>
      </c>
      <c r="J399" s="36">
        <v>3741.8</v>
      </c>
      <c r="K399" s="31">
        <v>3651</v>
      </c>
      <c r="L399" s="31">
        <v>3568.75</v>
      </c>
      <c r="M399" s="31">
        <v>0.23682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79.62</v>
      </c>
      <c r="D400" s="36">
        <v>80.073333333333338</v>
      </c>
      <c r="E400" s="36">
        <v>78.546666666666681</v>
      </c>
      <c r="F400" s="36">
        <v>77.473333333333343</v>
      </c>
      <c r="G400" s="36">
        <v>75.946666666666687</v>
      </c>
      <c r="H400" s="36">
        <v>81.146666666666675</v>
      </c>
      <c r="I400" s="36">
        <v>82.673333333333346</v>
      </c>
      <c r="J400" s="36">
        <v>83.74666666666667</v>
      </c>
      <c r="K400" s="31">
        <v>81.599999999999994</v>
      </c>
      <c r="L400" s="31">
        <v>79</v>
      </c>
      <c r="M400" s="31">
        <v>35.894419999999997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1969.45</v>
      </c>
      <c r="D401" s="36">
        <v>1983.3499999999997</v>
      </c>
      <c r="E401" s="36">
        <v>1931.6999999999994</v>
      </c>
      <c r="F401" s="36">
        <v>1893.9499999999996</v>
      </c>
      <c r="G401" s="36">
        <v>1842.2999999999993</v>
      </c>
      <c r="H401" s="36">
        <v>2021.0999999999995</v>
      </c>
      <c r="I401" s="36">
        <v>2072.7499999999995</v>
      </c>
      <c r="J401" s="36">
        <v>2110.4999999999995</v>
      </c>
      <c r="K401" s="31">
        <v>2035</v>
      </c>
      <c r="L401" s="31">
        <v>1945.6</v>
      </c>
      <c r="M401" s="31">
        <v>2.2120000000000002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212.33</v>
      </c>
      <c r="D402" s="36">
        <v>213.55000000000004</v>
      </c>
      <c r="E402" s="36">
        <v>210.24000000000007</v>
      </c>
      <c r="F402" s="36">
        <v>208.15000000000003</v>
      </c>
      <c r="G402" s="36">
        <v>204.84000000000006</v>
      </c>
      <c r="H402" s="36">
        <v>215.64000000000007</v>
      </c>
      <c r="I402" s="36">
        <v>218.95000000000007</v>
      </c>
      <c r="J402" s="36">
        <v>221.04000000000008</v>
      </c>
      <c r="K402" s="31">
        <v>216.86</v>
      </c>
      <c r="L402" s="31">
        <v>211.46</v>
      </c>
      <c r="M402" s="31">
        <v>11.41145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3010.85</v>
      </c>
      <c r="D403" s="36">
        <v>3011.35</v>
      </c>
      <c r="E403" s="36">
        <v>3001.7999999999997</v>
      </c>
      <c r="F403" s="36">
        <v>2992.75</v>
      </c>
      <c r="G403" s="36">
        <v>2983.2</v>
      </c>
      <c r="H403" s="36">
        <v>3020.3999999999996</v>
      </c>
      <c r="I403" s="36">
        <v>3029.95</v>
      </c>
      <c r="J403" s="36">
        <v>3038.9999999999995</v>
      </c>
      <c r="K403" s="31">
        <v>3020.9</v>
      </c>
      <c r="L403" s="31">
        <v>3002.3</v>
      </c>
      <c r="M403" s="31">
        <v>50.286729999999999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108</v>
      </c>
      <c r="D404" s="36">
        <v>108.91666666666667</v>
      </c>
      <c r="E404" s="36">
        <v>106.88333333333334</v>
      </c>
      <c r="F404" s="36">
        <v>105.76666666666667</v>
      </c>
      <c r="G404" s="36">
        <v>103.73333333333333</v>
      </c>
      <c r="H404" s="36">
        <v>110.03333333333335</v>
      </c>
      <c r="I404" s="36">
        <v>112.06666666666668</v>
      </c>
      <c r="J404" s="36">
        <v>113.18333333333335</v>
      </c>
      <c r="K404" s="31">
        <v>110.95</v>
      </c>
      <c r="L404" s="31">
        <v>107.8</v>
      </c>
      <c r="M404" s="31">
        <v>18.74727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1627.5</v>
      </c>
      <c r="D405" s="36">
        <v>1644.9166666666667</v>
      </c>
      <c r="E405" s="36">
        <v>1605.4833333333336</v>
      </c>
      <c r="F405" s="36">
        <v>1583.4666666666669</v>
      </c>
      <c r="G405" s="36">
        <v>1544.0333333333338</v>
      </c>
      <c r="H405" s="36">
        <v>1666.9333333333334</v>
      </c>
      <c r="I405" s="36">
        <v>1706.3666666666663</v>
      </c>
      <c r="J405" s="36">
        <v>1728.3833333333332</v>
      </c>
      <c r="K405" s="31">
        <v>1684.35</v>
      </c>
      <c r="L405" s="31">
        <v>1622.9</v>
      </c>
      <c r="M405" s="31">
        <v>1.4694400000000001</v>
      </c>
      <c r="N405" s="1"/>
      <c r="O405" s="1"/>
    </row>
    <row r="406" spans="1:15" ht="12.75" customHeight="1">
      <c r="A406" s="33">
        <v>396</v>
      </c>
      <c r="B406" s="53" t="s">
        <v>876</v>
      </c>
      <c r="C406" s="31">
        <v>84.73</v>
      </c>
      <c r="D406" s="36">
        <v>84.403333333333336</v>
      </c>
      <c r="E406" s="36">
        <v>82.856666666666669</v>
      </c>
      <c r="F406" s="36">
        <v>80.983333333333334</v>
      </c>
      <c r="G406" s="36">
        <v>79.436666666666667</v>
      </c>
      <c r="H406" s="36">
        <v>86.276666666666671</v>
      </c>
      <c r="I406" s="36">
        <v>87.823333333333352</v>
      </c>
      <c r="J406" s="36">
        <v>89.696666666666673</v>
      </c>
      <c r="K406" s="31">
        <v>85.95</v>
      </c>
      <c r="L406" s="31">
        <v>82.53</v>
      </c>
      <c r="M406" s="31">
        <v>31.10943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726.85</v>
      </c>
      <c r="D407" s="36">
        <v>724.56666666666661</v>
      </c>
      <c r="E407" s="36">
        <v>721.38333333333321</v>
      </c>
      <c r="F407" s="36">
        <v>715.91666666666663</v>
      </c>
      <c r="G407" s="36">
        <v>712.73333333333323</v>
      </c>
      <c r="H407" s="36">
        <v>730.03333333333319</v>
      </c>
      <c r="I407" s="36">
        <v>733.21666666666658</v>
      </c>
      <c r="J407" s="36">
        <v>738.68333333333317</v>
      </c>
      <c r="K407" s="31">
        <v>727.75</v>
      </c>
      <c r="L407" s="31">
        <v>719.1</v>
      </c>
      <c r="M407" s="31">
        <v>16.122499999999999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1753.65</v>
      </c>
      <c r="D408" s="36">
        <v>1744.55</v>
      </c>
      <c r="E408" s="36">
        <v>1729.1</v>
      </c>
      <c r="F408" s="36">
        <v>1704.55</v>
      </c>
      <c r="G408" s="36">
        <v>1689.1</v>
      </c>
      <c r="H408" s="36">
        <v>1769.1</v>
      </c>
      <c r="I408" s="36">
        <v>1784.5500000000002</v>
      </c>
      <c r="J408" s="36">
        <v>1809.1</v>
      </c>
      <c r="K408" s="31">
        <v>1760</v>
      </c>
      <c r="L408" s="31">
        <v>1720</v>
      </c>
      <c r="M408" s="31">
        <v>10.82466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148.47</v>
      </c>
      <c r="D409" s="36">
        <v>149.72333333333333</v>
      </c>
      <c r="E409" s="36">
        <v>145.74666666666667</v>
      </c>
      <c r="F409" s="36">
        <v>143.02333333333334</v>
      </c>
      <c r="G409" s="36">
        <v>139.04666666666668</v>
      </c>
      <c r="H409" s="36">
        <v>152.44666666666666</v>
      </c>
      <c r="I409" s="36">
        <v>156.42333333333329</v>
      </c>
      <c r="J409" s="36">
        <v>159.14666666666665</v>
      </c>
      <c r="K409" s="31">
        <v>153.69999999999999</v>
      </c>
      <c r="L409" s="31">
        <v>147</v>
      </c>
      <c r="M409" s="31">
        <v>198.42731000000001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5603.4</v>
      </c>
      <c r="D410" s="36">
        <v>5583.0999999999995</v>
      </c>
      <c r="E410" s="36">
        <v>5535.2999999999993</v>
      </c>
      <c r="F410" s="36">
        <v>5467.2</v>
      </c>
      <c r="G410" s="36">
        <v>5419.4</v>
      </c>
      <c r="H410" s="36">
        <v>5651.1999999999989</v>
      </c>
      <c r="I410" s="36">
        <v>5699</v>
      </c>
      <c r="J410" s="36">
        <v>5767.0999999999985</v>
      </c>
      <c r="K410" s="31">
        <v>5630.9</v>
      </c>
      <c r="L410" s="31">
        <v>5515</v>
      </c>
      <c r="M410" s="31">
        <v>0.75590999999999997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2644.9</v>
      </c>
      <c r="D411" s="36">
        <v>2620.4</v>
      </c>
      <c r="E411" s="36">
        <v>2581.8000000000002</v>
      </c>
      <c r="F411" s="36">
        <v>2518.7000000000003</v>
      </c>
      <c r="G411" s="36">
        <v>2480.1000000000004</v>
      </c>
      <c r="H411" s="36">
        <v>2683.5</v>
      </c>
      <c r="I411" s="36">
        <v>2722.0999999999995</v>
      </c>
      <c r="J411" s="36">
        <v>2785.2</v>
      </c>
      <c r="K411" s="31">
        <v>2659</v>
      </c>
      <c r="L411" s="31">
        <v>2557.3000000000002</v>
      </c>
      <c r="M411" s="31">
        <v>17.34449</v>
      </c>
      <c r="N411" s="1"/>
      <c r="O411" s="1"/>
    </row>
    <row r="412" spans="1:15" ht="12.75" customHeight="1">
      <c r="A412" s="33">
        <v>402</v>
      </c>
      <c r="B412" s="53" t="s">
        <v>832</v>
      </c>
      <c r="C412" s="31">
        <v>2071</v>
      </c>
      <c r="D412" s="36">
        <v>2074.5333333333333</v>
      </c>
      <c r="E412" s="36">
        <v>2050.5166666666664</v>
      </c>
      <c r="F412" s="36">
        <v>2030.0333333333333</v>
      </c>
      <c r="G412" s="36">
        <v>2006.0166666666664</v>
      </c>
      <c r="H412" s="36">
        <v>2095.0166666666664</v>
      </c>
      <c r="I412" s="36">
        <v>2119.0333333333338</v>
      </c>
      <c r="J412" s="36">
        <v>2139.5166666666664</v>
      </c>
      <c r="K412" s="31">
        <v>2098.5500000000002</v>
      </c>
      <c r="L412" s="31">
        <v>2054.0500000000002</v>
      </c>
      <c r="M412" s="31">
        <v>0.3196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196.57</v>
      </c>
      <c r="D413" s="36">
        <v>196.28999999999996</v>
      </c>
      <c r="E413" s="36">
        <v>194.47999999999993</v>
      </c>
      <c r="F413" s="36">
        <v>192.38999999999996</v>
      </c>
      <c r="G413" s="36">
        <v>190.57999999999993</v>
      </c>
      <c r="H413" s="36">
        <v>198.37999999999994</v>
      </c>
      <c r="I413" s="36">
        <v>200.19</v>
      </c>
      <c r="J413" s="36">
        <v>202.27999999999994</v>
      </c>
      <c r="K413" s="31">
        <v>198.1</v>
      </c>
      <c r="L413" s="31">
        <v>194.2</v>
      </c>
      <c r="M413" s="31">
        <v>106.80574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6609.2</v>
      </c>
      <c r="D414" s="36">
        <v>6618.1166666666659</v>
      </c>
      <c r="E414" s="36">
        <v>6570.2333333333318</v>
      </c>
      <c r="F414" s="36">
        <v>6531.2666666666655</v>
      </c>
      <c r="G414" s="36">
        <v>6483.3833333333314</v>
      </c>
      <c r="H414" s="36">
        <v>6657.0833333333321</v>
      </c>
      <c r="I414" s="36">
        <v>6704.9666666666653</v>
      </c>
      <c r="J414" s="36">
        <v>6743.9333333333325</v>
      </c>
      <c r="K414" s="31">
        <v>6666</v>
      </c>
      <c r="L414" s="31">
        <v>6579.15</v>
      </c>
      <c r="M414" s="31">
        <v>0.10066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1651.85</v>
      </c>
      <c r="D415" s="36">
        <v>1637.2833333333335</v>
      </c>
      <c r="E415" s="36">
        <v>1598.5666666666671</v>
      </c>
      <c r="F415" s="36">
        <v>1545.2833333333335</v>
      </c>
      <c r="G415" s="36">
        <v>1506.5666666666671</v>
      </c>
      <c r="H415" s="36">
        <v>1690.5666666666671</v>
      </c>
      <c r="I415" s="36">
        <v>1729.2833333333338</v>
      </c>
      <c r="J415" s="36">
        <v>1782.5666666666671</v>
      </c>
      <c r="K415" s="31">
        <v>1676</v>
      </c>
      <c r="L415" s="31">
        <v>1584</v>
      </c>
      <c r="M415" s="31">
        <v>1.9490400000000001</v>
      </c>
      <c r="N415" s="1"/>
      <c r="O415" s="1"/>
    </row>
    <row r="416" spans="1:15" ht="12.75" customHeight="1">
      <c r="A416" s="33">
        <v>406</v>
      </c>
      <c r="B416" s="53" t="s">
        <v>833</v>
      </c>
      <c r="C416" s="31">
        <v>554</v>
      </c>
      <c r="D416" s="36">
        <v>559.68333333333328</v>
      </c>
      <c r="E416" s="36">
        <v>545.86666666666656</v>
      </c>
      <c r="F416" s="36">
        <v>537.73333333333323</v>
      </c>
      <c r="G416" s="36">
        <v>523.91666666666652</v>
      </c>
      <c r="H416" s="36">
        <v>567.81666666666661</v>
      </c>
      <c r="I416" s="36">
        <v>581.63333333333344</v>
      </c>
      <c r="J416" s="36">
        <v>589.76666666666665</v>
      </c>
      <c r="K416" s="31">
        <v>573.5</v>
      </c>
      <c r="L416" s="31">
        <v>551.54999999999995</v>
      </c>
      <c r="M416" s="31">
        <v>3.6967300000000001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4267.3500000000004</v>
      </c>
      <c r="D417" s="36">
        <v>4245.3833333333332</v>
      </c>
      <c r="E417" s="36">
        <v>4205.8166666666666</v>
      </c>
      <c r="F417" s="36">
        <v>4144.2833333333338</v>
      </c>
      <c r="G417" s="36">
        <v>4104.7166666666672</v>
      </c>
      <c r="H417" s="36">
        <v>4306.9166666666661</v>
      </c>
      <c r="I417" s="36">
        <v>4346.4833333333318</v>
      </c>
      <c r="J417" s="36">
        <v>4408.0166666666655</v>
      </c>
      <c r="K417" s="31">
        <v>4284.95</v>
      </c>
      <c r="L417" s="31">
        <v>4183.8500000000004</v>
      </c>
      <c r="M417" s="31">
        <v>1.2931299999999999</v>
      </c>
      <c r="N417" s="1"/>
      <c r="O417" s="1"/>
    </row>
    <row r="418" spans="1:15" ht="12.75" customHeight="1">
      <c r="A418" s="33">
        <v>408</v>
      </c>
      <c r="B418" s="53" t="s">
        <v>877</v>
      </c>
      <c r="C418" s="31">
        <v>803.15</v>
      </c>
      <c r="D418" s="36">
        <v>805.48333333333323</v>
      </c>
      <c r="E418" s="36">
        <v>795.61666666666645</v>
      </c>
      <c r="F418" s="36">
        <v>788.08333333333326</v>
      </c>
      <c r="G418" s="36">
        <v>778.21666666666647</v>
      </c>
      <c r="H418" s="36">
        <v>813.01666666666642</v>
      </c>
      <c r="I418" s="36">
        <v>822.88333333333321</v>
      </c>
      <c r="J418" s="36">
        <v>830.4166666666664</v>
      </c>
      <c r="K418" s="31">
        <v>815.35</v>
      </c>
      <c r="L418" s="31">
        <v>797.95</v>
      </c>
      <c r="M418" s="31">
        <v>1.3403799999999999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27740.45</v>
      </c>
      <c r="D419" s="36">
        <v>27622.050000000003</v>
      </c>
      <c r="E419" s="36">
        <v>27430.700000000004</v>
      </c>
      <c r="F419" s="36">
        <v>27120.95</v>
      </c>
      <c r="G419" s="36">
        <v>26929.600000000002</v>
      </c>
      <c r="H419" s="36">
        <v>27931.800000000007</v>
      </c>
      <c r="I419" s="36">
        <v>28123.150000000005</v>
      </c>
      <c r="J419" s="36">
        <v>28432.900000000009</v>
      </c>
      <c r="K419" s="31">
        <v>27813.4</v>
      </c>
      <c r="L419" s="31">
        <v>27312.3</v>
      </c>
      <c r="M419" s="31">
        <v>0.51102999999999998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51</v>
      </c>
      <c r="D420" s="36">
        <v>51.633333333333333</v>
      </c>
      <c r="E420" s="36">
        <v>50.016666666666666</v>
      </c>
      <c r="F420" s="36">
        <v>49.033333333333331</v>
      </c>
      <c r="G420" s="36">
        <v>47.416666666666664</v>
      </c>
      <c r="H420" s="36">
        <v>52.616666666666667</v>
      </c>
      <c r="I420" s="36">
        <v>54.233333333333327</v>
      </c>
      <c r="J420" s="36">
        <v>55.216666666666669</v>
      </c>
      <c r="K420" s="31">
        <v>53.25</v>
      </c>
      <c r="L420" s="31">
        <v>50.65</v>
      </c>
      <c r="M420" s="31">
        <v>346.73052999999999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2931.95</v>
      </c>
      <c r="D421" s="36">
        <v>2931.6833333333329</v>
      </c>
      <c r="E421" s="36">
        <v>2916.3166666666657</v>
      </c>
      <c r="F421" s="36">
        <v>2900.6833333333329</v>
      </c>
      <c r="G421" s="36">
        <v>2885.3166666666657</v>
      </c>
      <c r="H421" s="36">
        <v>2947.3166666666657</v>
      </c>
      <c r="I421" s="36">
        <v>2962.6833333333334</v>
      </c>
      <c r="J421" s="36">
        <v>2978.3166666666657</v>
      </c>
      <c r="K421" s="31">
        <v>2947.05</v>
      </c>
      <c r="L421" s="31">
        <v>2916.05</v>
      </c>
      <c r="M421" s="31">
        <v>9.3115799999999993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740.15</v>
      </c>
      <c r="D422" s="36">
        <v>730.61666666666667</v>
      </c>
      <c r="E422" s="36">
        <v>717.13333333333333</v>
      </c>
      <c r="F422" s="36">
        <v>694.11666666666667</v>
      </c>
      <c r="G422" s="36">
        <v>680.63333333333333</v>
      </c>
      <c r="H422" s="36">
        <v>753.63333333333333</v>
      </c>
      <c r="I422" s="36">
        <v>767.11666666666667</v>
      </c>
      <c r="J422" s="36">
        <v>790.13333333333333</v>
      </c>
      <c r="K422" s="31">
        <v>744.1</v>
      </c>
      <c r="L422" s="31">
        <v>707.6</v>
      </c>
      <c r="M422" s="31">
        <v>22.695820000000001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7132.9</v>
      </c>
      <c r="D423" s="36">
        <v>7077.6333333333341</v>
      </c>
      <c r="E423" s="36">
        <v>6975.2666666666682</v>
      </c>
      <c r="F423" s="36">
        <v>6817.6333333333341</v>
      </c>
      <c r="G423" s="36">
        <v>6715.2666666666682</v>
      </c>
      <c r="H423" s="36">
        <v>7235.2666666666682</v>
      </c>
      <c r="I423" s="36">
        <v>7337.633333333335</v>
      </c>
      <c r="J423" s="36">
        <v>7495.2666666666682</v>
      </c>
      <c r="K423" s="31">
        <v>7180</v>
      </c>
      <c r="L423" s="31">
        <v>6920</v>
      </c>
      <c r="M423" s="31">
        <v>4.6553899999999997</v>
      </c>
      <c r="N423" s="1"/>
      <c r="O423" s="1"/>
    </row>
    <row r="424" spans="1:15" ht="12.75" customHeight="1">
      <c r="A424" s="33">
        <v>414</v>
      </c>
      <c r="B424" s="53" t="s">
        <v>878</v>
      </c>
      <c r="C424" s="31">
        <v>1488.1</v>
      </c>
      <c r="D424" s="36">
        <v>1498.7</v>
      </c>
      <c r="E424" s="36">
        <v>1469.4</v>
      </c>
      <c r="F424" s="36">
        <v>1450.7</v>
      </c>
      <c r="G424" s="36">
        <v>1421.4</v>
      </c>
      <c r="H424" s="36">
        <v>1517.4</v>
      </c>
      <c r="I424" s="36">
        <v>1546.6999999999998</v>
      </c>
      <c r="J424" s="36">
        <v>1565.4</v>
      </c>
      <c r="K424" s="31">
        <v>1528</v>
      </c>
      <c r="L424" s="31">
        <v>1480</v>
      </c>
      <c r="M424" s="31">
        <v>5.7447100000000004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1800.2</v>
      </c>
      <c r="D425" s="36">
        <v>1806.0666666666666</v>
      </c>
      <c r="E425" s="36">
        <v>1780.1333333333332</v>
      </c>
      <c r="F425" s="36">
        <v>1760.0666666666666</v>
      </c>
      <c r="G425" s="36">
        <v>1734.1333333333332</v>
      </c>
      <c r="H425" s="36">
        <v>1826.1333333333332</v>
      </c>
      <c r="I425" s="36">
        <v>1852.0666666666666</v>
      </c>
      <c r="J425" s="36">
        <v>1872.1333333333332</v>
      </c>
      <c r="K425" s="31">
        <v>1832</v>
      </c>
      <c r="L425" s="31">
        <v>1786</v>
      </c>
      <c r="M425" s="31">
        <v>2.8666399999999999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10783.4</v>
      </c>
      <c r="D426" s="36">
        <v>10776.666666666666</v>
      </c>
      <c r="E426" s="36">
        <v>10656.333333333332</v>
      </c>
      <c r="F426" s="36">
        <v>10529.266666666666</v>
      </c>
      <c r="G426" s="36">
        <v>10408.933333333332</v>
      </c>
      <c r="H426" s="36">
        <v>10903.733333333332</v>
      </c>
      <c r="I426" s="36">
        <v>11024.066666666664</v>
      </c>
      <c r="J426" s="36">
        <v>11151.133333333331</v>
      </c>
      <c r="K426" s="31">
        <v>10897</v>
      </c>
      <c r="L426" s="31">
        <v>10649.6</v>
      </c>
      <c r="M426" s="31">
        <v>1.2060599999999999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679.25</v>
      </c>
      <c r="D427" s="36">
        <v>676.44999999999993</v>
      </c>
      <c r="E427" s="36">
        <v>669.44999999999982</v>
      </c>
      <c r="F427" s="36">
        <v>659.64999999999986</v>
      </c>
      <c r="G427" s="36">
        <v>652.64999999999975</v>
      </c>
      <c r="H427" s="36">
        <v>686.24999999999989</v>
      </c>
      <c r="I427" s="36">
        <v>693.25000000000011</v>
      </c>
      <c r="J427" s="36">
        <v>703.05</v>
      </c>
      <c r="K427" s="31">
        <v>683.45</v>
      </c>
      <c r="L427" s="31">
        <v>666.65</v>
      </c>
      <c r="M427" s="31">
        <v>16.59742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736.85</v>
      </c>
      <c r="D428" s="36">
        <v>739.36666666666679</v>
      </c>
      <c r="E428" s="36">
        <v>718.53333333333353</v>
      </c>
      <c r="F428" s="36">
        <v>700.2166666666667</v>
      </c>
      <c r="G428" s="36">
        <v>679.38333333333344</v>
      </c>
      <c r="H428" s="36">
        <v>757.68333333333362</v>
      </c>
      <c r="I428" s="36">
        <v>778.51666666666688</v>
      </c>
      <c r="J428" s="36">
        <v>796.83333333333371</v>
      </c>
      <c r="K428" s="31">
        <v>760.2</v>
      </c>
      <c r="L428" s="31">
        <v>721.05</v>
      </c>
      <c r="M428" s="31">
        <v>11.340949999999999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606.1</v>
      </c>
      <c r="D429" s="36">
        <v>609.13333333333333</v>
      </c>
      <c r="E429" s="36">
        <v>594.4666666666667</v>
      </c>
      <c r="F429" s="36">
        <v>582.83333333333337</v>
      </c>
      <c r="G429" s="36">
        <v>568.16666666666674</v>
      </c>
      <c r="H429" s="36">
        <v>620.76666666666665</v>
      </c>
      <c r="I429" s="36">
        <v>635.43333333333339</v>
      </c>
      <c r="J429" s="36">
        <v>647.06666666666661</v>
      </c>
      <c r="K429" s="31">
        <v>623.79999999999995</v>
      </c>
      <c r="L429" s="31">
        <v>597.5</v>
      </c>
      <c r="M429" s="31">
        <v>14.464040000000001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872.4</v>
      </c>
      <c r="D430" s="36">
        <v>871.7833333333333</v>
      </c>
      <c r="E430" s="36">
        <v>868.61666666666656</v>
      </c>
      <c r="F430" s="36">
        <v>864.83333333333326</v>
      </c>
      <c r="G430" s="36">
        <v>861.66666666666652</v>
      </c>
      <c r="H430" s="36">
        <v>875.56666666666661</v>
      </c>
      <c r="I430" s="36">
        <v>878.73333333333335</v>
      </c>
      <c r="J430" s="36">
        <v>882.51666666666665</v>
      </c>
      <c r="K430" s="31">
        <v>874.95</v>
      </c>
      <c r="L430" s="31">
        <v>868</v>
      </c>
      <c r="M430" s="31">
        <v>116.36874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153.04</v>
      </c>
      <c r="D431" s="36">
        <v>151.56999999999996</v>
      </c>
      <c r="E431" s="36">
        <v>149.12999999999994</v>
      </c>
      <c r="F431" s="36">
        <v>145.21999999999997</v>
      </c>
      <c r="G431" s="36">
        <v>142.77999999999994</v>
      </c>
      <c r="H431" s="36">
        <v>155.47999999999993</v>
      </c>
      <c r="I431" s="36">
        <v>157.91999999999993</v>
      </c>
      <c r="J431" s="36">
        <v>161.82999999999993</v>
      </c>
      <c r="K431" s="31">
        <v>154.01</v>
      </c>
      <c r="L431" s="31">
        <v>147.66</v>
      </c>
      <c r="M431" s="31">
        <v>357.35761000000002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687.75</v>
      </c>
      <c r="D432" s="36">
        <v>691.80000000000007</v>
      </c>
      <c r="E432" s="36">
        <v>680.95000000000016</v>
      </c>
      <c r="F432" s="36">
        <v>674.15000000000009</v>
      </c>
      <c r="G432" s="36">
        <v>663.30000000000018</v>
      </c>
      <c r="H432" s="36">
        <v>698.60000000000014</v>
      </c>
      <c r="I432" s="36">
        <v>709.45</v>
      </c>
      <c r="J432" s="36">
        <v>716.25000000000011</v>
      </c>
      <c r="K432" s="31">
        <v>702.65</v>
      </c>
      <c r="L432" s="31">
        <v>685</v>
      </c>
      <c r="M432" s="31">
        <v>7.9269299999999996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140</v>
      </c>
      <c r="D433" s="36">
        <v>141.76666666666668</v>
      </c>
      <c r="E433" s="36">
        <v>137.53333333333336</v>
      </c>
      <c r="F433" s="36">
        <v>135.06666666666669</v>
      </c>
      <c r="G433" s="36">
        <v>130.83333333333337</v>
      </c>
      <c r="H433" s="36">
        <v>144.23333333333335</v>
      </c>
      <c r="I433" s="36">
        <v>148.46666666666664</v>
      </c>
      <c r="J433" s="36">
        <v>150.93333333333334</v>
      </c>
      <c r="K433" s="31">
        <v>146</v>
      </c>
      <c r="L433" s="31">
        <v>139.30000000000001</v>
      </c>
      <c r="M433" s="31">
        <v>50.650840000000002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518.75</v>
      </c>
      <c r="D434" s="36">
        <v>527.43333333333339</v>
      </c>
      <c r="E434" s="36">
        <v>507.96666666666681</v>
      </c>
      <c r="F434" s="36">
        <v>497.18333333333339</v>
      </c>
      <c r="G434" s="36">
        <v>477.71666666666681</v>
      </c>
      <c r="H434" s="36">
        <v>538.21666666666681</v>
      </c>
      <c r="I434" s="36">
        <v>557.68333333333351</v>
      </c>
      <c r="J434" s="36">
        <v>568.46666666666681</v>
      </c>
      <c r="K434" s="31">
        <v>546.9</v>
      </c>
      <c r="L434" s="31">
        <v>516.65</v>
      </c>
      <c r="M434" s="31">
        <v>19.473590000000002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229.54</v>
      </c>
      <c r="D435" s="36">
        <v>231.01333333333332</v>
      </c>
      <c r="E435" s="36">
        <v>226.62666666666664</v>
      </c>
      <c r="F435" s="36">
        <v>223.71333333333331</v>
      </c>
      <c r="G435" s="36">
        <v>219.32666666666663</v>
      </c>
      <c r="H435" s="36">
        <v>233.92666666666665</v>
      </c>
      <c r="I435" s="36">
        <v>238.3133333333333</v>
      </c>
      <c r="J435" s="36">
        <v>241.22666666666666</v>
      </c>
      <c r="K435" s="31">
        <v>235.4</v>
      </c>
      <c r="L435" s="31">
        <v>228.1</v>
      </c>
      <c r="M435" s="31">
        <v>6.2628399999999997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1719.35</v>
      </c>
      <c r="D436" s="36">
        <v>1715.1666666666667</v>
      </c>
      <c r="E436" s="36">
        <v>1699.3833333333334</v>
      </c>
      <c r="F436" s="36">
        <v>1679.4166666666667</v>
      </c>
      <c r="G436" s="36">
        <v>1663.6333333333334</v>
      </c>
      <c r="H436" s="36">
        <v>1735.1333333333334</v>
      </c>
      <c r="I436" s="36">
        <v>1750.9166666666667</v>
      </c>
      <c r="J436" s="36">
        <v>1770.8833333333334</v>
      </c>
      <c r="K436" s="31">
        <v>1730.95</v>
      </c>
      <c r="L436" s="31">
        <v>1695.2</v>
      </c>
      <c r="M436" s="31">
        <v>15.94881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901.2</v>
      </c>
      <c r="D437" s="36">
        <v>894.15</v>
      </c>
      <c r="E437" s="36">
        <v>882.84999999999991</v>
      </c>
      <c r="F437" s="36">
        <v>864.49999999999989</v>
      </c>
      <c r="G437" s="36">
        <v>853.19999999999982</v>
      </c>
      <c r="H437" s="36">
        <v>912.5</v>
      </c>
      <c r="I437" s="36">
        <v>923.8</v>
      </c>
      <c r="J437" s="36">
        <v>942.15000000000009</v>
      </c>
      <c r="K437" s="31">
        <v>905.45</v>
      </c>
      <c r="L437" s="31">
        <v>875.8</v>
      </c>
      <c r="M437" s="31">
        <v>14.827909999999999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4325.1499999999996</v>
      </c>
      <c r="D438" s="36">
        <v>4330.0333333333328</v>
      </c>
      <c r="E438" s="36">
        <v>4295.1166666666659</v>
      </c>
      <c r="F438" s="36">
        <v>4265.083333333333</v>
      </c>
      <c r="G438" s="36">
        <v>4230.1666666666661</v>
      </c>
      <c r="H438" s="36">
        <v>4360.0666666666657</v>
      </c>
      <c r="I438" s="36">
        <v>4394.9833333333336</v>
      </c>
      <c r="J438" s="36">
        <v>4425.0166666666655</v>
      </c>
      <c r="K438" s="31">
        <v>4364.95</v>
      </c>
      <c r="L438" s="31">
        <v>4300</v>
      </c>
      <c r="M438" s="31">
        <v>0.40931000000000001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1401.65</v>
      </c>
      <c r="D439" s="36">
        <v>1407.8666666666668</v>
      </c>
      <c r="E439" s="36">
        <v>1382.7333333333336</v>
      </c>
      <c r="F439" s="36">
        <v>1363.8166666666668</v>
      </c>
      <c r="G439" s="36">
        <v>1338.6833333333336</v>
      </c>
      <c r="H439" s="36">
        <v>1426.7833333333335</v>
      </c>
      <c r="I439" s="36">
        <v>1451.9166666666667</v>
      </c>
      <c r="J439" s="36">
        <v>1470.8333333333335</v>
      </c>
      <c r="K439" s="31">
        <v>1433</v>
      </c>
      <c r="L439" s="31">
        <v>1388.95</v>
      </c>
      <c r="M439" s="31">
        <v>1.08186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600.54999999999995</v>
      </c>
      <c r="D440" s="36">
        <v>602.01666666666665</v>
      </c>
      <c r="E440" s="36">
        <v>596.5333333333333</v>
      </c>
      <c r="F440" s="36">
        <v>592.51666666666665</v>
      </c>
      <c r="G440" s="36">
        <v>587.0333333333333</v>
      </c>
      <c r="H440" s="36">
        <v>606.0333333333333</v>
      </c>
      <c r="I440" s="36">
        <v>611.51666666666665</v>
      </c>
      <c r="J440" s="36">
        <v>615.5333333333333</v>
      </c>
      <c r="K440" s="31">
        <v>607.5</v>
      </c>
      <c r="L440" s="31">
        <v>598</v>
      </c>
      <c r="M440" s="31">
        <v>2.2416299999999998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5354.45</v>
      </c>
      <c r="D441" s="36">
        <v>5370.5</v>
      </c>
      <c r="E441" s="36">
        <v>5313.95</v>
      </c>
      <c r="F441" s="36">
        <v>5273.45</v>
      </c>
      <c r="G441" s="36">
        <v>5216.8999999999996</v>
      </c>
      <c r="H441" s="36">
        <v>5411</v>
      </c>
      <c r="I441" s="36">
        <v>5467.5499999999993</v>
      </c>
      <c r="J441" s="36">
        <v>5508.05</v>
      </c>
      <c r="K441" s="31">
        <v>5427.05</v>
      </c>
      <c r="L441" s="31">
        <v>5330</v>
      </c>
      <c r="M441" s="31">
        <v>1.8229599999999999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997.2</v>
      </c>
      <c r="D442" s="36">
        <v>1004.9666666666667</v>
      </c>
      <c r="E442" s="36">
        <v>939.23333333333335</v>
      </c>
      <c r="F442" s="36">
        <v>881.26666666666665</v>
      </c>
      <c r="G442" s="36">
        <v>815.5333333333333</v>
      </c>
      <c r="H442" s="36">
        <v>1062.9333333333334</v>
      </c>
      <c r="I442" s="36">
        <v>1128.666666666667</v>
      </c>
      <c r="J442" s="36">
        <v>1186.6333333333334</v>
      </c>
      <c r="K442" s="31">
        <v>1070.7</v>
      </c>
      <c r="L442" s="31">
        <v>947</v>
      </c>
      <c r="M442" s="31">
        <v>62.165550000000003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69.38</v>
      </c>
      <c r="D443" s="36">
        <v>69.516666666666666</v>
      </c>
      <c r="E443" s="36">
        <v>68.143333333333331</v>
      </c>
      <c r="F443" s="36">
        <v>66.906666666666666</v>
      </c>
      <c r="G443" s="36">
        <v>65.533333333333331</v>
      </c>
      <c r="H443" s="36">
        <v>70.75333333333333</v>
      </c>
      <c r="I443" s="36">
        <v>72.126666666666665</v>
      </c>
      <c r="J443" s="36">
        <v>73.36333333333333</v>
      </c>
      <c r="K443" s="31">
        <v>70.89</v>
      </c>
      <c r="L443" s="31">
        <v>68.28</v>
      </c>
      <c r="M443" s="31">
        <v>1315.3960199999999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757.75</v>
      </c>
      <c r="D444" s="36">
        <v>743.7166666666667</v>
      </c>
      <c r="E444" s="36">
        <v>728.13333333333344</v>
      </c>
      <c r="F444" s="36">
        <v>698.51666666666677</v>
      </c>
      <c r="G444" s="36">
        <v>682.93333333333351</v>
      </c>
      <c r="H444" s="36">
        <v>773.33333333333337</v>
      </c>
      <c r="I444" s="36">
        <v>788.91666666666663</v>
      </c>
      <c r="J444" s="36">
        <v>818.5333333333333</v>
      </c>
      <c r="K444" s="31">
        <v>759.3</v>
      </c>
      <c r="L444" s="31">
        <v>714.1</v>
      </c>
      <c r="M444" s="31">
        <v>51.873539999999998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807.8</v>
      </c>
      <c r="D445" s="36">
        <v>806.1</v>
      </c>
      <c r="E445" s="36">
        <v>797.2</v>
      </c>
      <c r="F445" s="36">
        <v>786.6</v>
      </c>
      <c r="G445" s="36">
        <v>777.7</v>
      </c>
      <c r="H445" s="36">
        <v>816.7</v>
      </c>
      <c r="I445" s="36">
        <v>825.59999999999991</v>
      </c>
      <c r="J445" s="36">
        <v>836.2</v>
      </c>
      <c r="K445" s="31">
        <v>815</v>
      </c>
      <c r="L445" s="31">
        <v>795.5</v>
      </c>
      <c r="M445" s="31">
        <v>8.4217600000000008</v>
      </c>
      <c r="N445" s="1"/>
      <c r="O445" s="1"/>
    </row>
    <row r="446" spans="1:15" ht="12.75" customHeight="1">
      <c r="A446" s="33">
        <v>436</v>
      </c>
      <c r="B446" s="53" t="s">
        <v>834</v>
      </c>
      <c r="C446" s="31">
        <v>494.5</v>
      </c>
      <c r="D446" s="36">
        <v>494.4666666666667</v>
      </c>
      <c r="E446" s="36">
        <v>490.03333333333342</v>
      </c>
      <c r="F446" s="36">
        <v>485.56666666666672</v>
      </c>
      <c r="G446" s="36">
        <v>481.13333333333344</v>
      </c>
      <c r="H446" s="36">
        <v>498.93333333333339</v>
      </c>
      <c r="I446" s="36">
        <v>503.36666666666667</v>
      </c>
      <c r="J446" s="36">
        <v>507.83333333333337</v>
      </c>
      <c r="K446" s="31">
        <v>498.9</v>
      </c>
      <c r="L446" s="31">
        <v>490</v>
      </c>
      <c r="M446" s="31">
        <v>4.4146900000000002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47.23</v>
      </c>
      <c r="D447" s="36">
        <v>47.416666666666664</v>
      </c>
      <c r="E447" s="36">
        <v>46.233333333333327</v>
      </c>
      <c r="F447" s="36">
        <v>45.236666666666665</v>
      </c>
      <c r="G447" s="36">
        <v>44.053333333333327</v>
      </c>
      <c r="H447" s="36">
        <v>48.413333333333327</v>
      </c>
      <c r="I447" s="36">
        <v>49.596666666666664</v>
      </c>
      <c r="J447" s="36">
        <v>50.593333333333327</v>
      </c>
      <c r="K447" s="31">
        <v>48.6</v>
      </c>
      <c r="L447" s="31">
        <v>46.42</v>
      </c>
      <c r="M447" s="31">
        <v>268.12925000000001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2531</v>
      </c>
      <c r="D448" s="36">
        <v>2526.7166666666667</v>
      </c>
      <c r="E448" s="36">
        <v>2496.3833333333332</v>
      </c>
      <c r="F448" s="36">
        <v>2461.7666666666664</v>
      </c>
      <c r="G448" s="36">
        <v>2431.4333333333329</v>
      </c>
      <c r="H448" s="36">
        <v>2561.3333333333335</v>
      </c>
      <c r="I448" s="36">
        <v>2591.6666666666665</v>
      </c>
      <c r="J448" s="36">
        <v>2626.2833333333338</v>
      </c>
      <c r="K448" s="31">
        <v>2557.0500000000002</v>
      </c>
      <c r="L448" s="31">
        <v>2492.1</v>
      </c>
      <c r="M448" s="31">
        <v>19.13288</v>
      </c>
      <c r="N448" s="1"/>
      <c r="O448" s="1"/>
    </row>
    <row r="449" spans="1:15" ht="12.75" customHeight="1">
      <c r="A449" s="33">
        <v>439</v>
      </c>
      <c r="B449" s="53" t="s">
        <v>879</v>
      </c>
      <c r="C449" s="31">
        <v>195.24</v>
      </c>
      <c r="D449" s="36">
        <v>196.74666666666667</v>
      </c>
      <c r="E449" s="36">
        <v>192.49333333333334</v>
      </c>
      <c r="F449" s="36">
        <v>189.74666666666667</v>
      </c>
      <c r="G449" s="36">
        <v>185.49333333333334</v>
      </c>
      <c r="H449" s="36">
        <v>199.49333333333334</v>
      </c>
      <c r="I449" s="36">
        <v>203.74666666666667</v>
      </c>
      <c r="J449" s="36">
        <v>206.49333333333334</v>
      </c>
      <c r="K449" s="31">
        <v>201</v>
      </c>
      <c r="L449" s="31">
        <v>194</v>
      </c>
      <c r="M449" s="31">
        <v>40.851100000000002</v>
      </c>
      <c r="N449" s="1"/>
      <c r="O449" s="1"/>
    </row>
    <row r="450" spans="1:15" ht="12.75" customHeight="1">
      <c r="A450" s="33">
        <v>440</v>
      </c>
      <c r="B450" s="53" t="s">
        <v>880</v>
      </c>
      <c r="C450" s="31">
        <v>462.6</v>
      </c>
      <c r="D450" s="36">
        <v>462.25</v>
      </c>
      <c r="E450" s="36">
        <v>460</v>
      </c>
      <c r="F450" s="36">
        <v>457.4</v>
      </c>
      <c r="G450" s="36">
        <v>455.15</v>
      </c>
      <c r="H450" s="36">
        <v>464.85</v>
      </c>
      <c r="I450" s="36">
        <v>467.1</v>
      </c>
      <c r="J450" s="36">
        <v>469.70000000000005</v>
      </c>
      <c r="K450" s="31">
        <v>464.5</v>
      </c>
      <c r="L450" s="31">
        <v>459.65</v>
      </c>
      <c r="M450" s="31">
        <v>1.27776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993.15</v>
      </c>
      <c r="D451" s="36">
        <v>991.98333333333323</v>
      </c>
      <c r="E451" s="36">
        <v>971.16666666666652</v>
      </c>
      <c r="F451" s="36">
        <v>949.18333333333328</v>
      </c>
      <c r="G451" s="36">
        <v>928.36666666666656</v>
      </c>
      <c r="H451" s="36">
        <v>1013.9666666666665</v>
      </c>
      <c r="I451" s="36">
        <v>1034.7833333333333</v>
      </c>
      <c r="J451" s="36">
        <v>1056.7666666666664</v>
      </c>
      <c r="K451" s="31">
        <v>1012.8</v>
      </c>
      <c r="L451" s="31">
        <v>970</v>
      </c>
      <c r="M451" s="31">
        <v>38.374070000000003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1119.6500000000001</v>
      </c>
      <c r="D452" s="36">
        <v>1118.2333333333333</v>
      </c>
      <c r="E452" s="36">
        <v>1107.4666666666667</v>
      </c>
      <c r="F452" s="36">
        <v>1095.2833333333333</v>
      </c>
      <c r="G452" s="36">
        <v>1084.5166666666667</v>
      </c>
      <c r="H452" s="36">
        <v>1130.4166666666667</v>
      </c>
      <c r="I452" s="36">
        <v>1141.1833333333336</v>
      </c>
      <c r="J452" s="36">
        <v>1153.3666666666668</v>
      </c>
      <c r="K452" s="31">
        <v>1129</v>
      </c>
      <c r="L452" s="31">
        <v>1106.05</v>
      </c>
      <c r="M452" s="31">
        <v>13.775880000000001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1990.75</v>
      </c>
      <c r="D453" s="36">
        <v>1968.4166666666667</v>
      </c>
      <c r="E453" s="36">
        <v>1932.3333333333335</v>
      </c>
      <c r="F453" s="36">
        <v>1873.9166666666667</v>
      </c>
      <c r="G453" s="36">
        <v>1837.8333333333335</v>
      </c>
      <c r="H453" s="36">
        <v>2026.8333333333335</v>
      </c>
      <c r="I453" s="36">
        <v>2062.916666666667</v>
      </c>
      <c r="J453" s="36">
        <v>2121.3333333333335</v>
      </c>
      <c r="K453" s="31">
        <v>2004.5</v>
      </c>
      <c r="L453" s="31">
        <v>1910</v>
      </c>
      <c r="M453" s="31">
        <v>22.24136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4385.3500000000004</v>
      </c>
      <c r="D454" s="36">
        <v>4381.45</v>
      </c>
      <c r="E454" s="36">
        <v>4348.8999999999996</v>
      </c>
      <c r="F454" s="36">
        <v>4312.45</v>
      </c>
      <c r="G454" s="36">
        <v>4279.8999999999996</v>
      </c>
      <c r="H454" s="36">
        <v>4417.8999999999996</v>
      </c>
      <c r="I454" s="36">
        <v>4450.4500000000007</v>
      </c>
      <c r="J454" s="36">
        <v>4486.8999999999996</v>
      </c>
      <c r="K454" s="31">
        <v>4414</v>
      </c>
      <c r="L454" s="31">
        <v>4345</v>
      </c>
      <c r="M454" s="31">
        <v>23.300909999999998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1188.95</v>
      </c>
      <c r="D455" s="36">
        <v>1182.9833333333333</v>
      </c>
      <c r="E455" s="36">
        <v>1172.9666666666667</v>
      </c>
      <c r="F455" s="36">
        <v>1156.9833333333333</v>
      </c>
      <c r="G455" s="36">
        <v>1146.9666666666667</v>
      </c>
      <c r="H455" s="36">
        <v>1198.9666666666667</v>
      </c>
      <c r="I455" s="36">
        <v>1208.9833333333336</v>
      </c>
      <c r="J455" s="36">
        <v>1224.9666666666667</v>
      </c>
      <c r="K455" s="31">
        <v>1193</v>
      </c>
      <c r="L455" s="31">
        <v>1167</v>
      </c>
      <c r="M455" s="31">
        <v>29.942889999999998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6984.5</v>
      </c>
      <c r="D456" s="36">
        <v>6966.5</v>
      </c>
      <c r="E456" s="36">
        <v>6943</v>
      </c>
      <c r="F456" s="36">
        <v>6901.5</v>
      </c>
      <c r="G456" s="36">
        <v>6878</v>
      </c>
      <c r="H456" s="36">
        <v>7008</v>
      </c>
      <c r="I456" s="36">
        <v>7031.5</v>
      </c>
      <c r="J456" s="36">
        <v>7073</v>
      </c>
      <c r="K456" s="31">
        <v>6990</v>
      </c>
      <c r="L456" s="31">
        <v>6925</v>
      </c>
      <c r="M456" s="31">
        <v>0.82694999999999996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6346.55</v>
      </c>
      <c r="D457" s="36">
        <v>6357.1833333333334</v>
      </c>
      <c r="E457" s="36">
        <v>6319.3666666666668</v>
      </c>
      <c r="F457" s="36">
        <v>6292.1833333333334</v>
      </c>
      <c r="G457" s="36">
        <v>6254.3666666666668</v>
      </c>
      <c r="H457" s="36">
        <v>6384.3666666666668</v>
      </c>
      <c r="I457" s="36">
        <v>6422.1833333333343</v>
      </c>
      <c r="J457" s="36">
        <v>6449.3666666666668</v>
      </c>
      <c r="K457" s="31">
        <v>6395</v>
      </c>
      <c r="L457" s="31">
        <v>6330</v>
      </c>
      <c r="M457" s="31">
        <v>0.17807999999999999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793</v>
      </c>
      <c r="D458" s="36">
        <v>791.51666666666677</v>
      </c>
      <c r="E458" s="36">
        <v>784.43333333333351</v>
      </c>
      <c r="F458" s="36">
        <v>775.86666666666679</v>
      </c>
      <c r="G458" s="36">
        <v>768.78333333333353</v>
      </c>
      <c r="H458" s="36">
        <v>800.08333333333348</v>
      </c>
      <c r="I458" s="36">
        <v>807.16666666666674</v>
      </c>
      <c r="J458" s="36">
        <v>815.73333333333346</v>
      </c>
      <c r="K458" s="31">
        <v>798.6</v>
      </c>
      <c r="L458" s="31">
        <v>782.95</v>
      </c>
      <c r="M458" s="31">
        <v>19.796099999999999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1156.6500000000001</v>
      </c>
      <c r="D459" s="36">
        <v>1156.6166666666668</v>
      </c>
      <c r="E459" s="36">
        <v>1145.3333333333335</v>
      </c>
      <c r="F459" s="36">
        <v>1134.0166666666667</v>
      </c>
      <c r="G459" s="36">
        <v>1122.7333333333333</v>
      </c>
      <c r="H459" s="36">
        <v>1167.9333333333336</v>
      </c>
      <c r="I459" s="36">
        <v>1179.2166666666669</v>
      </c>
      <c r="J459" s="36">
        <v>1190.5333333333338</v>
      </c>
      <c r="K459" s="31">
        <v>1167.9000000000001</v>
      </c>
      <c r="L459" s="31">
        <v>1145.3</v>
      </c>
      <c r="M459" s="31">
        <v>108.60623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453.6</v>
      </c>
      <c r="D460" s="36">
        <v>451.2</v>
      </c>
      <c r="E460" s="36">
        <v>447.4</v>
      </c>
      <c r="F460" s="36">
        <v>441.2</v>
      </c>
      <c r="G460" s="36">
        <v>437.4</v>
      </c>
      <c r="H460" s="36">
        <v>457.4</v>
      </c>
      <c r="I460" s="36">
        <v>461.20000000000005</v>
      </c>
      <c r="J460" s="36">
        <v>467.4</v>
      </c>
      <c r="K460" s="31">
        <v>455</v>
      </c>
      <c r="L460" s="31">
        <v>445</v>
      </c>
      <c r="M460" s="31">
        <v>212.27714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165.33</v>
      </c>
      <c r="D461" s="36">
        <v>165.12666666666669</v>
      </c>
      <c r="E461" s="36">
        <v>163.75333333333339</v>
      </c>
      <c r="F461" s="36">
        <v>162.1766666666667</v>
      </c>
      <c r="G461" s="36">
        <v>160.8033333333334</v>
      </c>
      <c r="H461" s="36">
        <v>166.70333333333338</v>
      </c>
      <c r="I461" s="36">
        <v>168.07666666666665</v>
      </c>
      <c r="J461" s="36">
        <v>169.65333333333336</v>
      </c>
      <c r="K461" s="31">
        <v>166.5</v>
      </c>
      <c r="L461" s="31">
        <v>163.55000000000001</v>
      </c>
      <c r="M461" s="31">
        <v>527.69925000000001</v>
      </c>
      <c r="N461" s="1"/>
      <c r="O461" s="1"/>
    </row>
    <row r="462" spans="1:15" ht="12.75" customHeight="1">
      <c r="A462" s="33">
        <v>452</v>
      </c>
      <c r="B462" s="53" t="s">
        <v>881</v>
      </c>
      <c r="C462" s="31">
        <v>999.35</v>
      </c>
      <c r="D462" s="36">
        <v>1000.7666666666668</v>
      </c>
      <c r="E462" s="36">
        <v>997.53333333333353</v>
      </c>
      <c r="F462" s="36">
        <v>995.71666666666681</v>
      </c>
      <c r="G462" s="36">
        <v>992.48333333333358</v>
      </c>
      <c r="H462" s="36">
        <v>1002.5833333333335</v>
      </c>
      <c r="I462" s="36">
        <v>1005.8166666666668</v>
      </c>
      <c r="J462" s="36">
        <v>1007.6333333333334</v>
      </c>
      <c r="K462" s="31">
        <v>1004</v>
      </c>
      <c r="L462" s="31">
        <v>998.95</v>
      </c>
      <c r="M462" s="31">
        <v>3.2317200000000001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96.13</v>
      </c>
      <c r="D463" s="36">
        <v>97.356666666666669</v>
      </c>
      <c r="E463" s="36">
        <v>94.273333333333341</v>
      </c>
      <c r="F463" s="36">
        <v>92.416666666666671</v>
      </c>
      <c r="G463" s="36">
        <v>89.333333333333343</v>
      </c>
      <c r="H463" s="36">
        <v>99.213333333333338</v>
      </c>
      <c r="I463" s="36">
        <v>102.29666666666668</v>
      </c>
      <c r="J463" s="36">
        <v>104.15333333333334</v>
      </c>
      <c r="K463" s="31">
        <v>100.44</v>
      </c>
      <c r="L463" s="31">
        <v>95.5</v>
      </c>
      <c r="M463" s="31">
        <v>114.59491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1554.4</v>
      </c>
      <c r="D464" s="36">
        <v>1550.3833333333332</v>
      </c>
      <c r="E464" s="36">
        <v>1539.0166666666664</v>
      </c>
      <c r="F464" s="36">
        <v>1523.6333333333332</v>
      </c>
      <c r="G464" s="36">
        <v>1512.2666666666664</v>
      </c>
      <c r="H464" s="36">
        <v>1565.7666666666664</v>
      </c>
      <c r="I464" s="36">
        <v>1577.1333333333332</v>
      </c>
      <c r="J464" s="36">
        <v>1592.5166666666664</v>
      </c>
      <c r="K464" s="31">
        <v>1561.75</v>
      </c>
      <c r="L464" s="31">
        <v>1535</v>
      </c>
      <c r="M464" s="31">
        <v>23.989550000000001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1240.45</v>
      </c>
      <c r="D465" s="36">
        <v>1257.6833333333334</v>
      </c>
      <c r="E465" s="36">
        <v>1216.2166666666667</v>
      </c>
      <c r="F465" s="36">
        <v>1191.9833333333333</v>
      </c>
      <c r="G465" s="36">
        <v>1150.5166666666667</v>
      </c>
      <c r="H465" s="36">
        <v>1281.9166666666667</v>
      </c>
      <c r="I465" s="36">
        <v>1323.3833333333334</v>
      </c>
      <c r="J465" s="36">
        <v>1347.6166666666668</v>
      </c>
      <c r="K465" s="31">
        <v>1299.1500000000001</v>
      </c>
      <c r="L465" s="31">
        <v>1233.45</v>
      </c>
      <c r="M465" s="31">
        <v>4.6809799999999999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292.88</v>
      </c>
      <c r="D466" s="36">
        <v>293.10999999999996</v>
      </c>
      <c r="E466" s="36">
        <v>283.31999999999994</v>
      </c>
      <c r="F466" s="36">
        <v>273.76</v>
      </c>
      <c r="G466" s="36">
        <v>263.96999999999997</v>
      </c>
      <c r="H466" s="36">
        <v>302.6699999999999</v>
      </c>
      <c r="I466" s="36">
        <v>312.45999999999998</v>
      </c>
      <c r="J466" s="36">
        <v>322.01999999999987</v>
      </c>
      <c r="K466" s="31">
        <v>302.89999999999998</v>
      </c>
      <c r="L466" s="31">
        <v>283.55</v>
      </c>
      <c r="M466" s="31">
        <v>115.68344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826.05</v>
      </c>
      <c r="D467" s="36">
        <v>827.6</v>
      </c>
      <c r="E467" s="36">
        <v>821.25</v>
      </c>
      <c r="F467" s="36">
        <v>816.44999999999993</v>
      </c>
      <c r="G467" s="36">
        <v>810.09999999999991</v>
      </c>
      <c r="H467" s="36">
        <v>832.40000000000009</v>
      </c>
      <c r="I467" s="36">
        <v>838.75000000000023</v>
      </c>
      <c r="J467" s="36">
        <v>843.55000000000018</v>
      </c>
      <c r="K467" s="31">
        <v>833.95</v>
      </c>
      <c r="L467" s="31">
        <v>822.8</v>
      </c>
      <c r="M467" s="31">
        <v>6.6859799999999998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5071.8</v>
      </c>
      <c r="D468" s="36">
        <v>5069.666666666667</v>
      </c>
      <c r="E468" s="36">
        <v>5023.3333333333339</v>
      </c>
      <c r="F468" s="36">
        <v>4974.8666666666668</v>
      </c>
      <c r="G468" s="36">
        <v>4928.5333333333338</v>
      </c>
      <c r="H468" s="36">
        <v>5118.1333333333341</v>
      </c>
      <c r="I468" s="36">
        <v>5164.4666666666681</v>
      </c>
      <c r="J468" s="36">
        <v>5212.9333333333343</v>
      </c>
      <c r="K468" s="31">
        <v>5116</v>
      </c>
      <c r="L468" s="31">
        <v>5021.2</v>
      </c>
      <c r="M468" s="31">
        <v>0.94884999999999997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4267.95</v>
      </c>
      <c r="D469" s="36">
        <v>4254.9333333333334</v>
      </c>
      <c r="E469" s="36">
        <v>4214.8666666666668</v>
      </c>
      <c r="F469" s="36">
        <v>4161.7833333333338</v>
      </c>
      <c r="G469" s="36">
        <v>4121.7166666666672</v>
      </c>
      <c r="H469" s="36">
        <v>4308.0166666666664</v>
      </c>
      <c r="I469" s="36">
        <v>4348.0833333333339</v>
      </c>
      <c r="J469" s="36">
        <v>4401.1666666666661</v>
      </c>
      <c r="K469" s="31">
        <v>4295</v>
      </c>
      <c r="L469" s="31">
        <v>4201.8500000000004</v>
      </c>
      <c r="M469" s="31">
        <v>1.2933399999999999</v>
      </c>
      <c r="N469" s="1"/>
      <c r="O469" s="1"/>
    </row>
    <row r="470" spans="1:15" ht="12.75" customHeight="1">
      <c r="A470" s="33">
        <v>460</v>
      </c>
      <c r="B470" s="53" t="s">
        <v>882</v>
      </c>
      <c r="C470" s="31">
        <v>1629.85</v>
      </c>
      <c r="D470" s="36">
        <v>1605.2</v>
      </c>
      <c r="E470" s="36">
        <v>1557.0500000000002</v>
      </c>
      <c r="F470" s="36">
        <v>1484.2500000000002</v>
      </c>
      <c r="G470" s="36">
        <v>1436.1000000000004</v>
      </c>
      <c r="H470" s="36">
        <v>1678</v>
      </c>
      <c r="I470" s="36">
        <v>1726.15</v>
      </c>
      <c r="J470" s="36">
        <v>1798.9499999999998</v>
      </c>
      <c r="K470" s="31">
        <v>1653.35</v>
      </c>
      <c r="L470" s="31">
        <v>1532.4</v>
      </c>
      <c r="M470" s="31">
        <v>27.99925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3458.95</v>
      </c>
      <c r="D471" s="36">
        <v>3468.4666666666672</v>
      </c>
      <c r="E471" s="36">
        <v>3437.0333333333342</v>
      </c>
      <c r="F471" s="36">
        <v>3415.1166666666672</v>
      </c>
      <c r="G471" s="36">
        <v>3383.6833333333343</v>
      </c>
      <c r="H471" s="36">
        <v>3490.3833333333341</v>
      </c>
      <c r="I471" s="36">
        <v>3521.8166666666666</v>
      </c>
      <c r="J471" s="36">
        <v>3543.733333333334</v>
      </c>
      <c r="K471" s="31">
        <v>3499.9</v>
      </c>
      <c r="L471" s="31">
        <v>3446.55</v>
      </c>
      <c r="M471" s="31">
        <v>13.61595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3171.75</v>
      </c>
      <c r="D472" s="36">
        <v>3168.2666666666664</v>
      </c>
      <c r="E472" s="36">
        <v>3125.6833333333329</v>
      </c>
      <c r="F472" s="36">
        <v>3079.6166666666663</v>
      </c>
      <c r="G472" s="36">
        <v>3037.0333333333328</v>
      </c>
      <c r="H472" s="36">
        <v>3214.333333333333</v>
      </c>
      <c r="I472" s="36">
        <v>3256.916666666667</v>
      </c>
      <c r="J472" s="36">
        <v>3302.9833333333331</v>
      </c>
      <c r="K472" s="31">
        <v>3210.85</v>
      </c>
      <c r="L472" s="31">
        <v>3122.2</v>
      </c>
      <c r="M472" s="31">
        <v>6.4146099999999997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1866.45</v>
      </c>
      <c r="D473" s="36">
        <v>1814.4833333333333</v>
      </c>
      <c r="E473" s="36">
        <v>1720.9666666666667</v>
      </c>
      <c r="F473" s="36">
        <v>1575.4833333333333</v>
      </c>
      <c r="G473" s="36">
        <v>1481.9666666666667</v>
      </c>
      <c r="H473" s="36">
        <v>1959.9666666666667</v>
      </c>
      <c r="I473" s="36">
        <v>2053.4833333333336</v>
      </c>
      <c r="J473" s="36">
        <v>2198.9666666666667</v>
      </c>
      <c r="K473" s="31">
        <v>1908</v>
      </c>
      <c r="L473" s="31">
        <v>1669</v>
      </c>
      <c r="M473" s="31">
        <v>152.74442999999999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5839</v>
      </c>
      <c r="D474" s="36">
        <v>5794.45</v>
      </c>
      <c r="E474" s="36">
        <v>5669.5999999999995</v>
      </c>
      <c r="F474" s="36">
        <v>5500.2</v>
      </c>
      <c r="G474" s="36">
        <v>5375.3499999999995</v>
      </c>
      <c r="H474" s="36">
        <v>5963.8499999999995</v>
      </c>
      <c r="I474" s="36">
        <v>6088.7</v>
      </c>
      <c r="J474" s="36">
        <v>6258.0999999999995</v>
      </c>
      <c r="K474" s="31">
        <v>5919.3</v>
      </c>
      <c r="L474" s="31">
        <v>5625.05</v>
      </c>
      <c r="M474" s="31">
        <v>16.717110000000002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39.380000000000003</v>
      </c>
      <c r="D475" s="36">
        <v>40.026666666666671</v>
      </c>
      <c r="E475" s="36">
        <v>38.603333333333339</v>
      </c>
      <c r="F475" s="36">
        <v>37.826666666666668</v>
      </c>
      <c r="G475" s="36">
        <v>36.403333333333336</v>
      </c>
      <c r="H475" s="36">
        <v>40.803333333333342</v>
      </c>
      <c r="I475" s="36">
        <v>42.226666666666674</v>
      </c>
      <c r="J475" s="36">
        <v>43.003333333333345</v>
      </c>
      <c r="K475" s="31">
        <v>41.45</v>
      </c>
      <c r="L475" s="31">
        <v>39.25</v>
      </c>
      <c r="M475" s="31">
        <v>424.0548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422.8</v>
      </c>
      <c r="D476" s="36">
        <v>422.38333333333338</v>
      </c>
      <c r="E476" s="36">
        <v>415.16666666666674</v>
      </c>
      <c r="F476" s="36">
        <v>407.53333333333336</v>
      </c>
      <c r="G476" s="36">
        <v>400.31666666666672</v>
      </c>
      <c r="H476" s="36">
        <v>430.01666666666677</v>
      </c>
      <c r="I476" s="36">
        <v>437.23333333333335</v>
      </c>
      <c r="J476" s="36">
        <v>444.86666666666679</v>
      </c>
      <c r="K476" s="31">
        <v>429.6</v>
      </c>
      <c r="L476" s="31">
        <v>414.75</v>
      </c>
      <c r="M476" s="31">
        <v>9.9060600000000001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594.6</v>
      </c>
      <c r="D477" s="36">
        <v>605.0333333333333</v>
      </c>
      <c r="E477" s="36">
        <v>580.56666666666661</v>
      </c>
      <c r="F477" s="36">
        <v>566.5333333333333</v>
      </c>
      <c r="G477" s="36">
        <v>542.06666666666661</v>
      </c>
      <c r="H477" s="36">
        <v>619.06666666666661</v>
      </c>
      <c r="I477" s="36">
        <v>643.5333333333333</v>
      </c>
      <c r="J477" s="31">
        <v>657.56666666666661</v>
      </c>
      <c r="K477" s="31">
        <v>629.5</v>
      </c>
      <c r="L477" s="31">
        <v>591</v>
      </c>
      <c r="M477" s="53">
        <v>11.86422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4138.55</v>
      </c>
      <c r="D478" s="36">
        <v>4159.95</v>
      </c>
      <c r="E478" s="36">
        <v>4099.8999999999996</v>
      </c>
      <c r="F478" s="36">
        <v>4061.25</v>
      </c>
      <c r="G478" s="36">
        <v>4001.2</v>
      </c>
      <c r="H478" s="36">
        <v>4198.5999999999995</v>
      </c>
      <c r="I478" s="36">
        <v>4258.6500000000005</v>
      </c>
      <c r="J478" s="31">
        <v>4297.2999999999993</v>
      </c>
      <c r="K478" s="31">
        <v>4220</v>
      </c>
      <c r="L478" s="31">
        <v>4121.3</v>
      </c>
      <c r="M478" s="53">
        <v>1.4093800000000001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56.26</v>
      </c>
      <c r="D479" s="36">
        <v>56.516666666666659</v>
      </c>
      <c r="E479" s="36">
        <v>55.753333333333316</v>
      </c>
      <c r="F479" s="36">
        <v>55.246666666666655</v>
      </c>
      <c r="G479" s="36">
        <v>54.483333333333313</v>
      </c>
      <c r="H479" s="36">
        <v>57.023333333333319</v>
      </c>
      <c r="I479" s="36">
        <v>57.786666666666655</v>
      </c>
      <c r="J479" s="36">
        <v>58.293333333333322</v>
      </c>
      <c r="K479" s="31">
        <v>57.28</v>
      </c>
      <c r="L479" s="31">
        <v>56.01</v>
      </c>
      <c r="M479" s="31">
        <v>77.106369999999998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1041</v>
      </c>
      <c r="D480" s="36">
        <v>1051.2333333333333</v>
      </c>
      <c r="E480" s="36">
        <v>1026.2166666666667</v>
      </c>
      <c r="F480" s="36">
        <v>1011.4333333333334</v>
      </c>
      <c r="G480" s="36">
        <v>986.41666666666674</v>
      </c>
      <c r="H480" s="36">
        <v>1066.0166666666667</v>
      </c>
      <c r="I480" s="36">
        <v>1091.0333333333335</v>
      </c>
      <c r="J480" s="31">
        <v>1105.8166666666666</v>
      </c>
      <c r="K480" s="31">
        <v>1076.25</v>
      </c>
      <c r="L480" s="31">
        <v>1036.45</v>
      </c>
      <c r="M480" s="53">
        <v>7.2948199999999996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572.04999999999995</v>
      </c>
      <c r="D481" s="36">
        <v>570.2833333333333</v>
      </c>
      <c r="E481" s="36">
        <v>566.86666666666656</v>
      </c>
      <c r="F481" s="36">
        <v>561.68333333333328</v>
      </c>
      <c r="G481" s="36">
        <v>558.26666666666654</v>
      </c>
      <c r="H481" s="36">
        <v>575.46666666666658</v>
      </c>
      <c r="I481" s="36">
        <v>578.88333333333333</v>
      </c>
      <c r="J481" s="36">
        <v>584.06666666666661</v>
      </c>
      <c r="K481" s="31">
        <v>573.70000000000005</v>
      </c>
      <c r="L481" s="31">
        <v>565.1</v>
      </c>
      <c r="M481" s="31">
        <v>23.905190000000001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1037.6500000000001</v>
      </c>
      <c r="D482" s="36">
        <v>1037.0999999999999</v>
      </c>
      <c r="E482" s="36">
        <v>1030.3999999999999</v>
      </c>
      <c r="F482" s="36">
        <v>1023.1499999999999</v>
      </c>
      <c r="G482" s="36">
        <v>1016.4499999999998</v>
      </c>
      <c r="H482" s="36">
        <v>1044.3499999999999</v>
      </c>
      <c r="I482" s="36">
        <v>1051.0499999999997</v>
      </c>
      <c r="J482" s="36">
        <v>1058.3</v>
      </c>
      <c r="K482" s="31">
        <v>1043.8</v>
      </c>
      <c r="L482" s="31">
        <v>1029.8499999999999</v>
      </c>
      <c r="M482" s="31">
        <v>1.1536900000000001</v>
      </c>
      <c r="N482" s="1"/>
      <c r="O482" s="1"/>
    </row>
    <row r="483" spans="1:15" ht="12.75" customHeight="1">
      <c r="A483" s="33">
        <v>473</v>
      </c>
      <c r="B483" s="31" t="s">
        <v>835</v>
      </c>
      <c r="C483" s="31">
        <v>44.84</v>
      </c>
      <c r="D483" s="36">
        <v>45.223333333333329</v>
      </c>
      <c r="E483" s="36">
        <v>44.216666666666661</v>
      </c>
      <c r="F483" s="36">
        <v>43.593333333333334</v>
      </c>
      <c r="G483" s="36">
        <v>42.586666666666666</v>
      </c>
      <c r="H483" s="36">
        <v>45.846666666666657</v>
      </c>
      <c r="I483" s="36">
        <v>46.853333333333318</v>
      </c>
      <c r="J483" s="36">
        <v>47.476666666666652</v>
      </c>
      <c r="K483" s="31">
        <v>46.23</v>
      </c>
      <c r="L483" s="31">
        <v>44.6</v>
      </c>
      <c r="M483" s="31">
        <v>193.61886000000001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11887.2</v>
      </c>
      <c r="D484" s="36">
        <v>11850.85</v>
      </c>
      <c r="E484" s="36">
        <v>11786.7</v>
      </c>
      <c r="F484" s="36">
        <v>11686.2</v>
      </c>
      <c r="G484" s="36">
        <v>11622.050000000001</v>
      </c>
      <c r="H484" s="36">
        <v>11951.35</v>
      </c>
      <c r="I484" s="36">
        <v>12015.499999999998</v>
      </c>
      <c r="J484" s="36">
        <v>12116</v>
      </c>
      <c r="K484" s="31">
        <v>11915</v>
      </c>
      <c r="L484" s="31">
        <v>11750.35</v>
      </c>
      <c r="M484" s="31">
        <v>3.2253099999999999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134.80000000000001</v>
      </c>
      <c r="D485" s="36">
        <v>134.80333333333334</v>
      </c>
      <c r="E485" s="36">
        <v>134.10666666666668</v>
      </c>
      <c r="F485" s="36">
        <v>133.41333333333336</v>
      </c>
      <c r="G485" s="36">
        <v>132.7166666666667</v>
      </c>
      <c r="H485" s="36">
        <v>135.49666666666667</v>
      </c>
      <c r="I485" s="36">
        <v>136.19333333333333</v>
      </c>
      <c r="J485" s="36">
        <v>136.88666666666666</v>
      </c>
      <c r="K485" s="31">
        <v>135.5</v>
      </c>
      <c r="L485" s="31">
        <v>134.11000000000001</v>
      </c>
      <c r="M485" s="31">
        <v>78.21311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2015</v>
      </c>
      <c r="D486" s="36">
        <v>2012.8500000000001</v>
      </c>
      <c r="E486" s="36">
        <v>1997.2000000000003</v>
      </c>
      <c r="F486" s="36">
        <v>1979.4</v>
      </c>
      <c r="G486" s="36">
        <v>1963.7500000000002</v>
      </c>
      <c r="H486" s="36">
        <v>2030.6500000000003</v>
      </c>
      <c r="I486" s="36">
        <v>2046.3000000000004</v>
      </c>
      <c r="J486" s="36">
        <v>2064.1000000000004</v>
      </c>
      <c r="K486" s="31">
        <v>2028.5</v>
      </c>
      <c r="L486" s="31">
        <v>1995.05</v>
      </c>
      <c r="M486" s="31">
        <v>4.5256699999999999</v>
      </c>
      <c r="N486" s="1"/>
      <c r="O486" s="1"/>
    </row>
    <row r="487" spans="1:15" ht="12.75" customHeight="1">
      <c r="A487" s="33">
        <v>477</v>
      </c>
      <c r="B487" s="53" t="s">
        <v>889</v>
      </c>
      <c r="C487" s="31">
        <v>1413.3</v>
      </c>
      <c r="D487" s="36">
        <v>1414.6833333333334</v>
      </c>
      <c r="E487" s="36">
        <v>1404.8666666666668</v>
      </c>
      <c r="F487" s="36">
        <v>1396.4333333333334</v>
      </c>
      <c r="G487" s="36">
        <v>1386.6166666666668</v>
      </c>
      <c r="H487" s="36">
        <v>1423.1166666666668</v>
      </c>
      <c r="I487" s="36">
        <v>1432.9333333333334</v>
      </c>
      <c r="J487" s="36">
        <v>1441.3666666666668</v>
      </c>
      <c r="K487" s="31">
        <v>1424.5</v>
      </c>
      <c r="L487" s="31">
        <v>1406.25</v>
      </c>
      <c r="M487" s="31">
        <v>9.4038500000000003</v>
      </c>
      <c r="N487" s="1"/>
      <c r="O487" s="1"/>
    </row>
    <row r="488" spans="1:15" ht="12.75" customHeight="1">
      <c r="A488" s="33">
        <v>478</v>
      </c>
      <c r="B488" s="53" t="s">
        <v>836</v>
      </c>
      <c r="C488" s="36">
        <v>379.75</v>
      </c>
      <c r="D488" s="36">
        <v>377.93333333333339</v>
      </c>
      <c r="E488" s="36">
        <v>371.9166666666668</v>
      </c>
      <c r="F488" s="36">
        <v>364.08333333333343</v>
      </c>
      <c r="G488" s="36">
        <v>358.06666666666683</v>
      </c>
      <c r="H488" s="36">
        <v>385.76666666666677</v>
      </c>
      <c r="I488" s="36">
        <v>391.78333333333342</v>
      </c>
      <c r="J488" s="36">
        <v>399.61666666666673</v>
      </c>
      <c r="K488" s="31">
        <v>383.95</v>
      </c>
      <c r="L488" s="31">
        <v>370.1</v>
      </c>
      <c r="M488" s="31">
        <v>7.8234899999999996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459.7</v>
      </c>
      <c r="D489" s="36">
        <v>462.58333333333331</v>
      </c>
      <c r="E489" s="36">
        <v>455.11666666666662</v>
      </c>
      <c r="F489" s="36">
        <v>450.5333333333333</v>
      </c>
      <c r="G489" s="36">
        <v>443.06666666666661</v>
      </c>
      <c r="H489" s="36">
        <v>467.16666666666663</v>
      </c>
      <c r="I489" s="36">
        <v>474.63333333333333</v>
      </c>
      <c r="J489" s="36">
        <v>479.21666666666664</v>
      </c>
      <c r="K489" s="31">
        <v>470.05</v>
      </c>
      <c r="L489" s="31">
        <v>458</v>
      </c>
      <c r="M489" s="31">
        <v>4.9674100000000001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465.45</v>
      </c>
      <c r="D490" s="36">
        <v>467.86666666666662</v>
      </c>
      <c r="E490" s="36">
        <v>462.18333333333322</v>
      </c>
      <c r="F490" s="36">
        <v>458.91666666666663</v>
      </c>
      <c r="G490" s="36">
        <v>453.23333333333323</v>
      </c>
      <c r="H490" s="36">
        <v>471.13333333333321</v>
      </c>
      <c r="I490" s="36">
        <v>476.81666666666661</v>
      </c>
      <c r="J490" s="36">
        <v>480.0833333333332</v>
      </c>
      <c r="K490" s="31">
        <v>473.55</v>
      </c>
      <c r="L490" s="31">
        <v>464.6</v>
      </c>
      <c r="M490" s="31">
        <v>3.2585199999999999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341.05</v>
      </c>
      <c r="D491" s="36">
        <v>341.18333333333334</v>
      </c>
      <c r="E491" s="36">
        <v>331.86666666666667</v>
      </c>
      <c r="F491" s="36">
        <v>322.68333333333334</v>
      </c>
      <c r="G491" s="36">
        <v>313.36666666666667</v>
      </c>
      <c r="H491" s="36">
        <v>350.36666666666667</v>
      </c>
      <c r="I491" s="36">
        <v>359.68333333333339</v>
      </c>
      <c r="J491" s="36">
        <v>368.86666666666667</v>
      </c>
      <c r="K491" s="31">
        <v>350.5</v>
      </c>
      <c r="L491" s="31">
        <v>332</v>
      </c>
      <c r="M491" s="31">
        <v>24.571470000000001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545.65</v>
      </c>
      <c r="D492" s="36">
        <v>552.11666666666667</v>
      </c>
      <c r="E492" s="36">
        <v>537.7833333333333</v>
      </c>
      <c r="F492" s="36">
        <v>529.91666666666663</v>
      </c>
      <c r="G492" s="36">
        <v>515.58333333333326</v>
      </c>
      <c r="H492" s="36">
        <v>559.98333333333335</v>
      </c>
      <c r="I492" s="36">
        <v>574.31666666666661</v>
      </c>
      <c r="J492" s="36">
        <v>582.18333333333339</v>
      </c>
      <c r="K492" s="31">
        <v>566.45000000000005</v>
      </c>
      <c r="L492" s="31">
        <v>544.25</v>
      </c>
      <c r="M492" s="31">
        <v>3.0157699999999998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638.70000000000005</v>
      </c>
      <c r="D493" s="36">
        <v>641.54999999999995</v>
      </c>
      <c r="E493" s="36">
        <v>627.19999999999993</v>
      </c>
      <c r="F493" s="36">
        <v>615.69999999999993</v>
      </c>
      <c r="G493" s="36">
        <v>601.34999999999991</v>
      </c>
      <c r="H493" s="36">
        <v>653.04999999999995</v>
      </c>
      <c r="I493" s="36">
        <v>667.39999999999986</v>
      </c>
      <c r="J493" s="36">
        <v>678.9</v>
      </c>
      <c r="K493" s="31">
        <v>655.9</v>
      </c>
      <c r="L493" s="31">
        <v>630.04999999999995</v>
      </c>
      <c r="M493" s="31">
        <v>1.9333199999999999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1577.4</v>
      </c>
      <c r="D494" s="36">
        <v>1590.7833333333335</v>
      </c>
      <c r="E494" s="36">
        <v>1561.616666666667</v>
      </c>
      <c r="F494" s="36">
        <v>1545.8333333333335</v>
      </c>
      <c r="G494" s="36">
        <v>1516.666666666667</v>
      </c>
      <c r="H494" s="36">
        <v>1606.5666666666671</v>
      </c>
      <c r="I494" s="36">
        <v>1635.7333333333336</v>
      </c>
      <c r="J494" s="36">
        <v>1651.5166666666671</v>
      </c>
      <c r="K494" s="31">
        <v>1619.95</v>
      </c>
      <c r="L494" s="31">
        <v>1575</v>
      </c>
      <c r="M494" s="31">
        <v>39.188879999999997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1150.55</v>
      </c>
      <c r="D495" s="36">
        <v>1137.9166666666667</v>
      </c>
      <c r="E495" s="36">
        <v>1115.0333333333335</v>
      </c>
      <c r="F495" s="36">
        <v>1079.5166666666669</v>
      </c>
      <c r="G495" s="36">
        <v>1056.6333333333337</v>
      </c>
      <c r="H495" s="36">
        <v>1173.4333333333334</v>
      </c>
      <c r="I495" s="36">
        <v>1196.3166666666666</v>
      </c>
      <c r="J495" s="36">
        <v>1231.8333333333333</v>
      </c>
      <c r="K495" s="31">
        <v>1160.8</v>
      </c>
      <c r="L495" s="31">
        <v>1102.4000000000001</v>
      </c>
      <c r="M495" s="31">
        <v>2.30071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450.75</v>
      </c>
      <c r="D496" s="36">
        <v>450.2166666666667</v>
      </c>
      <c r="E496" s="36">
        <v>446.03333333333342</v>
      </c>
      <c r="F496" s="36">
        <v>441.31666666666672</v>
      </c>
      <c r="G496" s="36">
        <v>437.13333333333344</v>
      </c>
      <c r="H496" s="36">
        <v>454.93333333333339</v>
      </c>
      <c r="I496" s="36">
        <v>459.11666666666667</v>
      </c>
      <c r="J496" s="36">
        <v>463.83333333333337</v>
      </c>
      <c r="K496" s="31">
        <v>454.4</v>
      </c>
      <c r="L496" s="31">
        <v>445.5</v>
      </c>
      <c r="M496" s="31">
        <v>142.27543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790.65</v>
      </c>
      <c r="D497" s="36">
        <v>794</v>
      </c>
      <c r="E497" s="36">
        <v>785.05</v>
      </c>
      <c r="F497" s="36">
        <v>779.44999999999993</v>
      </c>
      <c r="G497" s="36">
        <v>770.49999999999989</v>
      </c>
      <c r="H497" s="36">
        <v>799.6</v>
      </c>
      <c r="I497" s="36">
        <v>808.55000000000007</v>
      </c>
      <c r="J497" s="36">
        <v>814.15000000000009</v>
      </c>
      <c r="K497" s="31">
        <v>802.95</v>
      </c>
      <c r="L497" s="31">
        <v>788.4</v>
      </c>
      <c r="M497" s="31">
        <v>0.61763000000000001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16.27</v>
      </c>
      <c r="D498" s="36">
        <v>16.336666666666666</v>
      </c>
      <c r="E498" s="36">
        <v>16.153333333333332</v>
      </c>
      <c r="F498" s="36">
        <v>16.036666666666665</v>
      </c>
      <c r="G498" s="36">
        <v>15.853333333333332</v>
      </c>
      <c r="H498" s="36">
        <v>16.453333333333333</v>
      </c>
      <c r="I498" s="36">
        <v>16.63666666666667</v>
      </c>
      <c r="J498" s="36">
        <v>16.753333333333334</v>
      </c>
      <c r="K498" s="31">
        <v>16.52</v>
      </c>
      <c r="L498" s="31">
        <v>16.22</v>
      </c>
      <c r="M498" s="31">
        <v>3462.6514200000001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1537.6</v>
      </c>
      <c r="D499" s="36">
        <v>1540.9833333333333</v>
      </c>
      <c r="E499" s="36">
        <v>1529.7166666666667</v>
      </c>
      <c r="F499" s="36">
        <v>1521.8333333333333</v>
      </c>
      <c r="G499" s="36">
        <v>1510.5666666666666</v>
      </c>
      <c r="H499" s="36">
        <v>1548.8666666666668</v>
      </c>
      <c r="I499" s="36">
        <v>1560.1333333333337</v>
      </c>
      <c r="J499" s="31">
        <v>1568.0166666666669</v>
      </c>
      <c r="K499" s="31">
        <v>1552.25</v>
      </c>
      <c r="L499" s="31">
        <v>1533.1</v>
      </c>
      <c r="M499" s="53">
        <v>6.2379300000000004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640.70000000000005</v>
      </c>
      <c r="D500" s="36">
        <v>646.83333333333337</v>
      </c>
      <c r="E500" s="36">
        <v>629.7166666666667</v>
      </c>
      <c r="F500" s="36">
        <v>618.73333333333335</v>
      </c>
      <c r="G500" s="36">
        <v>601.61666666666667</v>
      </c>
      <c r="H500" s="36">
        <v>657.81666666666672</v>
      </c>
      <c r="I500" s="36">
        <v>674.93333333333328</v>
      </c>
      <c r="J500" s="31">
        <v>685.91666666666674</v>
      </c>
      <c r="K500" s="31">
        <v>663.95</v>
      </c>
      <c r="L500" s="31">
        <v>635.85</v>
      </c>
      <c r="M500" s="53">
        <v>9.3206299999999995</v>
      </c>
      <c r="N500" s="1"/>
      <c r="O500" s="1"/>
    </row>
    <row r="501" spans="1:15" ht="12.75" customHeight="1">
      <c r="A501" s="33">
        <v>491</v>
      </c>
      <c r="B501" s="53" t="s">
        <v>837</v>
      </c>
      <c r="C501" s="53">
        <v>183.53</v>
      </c>
      <c r="D501" s="36">
        <v>184.71</v>
      </c>
      <c r="E501" s="36">
        <v>181.82000000000002</v>
      </c>
      <c r="F501" s="36">
        <v>180.11</v>
      </c>
      <c r="G501" s="36">
        <v>177.22000000000003</v>
      </c>
      <c r="H501" s="36">
        <v>186.42000000000002</v>
      </c>
      <c r="I501" s="36">
        <v>189.31</v>
      </c>
      <c r="J501" s="36">
        <v>191.02</v>
      </c>
      <c r="K501" s="31">
        <v>187.6</v>
      </c>
      <c r="L501" s="31">
        <v>183</v>
      </c>
      <c r="M501" s="31">
        <v>26.673590000000001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828.7</v>
      </c>
      <c r="D502" s="36">
        <v>829.15</v>
      </c>
      <c r="E502" s="36">
        <v>821.75</v>
      </c>
      <c r="F502" s="36">
        <v>814.80000000000007</v>
      </c>
      <c r="G502" s="36">
        <v>807.40000000000009</v>
      </c>
      <c r="H502" s="36">
        <v>836.09999999999991</v>
      </c>
      <c r="I502" s="36">
        <v>843.49999999999977</v>
      </c>
      <c r="J502" s="36">
        <v>850.44999999999982</v>
      </c>
      <c r="K502" s="31">
        <v>836.55</v>
      </c>
      <c r="L502" s="31">
        <v>822.2</v>
      </c>
      <c r="M502" s="31">
        <v>0.38679999999999998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2144.5500000000002</v>
      </c>
      <c r="D503" s="36">
        <v>2137.9500000000003</v>
      </c>
      <c r="E503" s="36">
        <v>2125.9000000000005</v>
      </c>
      <c r="F503" s="36">
        <v>2107.2500000000005</v>
      </c>
      <c r="G503" s="36">
        <v>2095.2000000000007</v>
      </c>
      <c r="H503" s="36">
        <v>2156.6000000000004</v>
      </c>
      <c r="I503" s="36">
        <v>2168.6500000000005</v>
      </c>
      <c r="J503" s="31">
        <v>2187.3000000000002</v>
      </c>
      <c r="K503" s="31">
        <v>2150</v>
      </c>
      <c r="L503" s="31">
        <v>2119.3000000000002</v>
      </c>
      <c r="M503" s="53">
        <v>1.92743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522</v>
      </c>
      <c r="D504" s="36">
        <v>522.11666666666667</v>
      </c>
      <c r="E504" s="36">
        <v>519.33333333333337</v>
      </c>
      <c r="F504" s="36">
        <v>516.66666666666674</v>
      </c>
      <c r="G504" s="36">
        <v>513.88333333333344</v>
      </c>
      <c r="H504" s="36">
        <v>524.7833333333333</v>
      </c>
      <c r="I504" s="36">
        <v>527.56666666666661</v>
      </c>
      <c r="J504" s="36">
        <v>530.23333333333323</v>
      </c>
      <c r="K504" s="31">
        <v>524.9</v>
      </c>
      <c r="L504" s="31">
        <v>519.45000000000005</v>
      </c>
      <c r="M504" s="31">
        <v>38.792540000000002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26.51</v>
      </c>
      <c r="D505" s="200">
        <v>26.540000000000003</v>
      </c>
      <c r="E505" s="200">
        <v>25.880000000000006</v>
      </c>
      <c r="F505" s="200">
        <v>25.250000000000004</v>
      </c>
      <c r="G505" s="200">
        <v>24.590000000000007</v>
      </c>
      <c r="H505" s="200">
        <v>27.170000000000005</v>
      </c>
      <c r="I505" s="200">
        <v>27.830000000000002</v>
      </c>
      <c r="J505" s="200">
        <v>28.460000000000004</v>
      </c>
      <c r="K505" s="201">
        <v>27.2</v>
      </c>
      <c r="L505" s="201">
        <v>25.91</v>
      </c>
      <c r="M505" s="201">
        <v>6531.15416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15832.4</v>
      </c>
      <c r="D506" s="276">
        <v>15824.883333333333</v>
      </c>
      <c r="E506" s="276">
        <v>15727.516666666666</v>
      </c>
      <c r="F506" s="276">
        <v>15622.633333333333</v>
      </c>
      <c r="G506" s="276">
        <v>15525.266666666666</v>
      </c>
      <c r="H506" s="276">
        <v>15929.766666666666</v>
      </c>
      <c r="I506" s="276">
        <v>16027.133333333331</v>
      </c>
      <c r="J506" s="276">
        <v>16132.016666666666</v>
      </c>
      <c r="K506" s="277">
        <v>15922.25</v>
      </c>
      <c r="L506" s="277">
        <v>15720</v>
      </c>
      <c r="M506" s="277">
        <v>5.4379999999999998E-2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148.66999999999999</v>
      </c>
      <c r="D507" s="215">
        <v>149.15666666666667</v>
      </c>
      <c r="E507" s="215">
        <v>144.86333333333334</v>
      </c>
      <c r="F507" s="215">
        <v>141.05666666666667</v>
      </c>
      <c r="G507" s="215">
        <v>136.76333333333335</v>
      </c>
      <c r="H507" s="215">
        <v>152.96333333333334</v>
      </c>
      <c r="I507" s="215">
        <v>157.25666666666669</v>
      </c>
      <c r="J507" s="215">
        <v>161.06333333333333</v>
      </c>
      <c r="K507" s="213">
        <v>153.44999999999999</v>
      </c>
      <c r="L507" s="213">
        <v>145.35</v>
      </c>
      <c r="M507" s="213">
        <v>561.67370000000005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793.35</v>
      </c>
      <c r="D508" s="278">
        <v>799.61666666666667</v>
      </c>
      <c r="E508" s="278">
        <v>783.73333333333335</v>
      </c>
      <c r="F508" s="278">
        <v>774.11666666666667</v>
      </c>
      <c r="G508" s="278">
        <v>758.23333333333335</v>
      </c>
      <c r="H508" s="278">
        <v>809.23333333333335</v>
      </c>
      <c r="I508" s="278">
        <v>825.11666666666679</v>
      </c>
      <c r="J508" s="278">
        <v>834.73333333333335</v>
      </c>
      <c r="K508" s="278">
        <v>815.5</v>
      </c>
      <c r="L508" s="278">
        <v>790</v>
      </c>
      <c r="M508" s="278">
        <v>9.3093500000000002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229.45</v>
      </c>
      <c r="D509" s="280">
        <v>228.54666666666665</v>
      </c>
      <c r="E509" s="280">
        <v>226.95333333333332</v>
      </c>
      <c r="F509" s="280">
        <v>224.45666666666668</v>
      </c>
      <c r="G509" s="280">
        <v>222.86333333333334</v>
      </c>
      <c r="H509" s="280">
        <v>231.04333333333329</v>
      </c>
      <c r="I509" s="280">
        <v>232.6366666666666</v>
      </c>
      <c r="J509" s="280">
        <v>235.13333333333327</v>
      </c>
      <c r="K509" s="280">
        <v>230.14</v>
      </c>
      <c r="L509" s="280">
        <v>226.05</v>
      </c>
      <c r="M509" s="280">
        <v>250.09969000000001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1247.2</v>
      </c>
      <c r="D510" s="278">
        <v>1240.9666666666667</v>
      </c>
      <c r="E510" s="278">
        <v>1231.2333333333333</v>
      </c>
      <c r="F510" s="278">
        <v>1215.2666666666667</v>
      </c>
      <c r="G510" s="278">
        <v>1205.5333333333333</v>
      </c>
      <c r="H510" s="278">
        <v>1256.9333333333334</v>
      </c>
      <c r="I510" s="278">
        <v>1266.666666666667</v>
      </c>
      <c r="J510" s="278">
        <v>1282.6333333333334</v>
      </c>
      <c r="K510" s="278">
        <v>1250.7</v>
      </c>
      <c r="L510" s="278">
        <v>1225</v>
      </c>
      <c r="M510" s="278">
        <v>13.165979999999999</v>
      </c>
      <c r="N510" s="198"/>
      <c r="O510" s="198"/>
    </row>
    <row r="511" spans="1:15" ht="12.75" customHeight="1">
      <c r="A511" s="213">
        <v>501</v>
      </c>
      <c r="B511" s="281" t="s">
        <v>883</v>
      </c>
      <c r="C511" s="281">
        <v>2395.5500000000002</v>
      </c>
      <c r="D511" s="281">
        <v>2395.4500000000003</v>
      </c>
      <c r="E511" s="281">
        <v>2377.2000000000007</v>
      </c>
      <c r="F511" s="281">
        <v>2358.8500000000004</v>
      </c>
      <c r="G511" s="281">
        <v>2340.6000000000008</v>
      </c>
      <c r="H511" s="281">
        <v>2413.8000000000006</v>
      </c>
      <c r="I511" s="281">
        <v>2432.0499999999997</v>
      </c>
      <c r="J511" s="281">
        <v>2450.4000000000005</v>
      </c>
      <c r="K511" s="281">
        <v>2413.6999999999998</v>
      </c>
      <c r="L511" s="281">
        <v>2377.1</v>
      </c>
      <c r="M511" s="281">
        <v>0.60424999999999995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0"/>
      <c r="B5" s="381"/>
      <c r="C5" s="380"/>
      <c r="D5" s="38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518</v>
      </c>
      <c r="B7" s="382" t="s">
        <v>519</v>
      </c>
      <c r="C7" s="382"/>
      <c r="D7" s="7">
        <f>Main!B10</f>
        <v>45505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45504</v>
      </c>
      <c r="B10" s="32">
        <v>538351</v>
      </c>
      <c r="C10" s="31" t="s">
        <v>1084</v>
      </c>
      <c r="D10" s="31" t="s">
        <v>1085</v>
      </c>
      <c r="E10" s="31" t="s">
        <v>529</v>
      </c>
      <c r="F10" s="84">
        <v>200000</v>
      </c>
      <c r="G10" s="32">
        <v>15.94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45504</v>
      </c>
      <c r="B11" s="32">
        <v>538351</v>
      </c>
      <c r="C11" s="31" t="s">
        <v>1084</v>
      </c>
      <c r="D11" s="31" t="s">
        <v>885</v>
      </c>
      <c r="E11" s="31" t="s">
        <v>528</v>
      </c>
      <c r="F11" s="84">
        <v>150000</v>
      </c>
      <c r="G11" s="32">
        <v>15.94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45504</v>
      </c>
      <c r="B12" s="32">
        <v>544072</v>
      </c>
      <c r="C12" s="31" t="s">
        <v>1118</v>
      </c>
      <c r="D12" s="31" t="s">
        <v>1119</v>
      </c>
      <c r="E12" s="31" t="s">
        <v>528</v>
      </c>
      <c r="F12" s="84">
        <v>3200</v>
      </c>
      <c r="G12" s="32">
        <v>164.98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45504</v>
      </c>
      <c r="B13" s="32">
        <v>544072</v>
      </c>
      <c r="C13" s="31" t="s">
        <v>1118</v>
      </c>
      <c r="D13" s="31" t="s">
        <v>1119</v>
      </c>
      <c r="E13" s="31" t="s">
        <v>529</v>
      </c>
      <c r="F13" s="84">
        <v>35200</v>
      </c>
      <c r="G13" s="32">
        <v>166.77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45504</v>
      </c>
      <c r="B14" s="32">
        <v>507828</v>
      </c>
      <c r="C14" s="31" t="s">
        <v>1120</v>
      </c>
      <c r="D14" s="31" t="s">
        <v>1121</v>
      </c>
      <c r="E14" s="31" t="s">
        <v>528</v>
      </c>
      <c r="F14" s="84">
        <v>475531</v>
      </c>
      <c r="G14" s="32">
        <v>22.88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45504</v>
      </c>
      <c r="B15" s="32">
        <v>543209</v>
      </c>
      <c r="C15" s="31" t="s">
        <v>1122</v>
      </c>
      <c r="D15" s="31" t="s">
        <v>1123</v>
      </c>
      <c r="E15" s="31" t="s">
        <v>528</v>
      </c>
      <c r="F15" s="84">
        <v>24000</v>
      </c>
      <c r="G15" s="32">
        <v>47.47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45504</v>
      </c>
      <c r="B16" s="32">
        <v>539011</v>
      </c>
      <c r="C16" s="31" t="s">
        <v>1124</v>
      </c>
      <c r="D16" s="31" t="s">
        <v>1071</v>
      </c>
      <c r="E16" s="31" t="s">
        <v>529</v>
      </c>
      <c r="F16" s="84">
        <v>30416</v>
      </c>
      <c r="G16" s="32">
        <v>154.43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45504</v>
      </c>
      <c r="B17" s="32">
        <v>539011</v>
      </c>
      <c r="C17" s="31" t="s">
        <v>1124</v>
      </c>
      <c r="D17" s="31" t="s">
        <v>1125</v>
      </c>
      <c r="E17" s="31" t="s">
        <v>529</v>
      </c>
      <c r="F17" s="84">
        <v>12335</v>
      </c>
      <c r="G17" s="32">
        <v>151.79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45504</v>
      </c>
      <c r="B18" s="32">
        <v>539011</v>
      </c>
      <c r="C18" s="31" t="s">
        <v>1124</v>
      </c>
      <c r="D18" s="31" t="s">
        <v>1125</v>
      </c>
      <c r="E18" s="31" t="s">
        <v>528</v>
      </c>
      <c r="F18" s="84">
        <v>30850</v>
      </c>
      <c r="G18" s="32">
        <v>160.36000000000001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45504</v>
      </c>
      <c r="B19" s="32">
        <v>539011</v>
      </c>
      <c r="C19" s="31" t="s">
        <v>1124</v>
      </c>
      <c r="D19" s="31" t="s">
        <v>1071</v>
      </c>
      <c r="E19" s="31" t="s">
        <v>528</v>
      </c>
      <c r="F19" s="84">
        <v>24500</v>
      </c>
      <c r="G19" s="32">
        <v>149.82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45504</v>
      </c>
      <c r="B20" s="32">
        <v>539011</v>
      </c>
      <c r="C20" s="31" t="s">
        <v>1124</v>
      </c>
      <c r="D20" s="31" t="s">
        <v>1126</v>
      </c>
      <c r="E20" s="31" t="s">
        <v>528</v>
      </c>
      <c r="F20" s="84">
        <v>25000</v>
      </c>
      <c r="G20" s="32">
        <v>155.13999999999999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45504</v>
      </c>
      <c r="B21" s="32">
        <v>543518</v>
      </c>
      <c r="C21" s="31" t="s">
        <v>1127</v>
      </c>
      <c r="D21" s="31" t="s">
        <v>1128</v>
      </c>
      <c r="E21" s="31" t="s">
        <v>528</v>
      </c>
      <c r="F21" s="84">
        <v>51000</v>
      </c>
      <c r="G21" s="32">
        <v>47.13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45504</v>
      </c>
      <c r="B22" s="32">
        <v>507910</v>
      </c>
      <c r="C22" s="31" t="s">
        <v>1100</v>
      </c>
      <c r="D22" s="31" t="s">
        <v>1129</v>
      </c>
      <c r="E22" s="31" t="s">
        <v>528</v>
      </c>
      <c r="F22" s="84">
        <v>155311</v>
      </c>
      <c r="G22" s="32">
        <v>60.41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45504</v>
      </c>
      <c r="B23" s="32">
        <v>507910</v>
      </c>
      <c r="C23" s="31" t="s">
        <v>1100</v>
      </c>
      <c r="D23" s="31" t="s">
        <v>1129</v>
      </c>
      <c r="E23" s="31" t="s">
        <v>529</v>
      </c>
      <c r="F23" s="84">
        <v>129129</v>
      </c>
      <c r="G23" s="32">
        <v>60.76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45504</v>
      </c>
      <c r="B24" s="32">
        <v>540190</v>
      </c>
      <c r="C24" s="31" t="s">
        <v>1130</v>
      </c>
      <c r="D24" s="31" t="s">
        <v>1004</v>
      </c>
      <c r="E24" s="31" t="s">
        <v>529</v>
      </c>
      <c r="F24" s="84">
        <v>852258</v>
      </c>
      <c r="G24" s="32">
        <v>3.47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45504</v>
      </c>
      <c r="B25" s="32">
        <v>531723</v>
      </c>
      <c r="C25" s="31" t="s">
        <v>1131</v>
      </c>
      <c r="D25" s="31" t="s">
        <v>1132</v>
      </c>
      <c r="E25" s="31" t="s">
        <v>528</v>
      </c>
      <c r="F25" s="84">
        <v>1850000</v>
      </c>
      <c r="G25" s="32">
        <v>1.27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45504</v>
      </c>
      <c r="B26" s="32">
        <v>531723</v>
      </c>
      <c r="C26" s="31" t="s">
        <v>1131</v>
      </c>
      <c r="D26" s="31" t="s">
        <v>1133</v>
      </c>
      <c r="E26" s="31" t="s">
        <v>528</v>
      </c>
      <c r="F26" s="84">
        <v>1800000</v>
      </c>
      <c r="G26" s="32">
        <v>1.27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45504</v>
      </c>
      <c r="B27" s="32">
        <v>531723</v>
      </c>
      <c r="C27" s="31" t="s">
        <v>1131</v>
      </c>
      <c r="D27" s="31" t="s">
        <v>1134</v>
      </c>
      <c r="E27" s="31" t="s">
        <v>529</v>
      </c>
      <c r="F27" s="84">
        <v>4031673</v>
      </c>
      <c r="G27" s="32">
        <v>1.27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45504</v>
      </c>
      <c r="B28" s="32">
        <v>531723</v>
      </c>
      <c r="C28" s="31" t="s">
        <v>1131</v>
      </c>
      <c r="D28" s="31" t="s">
        <v>1134</v>
      </c>
      <c r="E28" s="31" t="s">
        <v>528</v>
      </c>
      <c r="F28" s="84">
        <v>4031673</v>
      </c>
      <c r="G28" s="32">
        <v>1.26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45504</v>
      </c>
      <c r="B29" s="32">
        <v>509488</v>
      </c>
      <c r="C29" s="31" t="s">
        <v>380</v>
      </c>
      <c r="D29" s="31" t="s">
        <v>1135</v>
      </c>
      <c r="E29" s="31" t="s">
        <v>529</v>
      </c>
      <c r="F29" s="84">
        <v>1456250</v>
      </c>
      <c r="G29" s="32">
        <v>520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45504</v>
      </c>
      <c r="B30" s="32">
        <v>539206</v>
      </c>
      <c r="C30" s="31" t="s">
        <v>1086</v>
      </c>
      <c r="D30" s="31" t="s">
        <v>1087</v>
      </c>
      <c r="E30" s="31" t="s">
        <v>529</v>
      </c>
      <c r="F30" s="84">
        <v>21333</v>
      </c>
      <c r="G30" s="32">
        <v>54.04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45504</v>
      </c>
      <c r="B31" s="32">
        <v>539449</v>
      </c>
      <c r="C31" s="31" t="s">
        <v>1088</v>
      </c>
      <c r="D31" s="31" t="s">
        <v>1136</v>
      </c>
      <c r="E31" s="31" t="s">
        <v>528</v>
      </c>
      <c r="F31" s="84">
        <v>37186</v>
      </c>
      <c r="G31" s="32">
        <v>34.340000000000003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45504</v>
      </c>
      <c r="B32" s="32">
        <v>539449</v>
      </c>
      <c r="C32" s="31" t="s">
        <v>1088</v>
      </c>
      <c r="D32" s="31" t="s">
        <v>1137</v>
      </c>
      <c r="E32" s="31" t="s">
        <v>528</v>
      </c>
      <c r="F32" s="84">
        <v>14400</v>
      </c>
      <c r="G32" s="32">
        <v>34.39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45504</v>
      </c>
      <c r="B33" s="32">
        <v>541983</v>
      </c>
      <c r="C33" s="31" t="s">
        <v>1138</v>
      </c>
      <c r="D33" s="31" t="s">
        <v>1139</v>
      </c>
      <c r="E33" s="31" t="s">
        <v>529</v>
      </c>
      <c r="F33" s="84">
        <v>70000</v>
      </c>
      <c r="G33" s="32">
        <v>24.5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45504</v>
      </c>
      <c r="B34" s="32">
        <v>524400</v>
      </c>
      <c r="C34" s="31" t="s">
        <v>1140</v>
      </c>
      <c r="D34" s="31" t="s">
        <v>1071</v>
      </c>
      <c r="E34" s="31" t="s">
        <v>529</v>
      </c>
      <c r="F34" s="84">
        <v>6010</v>
      </c>
      <c r="G34" s="32">
        <v>89.2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45504</v>
      </c>
      <c r="B35" s="32">
        <v>524400</v>
      </c>
      <c r="C35" s="31" t="s">
        <v>1140</v>
      </c>
      <c r="D35" s="31" t="s">
        <v>1071</v>
      </c>
      <c r="E35" s="31" t="s">
        <v>528</v>
      </c>
      <c r="F35" s="84">
        <v>18848</v>
      </c>
      <c r="G35" s="32">
        <v>83.14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45504</v>
      </c>
      <c r="B36" s="32">
        <v>542924</v>
      </c>
      <c r="C36" s="31" t="s">
        <v>1043</v>
      </c>
      <c r="D36" s="31" t="s">
        <v>1089</v>
      </c>
      <c r="E36" s="31" t="s">
        <v>528</v>
      </c>
      <c r="F36" s="84">
        <v>49000</v>
      </c>
      <c r="G36" s="32">
        <v>11.29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45504</v>
      </c>
      <c r="B37" s="32">
        <v>542924</v>
      </c>
      <c r="C37" s="31" t="s">
        <v>1043</v>
      </c>
      <c r="D37" s="31" t="s">
        <v>1141</v>
      </c>
      <c r="E37" s="31" t="s">
        <v>529</v>
      </c>
      <c r="F37" s="84">
        <v>70000</v>
      </c>
      <c r="G37" s="32">
        <v>11.07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45504</v>
      </c>
      <c r="B38" s="32">
        <v>542924</v>
      </c>
      <c r="C38" s="31" t="s">
        <v>1043</v>
      </c>
      <c r="D38" s="31" t="s">
        <v>1141</v>
      </c>
      <c r="E38" s="31" t="s">
        <v>528</v>
      </c>
      <c r="F38" s="84">
        <v>45500</v>
      </c>
      <c r="G38" s="32">
        <v>11.1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45504</v>
      </c>
      <c r="B39" s="32">
        <v>542924</v>
      </c>
      <c r="C39" s="31" t="s">
        <v>1043</v>
      </c>
      <c r="D39" s="31" t="s">
        <v>1142</v>
      </c>
      <c r="E39" s="31" t="s">
        <v>529</v>
      </c>
      <c r="F39" s="84">
        <v>122500</v>
      </c>
      <c r="G39" s="32">
        <v>10.87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45504</v>
      </c>
      <c r="B40" s="32">
        <v>542924</v>
      </c>
      <c r="C40" s="31" t="s">
        <v>1043</v>
      </c>
      <c r="D40" s="31" t="s">
        <v>1143</v>
      </c>
      <c r="E40" s="31" t="s">
        <v>528</v>
      </c>
      <c r="F40" s="84">
        <v>80500</v>
      </c>
      <c r="G40" s="32">
        <v>10.61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45504</v>
      </c>
      <c r="B41" s="32">
        <v>542924</v>
      </c>
      <c r="C41" s="31" t="s">
        <v>1043</v>
      </c>
      <c r="D41" s="31" t="s">
        <v>1143</v>
      </c>
      <c r="E41" s="31" t="s">
        <v>529</v>
      </c>
      <c r="F41" s="84">
        <v>80500</v>
      </c>
      <c r="G41" s="32">
        <v>10.67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45504</v>
      </c>
      <c r="B42" s="32">
        <v>542924</v>
      </c>
      <c r="C42" s="31" t="s">
        <v>1043</v>
      </c>
      <c r="D42" s="31" t="s">
        <v>1144</v>
      </c>
      <c r="E42" s="31" t="s">
        <v>529</v>
      </c>
      <c r="F42" s="84">
        <v>119000</v>
      </c>
      <c r="G42" s="32">
        <v>10.98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45504</v>
      </c>
      <c r="B43" s="32">
        <v>542924</v>
      </c>
      <c r="C43" s="31" t="s">
        <v>1043</v>
      </c>
      <c r="D43" s="31" t="s">
        <v>1145</v>
      </c>
      <c r="E43" s="31" t="s">
        <v>529</v>
      </c>
      <c r="F43" s="84">
        <v>70000</v>
      </c>
      <c r="G43" s="32">
        <v>11.25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45504</v>
      </c>
      <c r="B44" s="32">
        <v>542924</v>
      </c>
      <c r="C44" s="31" t="s">
        <v>1043</v>
      </c>
      <c r="D44" s="31" t="s">
        <v>1146</v>
      </c>
      <c r="E44" s="31" t="s">
        <v>528</v>
      </c>
      <c r="F44" s="84">
        <v>91000</v>
      </c>
      <c r="G44" s="32">
        <v>11.29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45504</v>
      </c>
      <c r="B45" s="32">
        <v>542924</v>
      </c>
      <c r="C45" s="31" t="s">
        <v>1043</v>
      </c>
      <c r="D45" s="31" t="s">
        <v>1089</v>
      </c>
      <c r="E45" s="31" t="s">
        <v>529</v>
      </c>
      <c r="F45" s="84">
        <v>126000</v>
      </c>
      <c r="G45" s="32">
        <v>9.4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45504</v>
      </c>
      <c r="B46" s="32">
        <v>544160</v>
      </c>
      <c r="C46" s="31" t="s">
        <v>1147</v>
      </c>
      <c r="D46" s="31" t="s">
        <v>1148</v>
      </c>
      <c r="E46" s="31" t="s">
        <v>528</v>
      </c>
      <c r="F46" s="84">
        <v>59200</v>
      </c>
      <c r="G46" s="32">
        <v>71.739999999999995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45504</v>
      </c>
      <c r="B47" s="32">
        <v>523594</v>
      </c>
      <c r="C47" s="31" t="s">
        <v>1149</v>
      </c>
      <c r="D47" s="31" t="s">
        <v>1150</v>
      </c>
      <c r="E47" s="31" t="s">
        <v>529</v>
      </c>
      <c r="F47" s="84">
        <v>37753</v>
      </c>
      <c r="G47" s="32">
        <v>34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45504</v>
      </c>
      <c r="B48" s="32">
        <v>523594</v>
      </c>
      <c r="C48" s="31" t="s">
        <v>1149</v>
      </c>
      <c r="D48" s="31" t="s">
        <v>1151</v>
      </c>
      <c r="E48" s="31" t="s">
        <v>528</v>
      </c>
      <c r="F48" s="84">
        <v>83570</v>
      </c>
      <c r="G48" s="32">
        <v>34.82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45504</v>
      </c>
      <c r="B49" s="32">
        <v>523594</v>
      </c>
      <c r="C49" s="31" t="s">
        <v>1149</v>
      </c>
      <c r="D49" s="31" t="s">
        <v>1151</v>
      </c>
      <c r="E49" s="31" t="s">
        <v>529</v>
      </c>
      <c r="F49" s="84">
        <v>24380</v>
      </c>
      <c r="G49" s="32">
        <v>31.79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45504</v>
      </c>
      <c r="B50" s="32">
        <v>512048</v>
      </c>
      <c r="C50" s="31" t="s">
        <v>1152</v>
      </c>
      <c r="D50" s="31" t="s">
        <v>1153</v>
      </c>
      <c r="E50" s="31" t="s">
        <v>529</v>
      </c>
      <c r="F50" s="84">
        <v>633600</v>
      </c>
      <c r="G50" s="32">
        <v>7.6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45504</v>
      </c>
      <c r="B51" s="32">
        <v>531832</v>
      </c>
      <c r="C51" s="31" t="s">
        <v>1154</v>
      </c>
      <c r="D51" s="31" t="s">
        <v>1155</v>
      </c>
      <c r="E51" s="31" t="s">
        <v>529</v>
      </c>
      <c r="F51" s="84">
        <v>49695</v>
      </c>
      <c r="G51" s="32">
        <v>23.1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45504</v>
      </c>
      <c r="B52" s="32">
        <v>531832</v>
      </c>
      <c r="C52" s="31" t="s">
        <v>1154</v>
      </c>
      <c r="D52" s="31" t="s">
        <v>1156</v>
      </c>
      <c r="E52" s="31" t="s">
        <v>528</v>
      </c>
      <c r="F52" s="84">
        <v>50000</v>
      </c>
      <c r="G52" s="32">
        <v>23.1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45504</v>
      </c>
      <c r="B53" s="32">
        <v>531832</v>
      </c>
      <c r="C53" s="31" t="s">
        <v>1154</v>
      </c>
      <c r="D53" s="31" t="s">
        <v>1157</v>
      </c>
      <c r="E53" s="31" t="s">
        <v>529</v>
      </c>
      <c r="F53" s="84">
        <v>50700</v>
      </c>
      <c r="G53" s="32">
        <v>23.1</v>
      </c>
      <c r="H53" s="32" t="s">
        <v>324</v>
      </c>
    </row>
    <row r="54" spans="1:28" ht="15" customHeight="1">
      <c r="A54" s="83">
        <v>45504</v>
      </c>
      <c r="B54" s="32">
        <v>531832</v>
      </c>
      <c r="C54" s="31" t="s">
        <v>1154</v>
      </c>
      <c r="D54" s="31" t="s">
        <v>1157</v>
      </c>
      <c r="E54" s="31" t="s">
        <v>528</v>
      </c>
      <c r="F54" s="84">
        <v>20000</v>
      </c>
      <c r="G54" s="32">
        <v>21.46</v>
      </c>
      <c r="H54" s="32" t="s">
        <v>324</v>
      </c>
    </row>
    <row r="55" spans="1:28" ht="15" customHeight="1">
      <c r="A55" s="83">
        <v>45504</v>
      </c>
      <c r="B55" s="32">
        <v>531512</v>
      </c>
      <c r="C55" s="31" t="s">
        <v>1090</v>
      </c>
      <c r="D55" s="31" t="s">
        <v>1091</v>
      </c>
      <c r="E55" s="31" t="s">
        <v>529</v>
      </c>
      <c r="F55" s="84">
        <v>168408</v>
      </c>
      <c r="G55" s="32">
        <v>14.61</v>
      </c>
      <c r="H55" s="32" t="s">
        <v>324</v>
      </c>
    </row>
    <row r="56" spans="1:28" ht="15" customHeight="1">
      <c r="A56" s="83">
        <v>45504</v>
      </c>
      <c r="B56" s="32">
        <v>531512</v>
      </c>
      <c r="C56" s="31" t="s">
        <v>1090</v>
      </c>
      <c r="D56" s="31" t="s">
        <v>1091</v>
      </c>
      <c r="E56" s="31" t="s">
        <v>528</v>
      </c>
      <c r="F56" s="84">
        <v>4736</v>
      </c>
      <c r="G56" s="32">
        <v>14.66</v>
      </c>
      <c r="H56" s="32" t="s">
        <v>324</v>
      </c>
    </row>
    <row r="57" spans="1:28" ht="15" customHeight="1">
      <c r="A57" s="83">
        <v>45504</v>
      </c>
      <c r="B57" s="32">
        <v>531512</v>
      </c>
      <c r="C57" s="31" t="s">
        <v>1090</v>
      </c>
      <c r="D57" s="31" t="s">
        <v>1158</v>
      </c>
      <c r="E57" s="31" t="s">
        <v>528</v>
      </c>
      <c r="F57" s="84">
        <v>80000</v>
      </c>
      <c r="G57" s="32">
        <v>14.7</v>
      </c>
      <c r="H57" s="32" t="s">
        <v>324</v>
      </c>
    </row>
    <row r="58" spans="1:28" ht="15" customHeight="1">
      <c r="A58" s="83">
        <v>45504</v>
      </c>
      <c r="B58" s="32">
        <v>531512</v>
      </c>
      <c r="C58" s="31" t="s">
        <v>1090</v>
      </c>
      <c r="D58" s="31" t="s">
        <v>1159</v>
      </c>
      <c r="E58" s="31" t="s">
        <v>528</v>
      </c>
      <c r="F58" s="84">
        <v>130000</v>
      </c>
      <c r="G58" s="32">
        <v>14.59</v>
      </c>
      <c r="H58" s="32" t="s">
        <v>324</v>
      </c>
    </row>
    <row r="59" spans="1:28" ht="15" customHeight="1">
      <c r="A59" s="83">
        <v>45504</v>
      </c>
      <c r="B59" s="32">
        <v>531395</v>
      </c>
      <c r="C59" s="31" t="s">
        <v>1160</v>
      </c>
      <c r="D59" s="31" t="s">
        <v>1161</v>
      </c>
      <c r="E59" s="31" t="s">
        <v>529</v>
      </c>
      <c r="F59" s="84">
        <v>90000</v>
      </c>
      <c r="G59" s="32">
        <v>50</v>
      </c>
      <c r="H59" s="32" t="s">
        <v>324</v>
      </c>
    </row>
    <row r="60" spans="1:28" ht="15" customHeight="1">
      <c r="A60" s="83">
        <v>45504</v>
      </c>
      <c r="B60" s="32">
        <v>531395</v>
      </c>
      <c r="C60" s="31" t="s">
        <v>1160</v>
      </c>
      <c r="D60" s="31" t="s">
        <v>1162</v>
      </c>
      <c r="E60" s="31" t="s">
        <v>528</v>
      </c>
      <c r="F60" s="84">
        <v>49171</v>
      </c>
      <c r="G60" s="32">
        <v>52.25</v>
      </c>
      <c r="H60" s="32" t="s">
        <v>324</v>
      </c>
    </row>
    <row r="61" spans="1:28" ht="15" customHeight="1">
      <c r="A61" s="83">
        <v>45504</v>
      </c>
      <c r="B61" s="32">
        <v>531395</v>
      </c>
      <c r="C61" s="31" t="s">
        <v>1160</v>
      </c>
      <c r="D61" s="31" t="s">
        <v>1163</v>
      </c>
      <c r="E61" s="31" t="s">
        <v>528</v>
      </c>
      <c r="F61" s="84">
        <v>30000</v>
      </c>
      <c r="G61" s="32">
        <v>50</v>
      </c>
      <c r="H61" s="32" t="s">
        <v>324</v>
      </c>
    </row>
    <row r="62" spans="1:28" ht="15" customHeight="1">
      <c r="A62" s="83">
        <v>45504</v>
      </c>
      <c r="B62" s="32">
        <v>521080</v>
      </c>
      <c r="C62" s="31" t="s">
        <v>1164</v>
      </c>
      <c r="D62" s="31" t="s">
        <v>1165</v>
      </c>
      <c r="E62" s="31" t="s">
        <v>529</v>
      </c>
      <c r="F62" s="84">
        <v>79784</v>
      </c>
      <c r="G62" s="32">
        <v>13.27</v>
      </c>
      <c r="H62" s="32" t="s">
        <v>324</v>
      </c>
    </row>
    <row r="63" spans="1:28" ht="15" customHeight="1">
      <c r="A63" s="83">
        <v>45504</v>
      </c>
      <c r="B63" s="32">
        <v>530095</v>
      </c>
      <c r="C63" s="31" t="s">
        <v>1044</v>
      </c>
      <c r="D63" s="31" t="s">
        <v>1053</v>
      </c>
      <c r="E63" s="31" t="s">
        <v>529</v>
      </c>
      <c r="F63" s="84">
        <v>62179</v>
      </c>
      <c r="G63" s="32">
        <v>42.56</v>
      </c>
      <c r="H63" s="32" t="s">
        <v>324</v>
      </c>
    </row>
    <row r="64" spans="1:28" ht="15" customHeight="1">
      <c r="A64" s="83">
        <v>45504</v>
      </c>
      <c r="B64" s="32">
        <v>512217</v>
      </c>
      <c r="C64" s="31" t="s">
        <v>1166</v>
      </c>
      <c r="D64" s="31" t="s">
        <v>1151</v>
      </c>
      <c r="E64" s="31" t="s">
        <v>528</v>
      </c>
      <c r="F64" s="84">
        <v>30854</v>
      </c>
      <c r="G64" s="32">
        <v>29.18</v>
      </c>
      <c r="H64" s="32" t="s">
        <v>324</v>
      </c>
    </row>
    <row r="65" spans="1:8" ht="15" customHeight="1">
      <c r="A65" s="83">
        <v>45504</v>
      </c>
      <c r="B65" s="32">
        <v>512217</v>
      </c>
      <c r="C65" s="31" t="s">
        <v>1166</v>
      </c>
      <c r="D65" s="31" t="s">
        <v>1151</v>
      </c>
      <c r="E65" s="31" t="s">
        <v>529</v>
      </c>
      <c r="F65" s="84">
        <v>30854</v>
      </c>
      <c r="G65" s="32">
        <v>28.26</v>
      </c>
      <c r="H65" s="32" t="s">
        <v>324</v>
      </c>
    </row>
    <row r="66" spans="1:8" ht="15" customHeight="1">
      <c r="A66" s="83">
        <v>45504</v>
      </c>
      <c r="B66" s="32">
        <v>511557</v>
      </c>
      <c r="C66" s="31" t="s">
        <v>1167</v>
      </c>
      <c r="D66" s="31" t="s">
        <v>1168</v>
      </c>
      <c r="E66" s="31" t="s">
        <v>528</v>
      </c>
      <c r="F66" s="84">
        <v>1100000</v>
      </c>
      <c r="G66" s="32">
        <v>1.06</v>
      </c>
      <c r="H66" s="32" t="s">
        <v>324</v>
      </c>
    </row>
    <row r="67" spans="1:8" ht="15" customHeight="1">
      <c r="A67" s="83">
        <v>45504</v>
      </c>
      <c r="B67" s="32">
        <v>544021</v>
      </c>
      <c r="C67" s="31" t="s">
        <v>1169</v>
      </c>
      <c r="D67" s="31" t="s">
        <v>1170</v>
      </c>
      <c r="E67" s="31" t="s">
        <v>529</v>
      </c>
      <c r="F67" s="84">
        <v>660000</v>
      </c>
      <c r="G67" s="32">
        <v>1833.32</v>
      </c>
      <c r="H67" s="32" t="s">
        <v>324</v>
      </c>
    </row>
    <row r="68" spans="1:8" ht="15" customHeight="1">
      <c r="A68" s="83">
        <v>45504</v>
      </c>
      <c r="B68" s="32">
        <v>543285</v>
      </c>
      <c r="C68" s="31" t="s">
        <v>1092</v>
      </c>
      <c r="D68" s="31" t="s">
        <v>1171</v>
      </c>
      <c r="E68" s="31" t="s">
        <v>528</v>
      </c>
      <c r="F68" s="84">
        <v>27000</v>
      </c>
      <c r="G68" s="32">
        <v>179.54</v>
      </c>
      <c r="H68" s="32" t="s">
        <v>324</v>
      </c>
    </row>
    <row r="69" spans="1:8" ht="15" customHeight="1">
      <c r="A69" s="83">
        <v>45504</v>
      </c>
      <c r="B69" s="32">
        <v>533285</v>
      </c>
      <c r="C69" s="31" t="s">
        <v>1172</v>
      </c>
      <c r="D69" s="31" t="s">
        <v>1173</v>
      </c>
      <c r="E69" s="31" t="s">
        <v>529</v>
      </c>
      <c r="F69" s="84">
        <v>119500</v>
      </c>
      <c r="G69" s="32">
        <v>222.8</v>
      </c>
      <c r="H69" s="32" t="s">
        <v>324</v>
      </c>
    </row>
    <row r="70" spans="1:8" ht="15" customHeight="1">
      <c r="A70" s="83">
        <v>45504</v>
      </c>
      <c r="B70" s="32">
        <v>539760</v>
      </c>
      <c r="C70" s="31" t="s">
        <v>1055</v>
      </c>
      <c r="D70" s="31" t="s">
        <v>1056</v>
      </c>
      <c r="E70" s="31" t="s">
        <v>529</v>
      </c>
      <c r="F70" s="84">
        <v>83086</v>
      </c>
      <c r="G70" s="32">
        <v>127.92</v>
      </c>
      <c r="H70" s="32" t="s">
        <v>324</v>
      </c>
    </row>
    <row r="71" spans="1:8" ht="15" customHeight="1">
      <c r="A71" s="83">
        <v>45504</v>
      </c>
      <c r="B71" s="32">
        <v>539561</v>
      </c>
      <c r="C71" s="31" t="s">
        <v>1174</v>
      </c>
      <c r="D71" s="31" t="s">
        <v>1175</v>
      </c>
      <c r="E71" s="31" t="s">
        <v>528</v>
      </c>
      <c r="F71" s="84">
        <v>2741844</v>
      </c>
      <c r="G71" s="32">
        <v>14.15</v>
      </c>
      <c r="H71" s="32" t="s">
        <v>324</v>
      </c>
    </row>
    <row r="72" spans="1:8" ht="15" customHeight="1">
      <c r="A72" s="83">
        <v>45504</v>
      </c>
      <c r="B72" s="32">
        <v>539561</v>
      </c>
      <c r="C72" s="31" t="s">
        <v>1174</v>
      </c>
      <c r="D72" s="31" t="s">
        <v>1175</v>
      </c>
      <c r="E72" s="31" t="s">
        <v>529</v>
      </c>
      <c r="F72" s="84">
        <v>2289075</v>
      </c>
      <c r="G72" s="32">
        <v>14.3</v>
      </c>
      <c r="H72" s="32" t="s">
        <v>324</v>
      </c>
    </row>
    <row r="73" spans="1:8" ht="15" customHeight="1">
      <c r="A73" s="83">
        <v>45504</v>
      </c>
      <c r="B73" s="32">
        <v>543171</v>
      </c>
      <c r="C73" s="31" t="s">
        <v>1057</v>
      </c>
      <c r="D73" s="31" t="s">
        <v>1058</v>
      </c>
      <c r="E73" s="31" t="s">
        <v>529</v>
      </c>
      <c r="F73" s="84">
        <v>256691</v>
      </c>
      <c r="G73" s="32">
        <v>3.99</v>
      </c>
      <c r="H73" s="32" t="s">
        <v>324</v>
      </c>
    </row>
    <row r="74" spans="1:8" ht="15" customHeight="1">
      <c r="A74" s="83">
        <v>45504</v>
      </c>
      <c r="B74" s="32">
        <v>531893</v>
      </c>
      <c r="C74" s="31" t="s">
        <v>1025</v>
      </c>
      <c r="D74" s="31" t="s">
        <v>1176</v>
      </c>
      <c r="E74" s="31" t="s">
        <v>529</v>
      </c>
      <c r="F74" s="84">
        <v>9040871</v>
      </c>
      <c r="G74" s="32">
        <v>0.6</v>
      </c>
      <c r="H74" s="32" t="s">
        <v>324</v>
      </c>
    </row>
    <row r="75" spans="1:8" ht="15" customHeight="1">
      <c r="A75" s="83">
        <v>45504</v>
      </c>
      <c r="B75" s="32">
        <v>531944</v>
      </c>
      <c r="C75" s="31" t="s">
        <v>1177</v>
      </c>
      <c r="D75" s="31" t="s">
        <v>1178</v>
      </c>
      <c r="E75" s="31" t="s">
        <v>528</v>
      </c>
      <c r="F75" s="84">
        <v>64473</v>
      </c>
      <c r="G75" s="32">
        <v>18.850000000000001</v>
      </c>
      <c r="H75" s="32" t="s">
        <v>324</v>
      </c>
    </row>
    <row r="76" spans="1:8" ht="15" customHeight="1">
      <c r="A76" s="83">
        <v>45504</v>
      </c>
      <c r="B76" s="32">
        <v>531944</v>
      </c>
      <c r="C76" s="31" t="s">
        <v>1177</v>
      </c>
      <c r="D76" s="31" t="s">
        <v>1179</v>
      </c>
      <c r="E76" s="31" t="s">
        <v>529</v>
      </c>
      <c r="F76" s="84">
        <v>36000</v>
      </c>
      <c r="G76" s="32">
        <v>19.45</v>
      </c>
      <c r="H76" s="32" t="s">
        <v>324</v>
      </c>
    </row>
    <row r="77" spans="1:8" ht="15" customHeight="1">
      <c r="A77" s="83">
        <v>45504</v>
      </c>
      <c r="B77" s="32">
        <v>531944</v>
      </c>
      <c r="C77" s="31" t="s">
        <v>1177</v>
      </c>
      <c r="D77" s="31" t="s">
        <v>1180</v>
      </c>
      <c r="E77" s="31" t="s">
        <v>529</v>
      </c>
      <c r="F77" s="84">
        <v>36000</v>
      </c>
      <c r="G77" s="32">
        <v>17.64</v>
      </c>
      <c r="H77" s="32" t="s">
        <v>324</v>
      </c>
    </row>
    <row r="78" spans="1:8" ht="15" customHeight="1">
      <c r="A78" s="83">
        <v>45504</v>
      </c>
      <c r="B78" s="32">
        <v>543970</v>
      </c>
      <c r="C78" s="31" t="s">
        <v>1181</v>
      </c>
      <c r="D78" s="31" t="s">
        <v>1182</v>
      </c>
      <c r="E78" s="31" t="s">
        <v>529</v>
      </c>
      <c r="F78" s="84">
        <v>9000</v>
      </c>
      <c r="G78" s="32">
        <v>68.819999999999993</v>
      </c>
      <c r="H78" s="32" t="s">
        <v>324</v>
      </c>
    </row>
    <row r="79" spans="1:8" ht="15" customHeight="1">
      <c r="A79" s="83">
        <v>45504</v>
      </c>
      <c r="B79" s="32">
        <v>543970</v>
      </c>
      <c r="C79" s="31" t="s">
        <v>1181</v>
      </c>
      <c r="D79" s="31" t="s">
        <v>1182</v>
      </c>
      <c r="E79" s="31" t="s">
        <v>528</v>
      </c>
      <c r="F79" s="84">
        <v>6000</v>
      </c>
      <c r="G79" s="32">
        <v>68.760000000000005</v>
      </c>
      <c r="H79" s="32" t="s">
        <v>324</v>
      </c>
    </row>
    <row r="80" spans="1:8" ht="15" customHeight="1">
      <c r="A80" s="83">
        <v>45504</v>
      </c>
      <c r="B80" s="32">
        <v>540673</v>
      </c>
      <c r="C80" s="31" t="s">
        <v>1183</v>
      </c>
      <c r="D80" s="31" t="s">
        <v>1184</v>
      </c>
      <c r="E80" s="31" t="s">
        <v>528</v>
      </c>
      <c r="F80" s="84">
        <v>2984055</v>
      </c>
      <c r="G80" s="32">
        <v>415</v>
      </c>
      <c r="H80" s="32" t="s">
        <v>324</v>
      </c>
    </row>
    <row r="81" spans="1:8" ht="15" customHeight="1">
      <c r="A81" s="83">
        <v>45504</v>
      </c>
      <c r="B81" s="32">
        <v>540673</v>
      </c>
      <c r="C81" s="31" t="s">
        <v>1183</v>
      </c>
      <c r="D81" s="31" t="s">
        <v>1185</v>
      </c>
      <c r="E81" s="31" t="s">
        <v>529</v>
      </c>
      <c r="F81" s="84">
        <v>1044696</v>
      </c>
      <c r="G81" s="32">
        <v>415.02</v>
      </c>
      <c r="H81" s="32" t="s">
        <v>324</v>
      </c>
    </row>
    <row r="82" spans="1:8" ht="15" customHeight="1">
      <c r="A82" s="83">
        <v>45504</v>
      </c>
      <c r="B82" s="32">
        <v>540673</v>
      </c>
      <c r="C82" s="31" t="s">
        <v>1183</v>
      </c>
      <c r="D82" s="31" t="s">
        <v>1186</v>
      </c>
      <c r="E82" s="31" t="s">
        <v>529</v>
      </c>
      <c r="F82" s="84">
        <v>5181419</v>
      </c>
      <c r="G82" s="32">
        <v>415.02</v>
      </c>
      <c r="H82" s="32" t="s">
        <v>324</v>
      </c>
    </row>
    <row r="83" spans="1:8" ht="15" customHeight="1">
      <c r="A83" s="83">
        <v>45504</v>
      </c>
      <c r="B83" s="32">
        <v>540673</v>
      </c>
      <c r="C83" s="31" t="s">
        <v>1183</v>
      </c>
      <c r="D83" s="31" t="s">
        <v>1187</v>
      </c>
      <c r="E83" s="31" t="s">
        <v>528</v>
      </c>
      <c r="F83" s="84">
        <v>2195631</v>
      </c>
      <c r="G83" s="32">
        <v>415</v>
      </c>
      <c r="H83" s="32" t="s">
        <v>324</v>
      </c>
    </row>
    <row r="84" spans="1:8" ht="15" customHeight="1">
      <c r="A84" s="83">
        <v>45504</v>
      </c>
      <c r="B84" s="32">
        <v>513498</v>
      </c>
      <c r="C84" s="31" t="s">
        <v>1188</v>
      </c>
      <c r="D84" s="31" t="s">
        <v>1189</v>
      </c>
      <c r="E84" s="31" t="s">
        <v>529</v>
      </c>
      <c r="F84" s="84">
        <v>62320</v>
      </c>
      <c r="G84" s="32">
        <v>305.83</v>
      </c>
      <c r="H84" s="32" t="s">
        <v>324</v>
      </c>
    </row>
    <row r="85" spans="1:8" ht="15" customHeight="1">
      <c r="A85" s="83">
        <v>45504</v>
      </c>
      <c r="B85" s="32">
        <v>540914</v>
      </c>
      <c r="C85" s="31" t="s">
        <v>1190</v>
      </c>
      <c r="D85" s="31" t="s">
        <v>1191</v>
      </c>
      <c r="E85" s="31" t="s">
        <v>529</v>
      </c>
      <c r="F85" s="84">
        <v>71114</v>
      </c>
      <c r="G85" s="32">
        <v>11.1</v>
      </c>
      <c r="H85" s="32" t="s">
        <v>324</v>
      </c>
    </row>
    <row r="86" spans="1:8" ht="15" customHeight="1">
      <c r="A86" s="83">
        <v>45504</v>
      </c>
      <c r="B86" s="32">
        <v>540914</v>
      </c>
      <c r="C86" s="31" t="s">
        <v>1190</v>
      </c>
      <c r="D86" s="31" t="s">
        <v>1192</v>
      </c>
      <c r="E86" s="31" t="s">
        <v>528</v>
      </c>
      <c r="F86" s="84">
        <v>146700</v>
      </c>
      <c r="G86" s="32">
        <v>11.23</v>
      </c>
      <c r="H86" s="32" t="s">
        <v>324</v>
      </c>
    </row>
    <row r="87" spans="1:8" ht="15" customHeight="1">
      <c r="A87" s="83">
        <v>45504</v>
      </c>
      <c r="B87" s="32">
        <v>540914</v>
      </c>
      <c r="C87" s="31" t="s">
        <v>1190</v>
      </c>
      <c r="D87" s="31" t="s">
        <v>1192</v>
      </c>
      <c r="E87" s="31" t="s">
        <v>529</v>
      </c>
      <c r="F87" s="84">
        <v>232888</v>
      </c>
      <c r="G87" s="32">
        <v>11.19</v>
      </c>
      <c r="H87" s="32" t="s">
        <v>324</v>
      </c>
    </row>
    <row r="88" spans="1:8" ht="15" customHeight="1">
      <c r="A88" s="83">
        <v>45504</v>
      </c>
      <c r="B88" s="32">
        <v>543799</v>
      </c>
      <c r="C88" s="31" t="s">
        <v>1193</v>
      </c>
      <c r="D88" s="31" t="s">
        <v>1194</v>
      </c>
      <c r="E88" s="31" t="s">
        <v>529</v>
      </c>
      <c r="F88" s="84">
        <v>30000</v>
      </c>
      <c r="G88" s="32">
        <v>48.81</v>
      </c>
      <c r="H88" s="32" t="s">
        <v>324</v>
      </c>
    </row>
    <row r="89" spans="1:8" ht="15" customHeight="1">
      <c r="A89" s="83">
        <v>45504</v>
      </c>
      <c r="B89" s="32">
        <v>543799</v>
      </c>
      <c r="C89" s="31" t="s">
        <v>1193</v>
      </c>
      <c r="D89" s="31" t="s">
        <v>1195</v>
      </c>
      <c r="E89" s="31" t="s">
        <v>528</v>
      </c>
      <c r="F89" s="84">
        <v>30000</v>
      </c>
      <c r="G89" s="32">
        <v>48.81</v>
      </c>
      <c r="H89" s="32" t="s">
        <v>324</v>
      </c>
    </row>
    <row r="90" spans="1:8" ht="15" customHeight="1">
      <c r="A90" s="83">
        <v>45504</v>
      </c>
      <c r="B90" s="32">
        <v>543745</v>
      </c>
      <c r="C90" s="31" t="s">
        <v>1196</v>
      </c>
      <c r="D90" s="31" t="s">
        <v>1197</v>
      </c>
      <c r="E90" s="31" t="s">
        <v>529</v>
      </c>
      <c r="F90" s="84">
        <v>108000</v>
      </c>
      <c r="G90" s="32">
        <v>13.5</v>
      </c>
      <c r="H90" s="32" t="s">
        <v>324</v>
      </c>
    </row>
    <row r="91" spans="1:8" ht="15" customHeight="1">
      <c r="A91" s="83">
        <v>45504</v>
      </c>
      <c r="B91" s="32">
        <v>531499</v>
      </c>
      <c r="C91" s="31" t="s">
        <v>1198</v>
      </c>
      <c r="D91" s="31" t="s">
        <v>1199</v>
      </c>
      <c r="E91" s="31" t="s">
        <v>529</v>
      </c>
      <c r="F91" s="84">
        <v>483581</v>
      </c>
      <c r="G91" s="32">
        <v>9</v>
      </c>
      <c r="H91" s="32" t="s">
        <v>324</v>
      </c>
    </row>
    <row r="92" spans="1:8" ht="15" customHeight="1">
      <c r="A92" s="83">
        <v>45504</v>
      </c>
      <c r="B92" s="32">
        <v>531499</v>
      </c>
      <c r="C92" s="31" t="s">
        <v>1198</v>
      </c>
      <c r="D92" s="31" t="s">
        <v>1200</v>
      </c>
      <c r="E92" s="31" t="s">
        <v>528</v>
      </c>
      <c r="F92" s="84">
        <v>13294</v>
      </c>
      <c r="G92" s="32">
        <v>8.99</v>
      </c>
      <c r="H92" s="32" t="s">
        <v>324</v>
      </c>
    </row>
    <row r="93" spans="1:8" ht="15" customHeight="1">
      <c r="A93" s="83">
        <v>45504</v>
      </c>
      <c r="B93" s="32">
        <v>531499</v>
      </c>
      <c r="C93" s="31" t="s">
        <v>1198</v>
      </c>
      <c r="D93" s="31" t="s">
        <v>1200</v>
      </c>
      <c r="E93" s="31" t="s">
        <v>529</v>
      </c>
      <c r="F93" s="84">
        <v>54627</v>
      </c>
      <c r="G93" s="32">
        <v>9.17</v>
      </c>
      <c r="H93" s="32" t="s">
        <v>324</v>
      </c>
    </row>
    <row r="94" spans="1:8" ht="15" customHeight="1">
      <c r="A94" s="83">
        <v>45504</v>
      </c>
      <c r="B94" s="32">
        <v>531499</v>
      </c>
      <c r="C94" s="31" t="s">
        <v>1198</v>
      </c>
      <c r="D94" s="31" t="s">
        <v>1201</v>
      </c>
      <c r="E94" s="31" t="s">
        <v>528</v>
      </c>
      <c r="F94" s="84">
        <v>475000</v>
      </c>
      <c r="G94" s="32">
        <v>9</v>
      </c>
      <c r="H94" s="32" t="s">
        <v>324</v>
      </c>
    </row>
    <row r="95" spans="1:8" ht="15" customHeight="1">
      <c r="A95" s="83">
        <v>45504</v>
      </c>
      <c r="B95" s="32">
        <v>542765</v>
      </c>
      <c r="C95" s="31" t="s">
        <v>1093</v>
      </c>
      <c r="D95" s="31" t="s">
        <v>1094</v>
      </c>
      <c r="E95" s="31" t="s">
        <v>529</v>
      </c>
      <c r="F95" s="84">
        <v>11000</v>
      </c>
      <c r="G95" s="32">
        <v>332.1</v>
      </c>
      <c r="H95" s="32" t="s">
        <v>324</v>
      </c>
    </row>
    <row r="96" spans="1:8" ht="15" customHeight="1">
      <c r="A96" s="83">
        <v>45504</v>
      </c>
      <c r="B96" s="32">
        <v>542765</v>
      </c>
      <c r="C96" s="31" t="s">
        <v>1093</v>
      </c>
      <c r="D96" s="31" t="s">
        <v>1202</v>
      </c>
      <c r="E96" s="31" t="s">
        <v>528</v>
      </c>
      <c r="F96" s="84">
        <v>2000</v>
      </c>
      <c r="G96" s="32">
        <v>329.13</v>
      </c>
      <c r="H96" s="32" t="s">
        <v>324</v>
      </c>
    </row>
    <row r="97" spans="1:8" ht="15" customHeight="1">
      <c r="A97" s="83">
        <v>45504</v>
      </c>
      <c r="B97" s="32">
        <v>539040</v>
      </c>
      <c r="C97" s="31" t="s">
        <v>1012</v>
      </c>
      <c r="D97" s="31" t="s">
        <v>1054</v>
      </c>
      <c r="E97" s="31" t="s">
        <v>529</v>
      </c>
      <c r="F97" s="84">
        <v>200000</v>
      </c>
      <c r="G97" s="32">
        <v>24.62</v>
      </c>
      <c r="H97" s="32" t="s">
        <v>324</v>
      </c>
    </row>
    <row r="98" spans="1:8" ht="15" customHeight="1">
      <c r="A98" s="83">
        <v>45504</v>
      </c>
      <c r="B98" s="32">
        <v>539040</v>
      </c>
      <c r="C98" s="31" t="s">
        <v>1012</v>
      </c>
      <c r="D98" s="31" t="s">
        <v>1059</v>
      </c>
      <c r="E98" s="31" t="s">
        <v>529</v>
      </c>
      <c r="F98" s="84">
        <v>376452</v>
      </c>
      <c r="G98" s="32">
        <v>24.62</v>
      </c>
      <c r="H98" s="32" t="s">
        <v>324</v>
      </c>
    </row>
    <row r="99" spans="1:8" ht="15" customHeight="1">
      <c r="A99" s="83">
        <v>45504</v>
      </c>
      <c r="B99" s="32">
        <v>539040</v>
      </c>
      <c r="C99" s="31" t="s">
        <v>1012</v>
      </c>
      <c r="D99" s="31" t="s">
        <v>1095</v>
      </c>
      <c r="E99" s="31" t="s">
        <v>528</v>
      </c>
      <c r="F99" s="84">
        <v>240000</v>
      </c>
      <c r="G99" s="32">
        <v>24.62</v>
      </c>
      <c r="H99" s="32" t="s">
        <v>324</v>
      </c>
    </row>
    <row r="100" spans="1:8" ht="15" customHeight="1">
      <c r="A100" s="83">
        <v>45504</v>
      </c>
      <c r="B100" s="32">
        <v>543545</v>
      </c>
      <c r="C100" s="31" t="s">
        <v>1060</v>
      </c>
      <c r="D100" s="31" t="s">
        <v>1203</v>
      </c>
      <c r="E100" s="31" t="s">
        <v>529</v>
      </c>
      <c r="F100" s="84">
        <v>2287900</v>
      </c>
      <c r="G100" s="32">
        <v>2.2000000000000002</v>
      </c>
      <c r="H100" s="32" t="s">
        <v>324</v>
      </c>
    </row>
    <row r="101" spans="1:8" ht="15" customHeight="1">
      <c r="A101" s="83">
        <v>45504</v>
      </c>
      <c r="B101" s="32">
        <v>543545</v>
      </c>
      <c r="C101" s="31" t="s">
        <v>1060</v>
      </c>
      <c r="D101" s="31" t="s">
        <v>1061</v>
      </c>
      <c r="E101" s="31" t="s">
        <v>529</v>
      </c>
      <c r="F101" s="84">
        <v>4759500</v>
      </c>
      <c r="G101" s="32">
        <v>2.2000000000000002</v>
      </c>
      <c r="H101" s="32" t="s">
        <v>324</v>
      </c>
    </row>
    <row r="102" spans="1:8" ht="15" customHeight="1">
      <c r="A102" s="83">
        <v>45504</v>
      </c>
      <c r="B102" s="32">
        <v>509026</v>
      </c>
      <c r="C102" s="31" t="s">
        <v>1204</v>
      </c>
      <c r="D102" s="31" t="s">
        <v>1205</v>
      </c>
      <c r="E102" s="31" t="s">
        <v>528</v>
      </c>
      <c r="F102" s="84">
        <v>150000</v>
      </c>
      <c r="G102" s="32">
        <v>96.68</v>
      </c>
      <c r="H102" s="32" t="s">
        <v>324</v>
      </c>
    </row>
    <row r="103" spans="1:8" ht="15" customHeight="1">
      <c r="A103" s="83">
        <v>45504</v>
      </c>
      <c r="B103" s="32">
        <v>509026</v>
      </c>
      <c r="C103" s="31" t="s">
        <v>1204</v>
      </c>
      <c r="D103" s="31" t="s">
        <v>1206</v>
      </c>
      <c r="E103" s="31" t="s">
        <v>529</v>
      </c>
      <c r="F103" s="84">
        <v>225000</v>
      </c>
      <c r="G103" s="32">
        <v>96.68</v>
      </c>
      <c r="H103" s="32" t="s">
        <v>324</v>
      </c>
    </row>
    <row r="104" spans="1:8" ht="15" customHeight="1">
      <c r="A104" s="83">
        <v>45504</v>
      </c>
      <c r="B104" s="32">
        <v>533427</v>
      </c>
      <c r="C104" s="31" t="s">
        <v>1096</v>
      </c>
      <c r="D104" s="31" t="s">
        <v>1098</v>
      </c>
      <c r="E104" s="31" t="s">
        <v>528</v>
      </c>
      <c r="F104" s="84">
        <v>247</v>
      </c>
      <c r="G104" s="32">
        <v>66.900000000000006</v>
      </c>
      <c r="H104" s="32" t="s">
        <v>324</v>
      </c>
    </row>
    <row r="105" spans="1:8" ht="15" customHeight="1">
      <c r="A105" s="83">
        <v>45504</v>
      </c>
      <c r="B105" s="32">
        <v>533427</v>
      </c>
      <c r="C105" s="31" t="s">
        <v>1096</v>
      </c>
      <c r="D105" s="31" t="s">
        <v>1098</v>
      </c>
      <c r="E105" s="31" t="s">
        <v>529</v>
      </c>
      <c r="F105" s="84">
        <v>200247</v>
      </c>
      <c r="G105" s="32">
        <v>66.12</v>
      </c>
      <c r="H105" s="32" t="s">
        <v>324</v>
      </c>
    </row>
    <row r="106" spans="1:8" ht="15" customHeight="1">
      <c r="A106" s="83">
        <v>45504</v>
      </c>
      <c r="B106" s="32">
        <v>533427</v>
      </c>
      <c r="C106" s="31" t="s">
        <v>1096</v>
      </c>
      <c r="D106" s="31" t="s">
        <v>885</v>
      </c>
      <c r="E106" s="31" t="s">
        <v>529</v>
      </c>
      <c r="F106" s="84">
        <v>250000</v>
      </c>
      <c r="G106" s="32">
        <v>66.459999999999994</v>
      </c>
      <c r="H106" s="32" t="s">
        <v>324</v>
      </c>
    </row>
    <row r="107" spans="1:8" ht="15" customHeight="1">
      <c r="A107" s="83">
        <v>45504</v>
      </c>
      <c r="B107" s="32">
        <v>533427</v>
      </c>
      <c r="C107" s="31" t="s">
        <v>1096</v>
      </c>
      <c r="D107" s="31" t="s">
        <v>885</v>
      </c>
      <c r="E107" s="31" t="s">
        <v>528</v>
      </c>
      <c r="F107" s="84">
        <v>250000</v>
      </c>
      <c r="G107" s="32">
        <v>64.83</v>
      </c>
      <c r="H107" s="32" t="s">
        <v>324</v>
      </c>
    </row>
    <row r="108" spans="1:8" ht="15" customHeight="1">
      <c r="A108" s="83">
        <v>45504</v>
      </c>
      <c r="B108" s="32">
        <v>512587</v>
      </c>
      <c r="C108" s="31" t="s">
        <v>1207</v>
      </c>
      <c r="D108" s="31" t="s">
        <v>1208</v>
      </c>
      <c r="E108" s="31" t="s">
        <v>529</v>
      </c>
      <c r="F108" s="84">
        <v>27700</v>
      </c>
      <c r="G108" s="32">
        <v>74.239999999999995</v>
      </c>
      <c r="H108" s="32" t="s">
        <v>324</v>
      </c>
    </row>
    <row r="109" spans="1:8" ht="15" customHeight="1">
      <c r="A109" s="83">
        <v>45504</v>
      </c>
      <c r="B109" s="32" t="s">
        <v>1209</v>
      </c>
      <c r="C109" s="31" t="s">
        <v>1210</v>
      </c>
      <c r="D109" s="31" t="s">
        <v>1211</v>
      </c>
      <c r="E109" s="31" t="s">
        <v>528</v>
      </c>
      <c r="F109" s="84">
        <v>36000</v>
      </c>
      <c r="G109" s="32">
        <v>26.3</v>
      </c>
      <c r="H109" s="32" t="s">
        <v>843</v>
      </c>
    </row>
    <row r="110" spans="1:8" ht="15" customHeight="1">
      <c r="A110" s="83">
        <v>45504</v>
      </c>
      <c r="B110" s="32" t="s">
        <v>1212</v>
      </c>
      <c r="C110" s="31" t="s">
        <v>1213</v>
      </c>
      <c r="D110" s="31" t="s">
        <v>1029</v>
      </c>
      <c r="E110" s="31" t="s">
        <v>528</v>
      </c>
      <c r="F110" s="84">
        <v>365519</v>
      </c>
      <c r="G110" s="32">
        <v>235.44</v>
      </c>
      <c r="H110" s="32" t="s">
        <v>843</v>
      </c>
    </row>
    <row r="111" spans="1:8" ht="15" customHeight="1">
      <c r="A111" s="83">
        <v>45504</v>
      </c>
      <c r="B111" s="32" t="s">
        <v>1214</v>
      </c>
      <c r="C111" s="31" t="s">
        <v>1215</v>
      </c>
      <c r="D111" s="31" t="s">
        <v>1029</v>
      </c>
      <c r="E111" s="31" t="s">
        <v>528</v>
      </c>
      <c r="F111" s="84">
        <v>100852</v>
      </c>
      <c r="G111" s="32">
        <v>756.33</v>
      </c>
      <c r="H111" s="32" t="s">
        <v>843</v>
      </c>
    </row>
    <row r="112" spans="1:8" ht="15" customHeight="1">
      <c r="A112" s="83">
        <v>45504</v>
      </c>
      <c r="B112" s="32" t="s">
        <v>1216</v>
      </c>
      <c r="C112" s="31" t="s">
        <v>1217</v>
      </c>
      <c r="D112" s="31" t="s">
        <v>887</v>
      </c>
      <c r="E112" s="31" t="s">
        <v>528</v>
      </c>
      <c r="F112" s="84">
        <v>210617</v>
      </c>
      <c r="G112" s="32">
        <v>143.36000000000001</v>
      </c>
      <c r="H112" s="32" t="s">
        <v>843</v>
      </c>
    </row>
    <row r="113" spans="1:8" ht="15" customHeight="1">
      <c r="A113" s="83">
        <v>45504</v>
      </c>
      <c r="B113" s="32" t="s">
        <v>1216</v>
      </c>
      <c r="C113" s="31" t="s">
        <v>1217</v>
      </c>
      <c r="D113" s="31" t="s">
        <v>1029</v>
      </c>
      <c r="E113" s="31" t="s">
        <v>528</v>
      </c>
      <c r="F113" s="84">
        <v>341975</v>
      </c>
      <c r="G113" s="32">
        <v>143.34</v>
      </c>
      <c r="H113" s="32" t="s">
        <v>843</v>
      </c>
    </row>
    <row r="114" spans="1:8" ht="15" customHeight="1">
      <c r="A114" s="83">
        <v>45504</v>
      </c>
      <c r="B114" s="32" t="s">
        <v>1216</v>
      </c>
      <c r="C114" s="31" t="s">
        <v>1217</v>
      </c>
      <c r="D114" s="31" t="s">
        <v>1218</v>
      </c>
      <c r="E114" s="31" t="s">
        <v>528</v>
      </c>
      <c r="F114" s="84">
        <v>211032</v>
      </c>
      <c r="G114" s="32">
        <v>144</v>
      </c>
      <c r="H114" s="32" t="s">
        <v>843</v>
      </c>
    </row>
    <row r="115" spans="1:8" ht="15" customHeight="1">
      <c r="A115" s="83">
        <v>45504</v>
      </c>
      <c r="B115" s="32" t="s">
        <v>1219</v>
      </c>
      <c r="C115" s="31" t="s">
        <v>1220</v>
      </c>
      <c r="D115" s="31" t="s">
        <v>1221</v>
      </c>
      <c r="E115" s="31" t="s">
        <v>528</v>
      </c>
      <c r="F115" s="84">
        <v>200000</v>
      </c>
      <c r="G115" s="32">
        <v>93.95</v>
      </c>
      <c r="H115" s="32" t="s">
        <v>843</v>
      </c>
    </row>
    <row r="116" spans="1:8" ht="15" customHeight="1">
      <c r="A116" s="83">
        <v>45504</v>
      </c>
      <c r="B116" s="32" t="s">
        <v>1219</v>
      </c>
      <c r="C116" s="31" t="s">
        <v>1220</v>
      </c>
      <c r="D116" s="31" t="s">
        <v>1222</v>
      </c>
      <c r="E116" s="31" t="s">
        <v>528</v>
      </c>
      <c r="F116" s="84">
        <v>148800</v>
      </c>
      <c r="G116" s="32">
        <v>94.5</v>
      </c>
      <c r="H116" s="32" t="s">
        <v>843</v>
      </c>
    </row>
    <row r="117" spans="1:8" ht="15" customHeight="1">
      <c r="A117" s="83">
        <v>45504</v>
      </c>
      <c r="B117" s="32" t="s">
        <v>1219</v>
      </c>
      <c r="C117" s="31" t="s">
        <v>1220</v>
      </c>
      <c r="D117" s="31" t="s">
        <v>1030</v>
      </c>
      <c r="E117" s="31" t="s">
        <v>528</v>
      </c>
      <c r="F117" s="84">
        <v>160000</v>
      </c>
      <c r="G117" s="32">
        <v>93.95</v>
      </c>
      <c r="H117" s="32" t="s">
        <v>843</v>
      </c>
    </row>
    <row r="118" spans="1:8" ht="15" customHeight="1">
      <c r="A118" s="83">
        <v>45504</v>
      </c>
      <c r="B118" s="32" t="s">
        <v>1219</v>
      </c>
      <c r="C118" s="31" t="s">
        <v>1220</v>
      </c>
      <c r="D118" s="31" t="s">
        <v>1223</v>
      </c>
      <c r="E118" s="31" t="s">
        <v>528</v>
      </c>
      <c r="F118" s="84">
        <v>299200</v>
      </c>
      <c r="G118" s="32">
        <v>98.9</v>
      </c>
      <c r="H118" s="32" t="s">
        <v>843</v>
      </c>
    </row>
    <row r="119" spans="1:8" ht="15" customHeight="1">
      <c r="A119" s="83">
        <v>45504</v>
      </c>
      <c r="B119" s="32" t="s">
        <v>1219</v>
      </c>
      <c r="C119" s="31" t="s">
        <v>1220</v>
      </c>
      <c r="D119" s="31" t="s">
        <v>1224</v>
      </c>
      <c r="E119" s="31" t="s">
        <v>528</v>
      </c>
      <c r="F119" s="84">
        <v>140800</v>
      </c>
      <c r="G119" s="32">
        <v>98.9</v>
      </c>
      <c r="H119" s="32" t="s">
        <v>843</v>
      </c>
    </row>
    <row r="120" spans="1:8" ht="15" customHeight="1">
      <c r="A120" s="83">
        <v>45504</v>
      </c>
      <c r="B120" s="32" t="s">
        <v>1225</v>
      </c>
      <c r="C120" s="31" t="s">
        <v>1226</v>
      </c>
      <c r="D120" s="31" t="s">
        <v>1227</v>
      </c>
      <c r="E120" s="31" t="s">
        <v>528</v>
      </c>
      <c r="F120" s="84">
        <v>54000</v>
      </c>
      <c r="G120" s="32">
        <v>121.59</v>
      </c>
      <c r="H120" s="32" t="s">
        <v>843</v>
      </c>
    </row>
    <row r="121" spans="1:8" ht="15" customHeight="1">
      <c r="A121" s="83">
        <v>45504</v>
      </c>
      <c r="B121" s="32" t="s">
        <v>1228</v>
      </c>
      <c r="C121" s="31" t="s">
        <v>1229</v>
      </c>
      <c r="D121" s="31" t="s">
        <v>1074</v>
      </c>
      <c r="E121" s="31" t="s">
        <v>528</v>
      </c>
      <c r="F121" s="84">
        <v>2262500</v>
      </c>
      <c r="G121" s="32">
        <v>79.03</v>
      </c>
      <c r="H121" s="32" t="s">
        <v>843</v>
      </c>
    </row>
    <row r="122" spans="1:8" ht="15" customHeight="1">
      <c r="A122" s="83">
        <v>45504</v>
      </c>
      <c r="B122" s="32" t="s">
        <v>1230</v>
      </c>
      <c r="C122" s="31" t="s">
        <v>1231</v>
      </c>
      <c r="D122" s="31" t="s">
        <v>885</v>
      </c>
      <c r="E122" s="31" t="s">
        <v>528</v>
      </c>
      <c r="F122" s="84">
        <v>16000</v>
      </c>
      <c r="G122" s="32">
        <v>337.25</v>
      </c>
      <c r="H122" s="32" t="s">
        <v>843</v>
      </c>
    </row>
    <row r="123" spans="1:8" ht="15" customHeight="1">
      <c r="A123" s="83">
        <v>45504</v>
      </c>
      <c r="B123" s="32" t="s">
        <v>1230</v>
      </c>
      <c r="C123" s="31" t="s">
        <v>1231</v>
      </c>
      <c r="D123" s="31" t="s">
        <v>1222</v>
      </c>
      <c r="E123" s="31" t="s">
        <v>528</v>
      </c>
      <c r="F123" s="84">
        <v>112000</v>
      </c>
      <c r="G123" s="32">
        <v>337.25</v>
      </c>
      <c r="H123" s="32" t="s">
        <v>843</v>
      </c>
    </row>
    <row r="124" spans="1:8" ht="15" customHeight="1">
      <c r="A124" s="83">
        <v>45504</v>
      </c>
      <c r="B124" s="32" t="s">
        <v>1230</v>
      </c>
      <c r="C124" s="31" t="s">
        <v>1231</v>
      </c>
      <c r="D124" s="31" t="s">
        <v>1030</v>
      </c>
      <c r="E124" s="31" t="s">
        <v>528</v>
      </c>
      <c r="F124" s="84">
        <v>241600</v>
      </c>
      <c r="G124" s="32">
        <v>337.25</v>
      </c>
      <c r="H124" s="32" t="s">
        <v>843</v>
      </c>
    </row>
    <row r="125" spans="1:8" ht="15" customHeight="1">
      <c r="A125" s="83">
        <v>45504</v>
      </c>
      <c r="B125" s="32" t="s">
        <v>1230</v>
      </c>
      <c r="C125" s="31" t="s">
        <v>1231</v>
      </c>
      <c r="D125" s="31" t="s">
        <v>1232</v>
      </c>
      <c r="E125" s="31" t="s">
        <v>528</v>
      </c>
      <c r="F125" s="84">
        <v>121600</v>
      </c>
      <c r="G125" s="32">
        <v>330.66</v>
      </c>
      <c r="H125" s="32" t="s">
        <v>843</v>
      </c>
    </row>
    <row r="126" spans="1:8" ht="15" customHeight="1">
      <c r="A126" s="83">
        <v>45504</v>
      </c>
      <c r="B126" s="32" t="s">
        <v>1230</v>
      </c>
      <c r="C126" s="31" t="s">
        <v>1231</v>
      </c>
      <c r="D126" s="31" t="s">
        <v>1099</v>
      </c>
      <c r="E126" s="31" t="s">
        <v>528</v>
      </c>
      <c r="F126" s="84">
        <v>176000</v>
      </c>
      <c r="G126" s="32">
        <v>333.34</v>
      </c>
      <c r="H126" s="32" t="s">
        <v>843</v>
      </c>
    </row>
    <row r="127" spans="1:8" ht="15" customHeight="1">
      <c r="A127" s="83">
        <v>45504</v>
      </c>
      <c r="B127" s="32" t="s">
        <v>1230</v>
      </c>
      <c r="C127" s="31" t="s">
        <v>1231</v>
      </c>
      <c r="D127" s="31" t="s">
        <v>1233</v>
      </c>
      <c r="E127" s="31" t="s">
        <v>528</v>
      </c>
      <c r="F127" s="84">
        <v>168000</v>
      </c>
      <c r="G127" s="32">
        <v>326.74</v>
      </c>
      <c r="H127" s="32" t="s">
        <v>843</v>
      </c>
    </row>
    <row r="128" spans="1:8" ht="15" customHeight="1">
      <c r="A128" s="83">
        <v>45504</v>
      </c>
      <c r="B128" s="32" t="s">
        <v>1100</v>
      </c>
      <c r="C128" s="31" t="s">
        <v>1101</v>
      </c>
      <c r="D128" s="31" t="s">
        <v>1234</v>
      </c>
      <c r="E128" s="31" t="s">
        <v>528</v>
      </c>
      <c r="F128" s="84">
        <v>164285</v>
      </c>
      <c r="G128" s="32">
        <v>60.38</v>
      </c>
      <c r="H128" s="32" t="s">
        <v>843</v>
      </c>
    </row>
    <row r="129" spans="1:8" ht="15" customHeight="1">
      <c r="A129" s="83">
        <v>45504</v>
      </c>
      <c r="B129" s="32" t="s">
        <v>1100</v>
      </c>
      <c r="C129" s="31" t="s">
        <v>1101</v>
      </c>
      <c r="D129" s="31" t="s">
        <v>1105</v>
      </c>
      <c r="E129" s="31" t="s">
        <v>528</v>
      </c>
      <c r="F129" s="84">
        <v>368590</v>
      </c>
      <c r="G129" s="32">
        <v>60.67</v>
      </c>
      <c r="H129" s="32" t="s">
        <v>843</v>
      </c>
    </row>
    <row r="130" spans="1:8" ht="15" customHeight="1">
      <c r="A130" s="83">
        <v>45504</v>
      </c>
      <c r="B130" s="32" t="s">
        <v>1100</v>
      </c>
      <c r="C130" s="31" t="s">
        <v>1101</v>
      </c>
      <c r="D130" s="31" t="s">
        <v>1235</v>
      </c>
      <c r="E130" s="31" t="s">
        <v>528</v>
      </c>
      <c r="F130" s="84">
        <v>118885</v>
      </c>
      <c r="G130" s="32">
        <v>63.95</v>
      </c>
      <c r="H130" s="32" t="s">
        <v>843</v>
      </c>
    </row>
    <row r="131" spans="1:8" ht="15" customHeight="1">
      <c r="A131" s="83">
        <v>45504</v>
      </c>
      <c r="B131" s="32" t="s">
        <v>1100</v>
      </c>
      <c r="C131" s="31" t="s">
        <v>1101</v>
      </c>
      <c r="D131" s="31" t="s">
        <v>1218</v>
      </c>
      <c r="E131" s="31" t="s">
        <v>528</v>
      </c>
      <c r="F131" s="84">
        <v>217788</v>
      </c>
      <c r="G131" s="32">
        <v>61.17</v>
      </c>
      <c r="H131" s="32" t="s">
        <v>843</v>
      </c>
    </row>
    <row r="132" spans="1:8" ht="15" customHeight="1">
      <c r="A132" s="83">
        <v>45504</v>
      </c>
      <c r="B132" s="32" t="s">
        <v>1100</v>
      </c>
      <c r="C132" s="31" t="s">
        <v>1101</v>
      </c>
      <c r="D132" s="31" t="s">
        <v>1236</v>
      </c>
      <c r="E132" s="31" t="s">
        <v>528</v>
      </c>
      <c r="F132" s="84">
        <v>185253</v>
      </c>
      <c r="G132" s="32">
        <v>59.86</v>
      </c>
      <c r="H132" s="32" t="s">
        <v>843</v>
      </c>
    </row>
    <row r="133" spans="1:8" ht="15" customHeight="1">
      <c r="A133" s="83">
        <v>45504</v>
      </c>
      <c r="B133" s="32" t="s">
        <v>1100</v>
      </c>
      <c r="C133" s="31" t="s">
        <v>1101</v>
      </c>
      <c r="D133" s="31" t="s">
        <v>1129</v>
      </c>
      <c r="E133" s="31" t="s">
        <v>528</v>
      </c>
      <c r="F133" s="84">
        <v>127791</v>
      </c>
      <c r="G133" s="32">
        <v>60.75</v>
      </c>
      <c r="H133" s="32" t="s">
        <v>843</v>
      </c>
    </row>
    <row r="134" spans="1:8" ht="15" customHeight="1">
      <c r="A134" s="83">
        <v>45504</v>
      </c>
      <c r="B134" s="32" t="s">
        <v>1100</v>
      </c>
      <c r="C134" s="31" t="s">
        <v>1101</v>
      </c>
      <c r="D134" s="31" t="s">
        <v>1028</v>
      </c>
      <c r="E134" s="31" t="s">
        <v>528</v>
      </c>
      <c r="F134" s="84">
        <v>217890</v>
      </c>
      <c r="G134" s="32">
        <v>61.93</v>
      </c>
      <c r="H134" s="32" t="s">
        <v>843</v>
      </c>
    </row>
    <row r="135" spans="1:8" ht="15" customHeight="1">
      <c r="A135" s="83">
        <v>45504</v>
      </c>
      <c r="B135" s="32" t="s">
        <v>660</v>
      </c>
      <c r="C135" s="31" t="s">
        <v>1237</v>
      </c>
      <c r="D135" s="31" t="s">
        <v>1238</v>
      </c>
      <c r="E135" s="31" t="s">
        <v>528</v>
      </c>
      <c r="F135" s="84">
        <v>134680</v>
      </c>
      <c r="G135" s="32">
        <v>1401.2</v>
      </c>
      <c r="H135" s="32" t="s">
        <v>843</v>
      </c>
    </row>
    <row r="136" spans="1:8" ht="15" customHeight="1">
      <c r="A136" s="83">
        <v>45504</v>
      </c>
      <c r="B136" s="32" t="s">
        <v>1239</v>
      </c>
      <c r="C136" s="31" t="s">
        <v>1240</v>
      </c>
      <c r="D136" s="31" t="s">
        <v>1241</v>
      </c>
      <c r="E136" s="31" t="s">
        <v>528</v>
      </c>
      <c r="F136" s="84">
        <v>446218</v>
      </c>
      <c r="G136" s="32">
        <v>119.82</v>
      </c>
      <c r="H136" s="32" t="s">
        <v>843</v>
      </c>
    </row>
    <row r="137" spans="1:8" ht="15" customHeight="1">
      <c r="A137" s="83">
        <v>45504</v>
      </c>
      <c r="B137" s="32" t="s">
        <v>119</v>
      </c>
      <c r="C137" s="31" t="s">
        <v>1242</v>
      </c>
      <c r="D137" s="31" t="s">
        <v>1029</v>
      </c>
      <c r="E137" s="31" t="s">
        <v>528</v>
      </c>
      <c r="F137" s="84">
        <v>1379972</v>
      </c>
      <c r="G137" s="32">
        <v>622.09</v>
      </c>
      <c r="H137" s="32" t="s">
        <v>843</v>
      </c>
    </row>
    <row r="138" spans="1:8" ht="15" customHeight="1">
      <c r="A138" s="83">
        <v>45504</v>
      </c>
      <c r="B138" s="32" t="s">
        <v>1243</v>
      </c>
      <c r="C138" s="31" t="s">
        <v>1244</v>
      </c>
      <c r="D138" s="31" t="s">
        <v>1029</v>
      </c>
      <c r="E138" s="31" t="s">
        <v>528</v>
      </c>
      <c r="F138" s="84">
        <v>653515</v>
      </c>
      <c r="G138" s="32">
        <v>360.09</v>
      </c>
      <c r="H138" s="32" t="s">
        <v>843</v>
      </c>
    </row>
    <row r="139" spans="1:8" ht="15" customHeight="1">
      <c r="A139" s="83">
        <v>45504</v>
      </c>
      <c r="B139" s="32" t="s">
        <v>1245</v>
      </c>
      <c r="C139" s="31" t="s">
        <v>1246</v>
      </c>
      <c r="D139" s="31" t="s">
        <v>1247</v>
      </c>
      <c r="E139" s="31" t="s">
        <v>528</v>
      </c>
      <c r="F139" s="84">
        <v>27000</v>
      </c>
      <c r="G139" s="32">
        <v>134</v>
      </c>
      <c r="H139" s="32" t="s">
        <v>843</v>
      </c>
    </row>
    <row r="140" spans="1:8" ht="15" customHeight="1">
      <c r="A140" s="83">
        <v>45504</v>
      </c>
      <c r="B140" s="32" t="s">
        <v>1248</v>
      </c>
      <c r="C140" s="31" t="s">
        <v>1249</v>
      </c>
      <c r="D140" s="31" t="s">
        <v>1250</v>
      </c>
      <c r="E140" s="31" t="s">
        <v>528</v>
      </c>
      <c r="F140" s="84">
        <v>30000</v>
      </c>
      <c r="G140" s="32">
        <v>163</v>
      </c>
      <c r="H140" s="32" t="s">
        <v>843</v>
      </c>
    </row>
    <row r="141" spans="1:8" ht="15" customHeight="1">
      <c r="A141" s="83">
        <v>45504</v>
      </c>
      <c r="B141" s="32" t="s">
        <v>1251</v>
      </c>
      <c r="C141" s="31" t="s">
        <v>1252</v>
      </c>
      <c r="D141" s="31" t="s">
        <v>1099</v>
      </c>
      <c r="E141" s="31" t="s">
        <v>528</v>
      </c>
      <c r="F141" s="84">
        <v>350688</v>
      </c>
      <c r="G141" s="32">
        <v>254.73</v>
      </c>
      <c r="H141" s="32" t="s">
        <v>843</v>
      </c>
    </row>
    <row r="142" spans="1:8" ht="15" customHeight="1">
      <c r="A142" s="83">
        <v>45504</v>
      </c>
      <c r="B142" s="32" t="s">
        <v>1253</v>
      </c>
      <c r="C142" s="31" t="s">
        <v>1254</v>
      </c>
      <c r="D142" s="31" t="s">
        <v>1255</v>
      </c>
      <c r="E142" s="31" t="s">
        <v>528</v>
      </c>
      <c r="F142" s="84">
        <v>179199</v>
      </c>
      <c r="G142" s="32">
        <v>1238.8599999999999</v>
      </c>
      <c r="H142" s="32" t="s">
        <v>843</v>
      </c>
    </row>
    <row r="143" spans="1:8" ht="15" customHeight="1">
      <c r="A143" s="83">
        <v>45504</v>
      </c>
      <c r="B143" s="32" t="s">
        <v>1253</v>
      </c>
      <c r="C143" s="31" t="s">
        <v>1254</v>
      </c>
      <c r="D143" s="31" t="s">
        <v>1028</v>
      </c>
      <c r="E143" s="31" t="s">
        <v>528</v>
      </c>
      <c r="F143" s="84">
        <v>172377</v>
      </c>
      <c r="G143" s="32">
        <v>1241.8800000000001</v>
      </c>
      <c r="H143" s="32" t="s">
        <v>843</v>
      </c>
    </row>
    <row r="144" spans="1:8" ht="15" customHeight="1">
      <c r="A144" s="83">
        <v>45504</v>
      </c>
      <c r="B144" s="32" t="s">
        <v>1253</v>
      </c>
      <c r="C144" s="31" t="s">
        <v>1254</v>
      </c>
      <c r="D144" s="31" t="s">
        <v>1256</v>
      </c>
      <c r="E144" s="31" t="s">
        <v>528</v>
      </c>
      <c r="F144" s="84">
        <v>163716</v>
      </c>
      <c r="G144" s="32">
        <v>1239.19</v>
      </c>
      <c r="H144" s="32" t="s">
        <v>843</v>
      </c>
    </row>
    <row r="145" spans="1:8" ht="15" customHeight="1">
      <c r="A145" s="83">
        <v>45504</v>
      </c>
      <c r="B145" s="32" t="s">
        <v>1072</v>
      </c>
      <c r="C145" s="31" t="s">
        <v>1073</v>
      </c>
      <c r="D145" s="31" t="s">
        <v>1257</v>
      </c>
      <c r="E145" s="31" t="s">
        <v>528</v>
      </c>
      <c r="F145" s="84">
        <v>500000</v>
      </c>
      <c r="G145" s="32">
        <v>3.19</v>
      </c>
      <c r="H145" s="32" t="s">
        <v>843</v>
      </c>
    </row>
    <row r="146" spans="1:8" ht="15" customHeight="1">
      <c r="A146" s="83">
        <v>45504</v>
      </c>
      <c r="B146" s="32" t="s">
        <v>1062</v>
      </c>
      <c r="C146" s="31" t="s">
        <v>1063</v>
      </c>
      <c r="D146" s="31" t="s">
        <v>1028</v>
      </c>
      <c r="E146" s="31" t="s">
        <v>528</v>
      </c>
      <c r="F146" s="84">
        <v>290838</v>
      </c>
      <c r="G146" s="32">
        <v>153.51</v>
      </c>
      <c r="H146" s="32" t="s">
        <v>843</v>
      </c>
    </row>
    <row r="147" spans="1:8" ht="15" customHeight="1">
      <c r="A147" s="83">
        <v>45504</v>
      </c>
      <c r="B147" s="32" t="s">
        <v>1062</v>
      </c>
      <c r="C147" s="31" t="s">
        <v>1063</v>
      </c>
      <c r="D147" s="31" t="s">
        <v>1029</v>
      </c>
      <c r="E147" s="31" t="s">
        <v>528</v>
      </c>
      <c r="F147" s="84">
        <v>402713</v>
      </c>
      <c r="G147" s="32">
        <v>148.56</v>
      </c>
      <c r="H147" s="32" t="s">
        <v>843</v>
      </c>
    </row>
    <row r="148" spans="1:8" ht="15" customHeight="1">
      <c r="A148" s="83">
        <v>45504</v>
      </c>
      <c r="B148" s="32" t="s">
        <v>1062</v>
      </c>
      <c r="C148" s="31" t="s">
        <v>1063</v>
      </c>
      <c r="D148" s="31" t="s">
        <v>887</v>
      </c>
      <c r="E148" s="31" t="s">
        <v>528</v>
      </c>
      <c r="F148" s="84">
        <v>371192</v>
      </c>
      <c r="G148" s="32">
        <v>154.80000000000001</v>
      </c>
      <c r="H148" s="32" t="s">
        <v>843</v>
      </c>
    </row>
    <row r="149" spans="1:8" ht="15" customHeight="1">
      <c r="A149" s="83">
        <v>45504</v>
      </c>
      <c r="B149" s="32" t="s">
        <v>1062</v>
      </c>
      <c r="C149" s="31" t="s">
        <v>1063</v>
      </c>
      <c r="D149" s="31" t="s">
        <v>1074</v>
      </c>
      <c r="E149" s="31" t="s">
        <v>528</v>
      </c>
      <c r="F149" s="84">
        <v>2350725</v>
      </c>
      <c r="G149" s="32">
        <v>145.34</v>
      </c>
      <c r="H149" s="32" t="s">
        <v>843</v>
      </c>
    </row>
    <row r="150" spans="1:8" ht="15" customHeight="1">
      <c r="A150" s="83">
        <v>45504</v>
      </c>
      <c r="B150" s="32" t="s">
        <v>1062</v>
      </c>
      <c r="C150" s="31" t="s">
        <v>1063</v>
      </c>
      <c r="D150" s="31" t="s">
        <v>1258</v>
      </c>
      <c r="E150" s="31" t="s">
        <v>528</v>
      </c>
      <c r="F150" s="84">
        <v>200000</v>
      </c>
      <c r="G150" s="32">
        <v>145.83000000000001</v>
      </c>
      <c r="H150" s="32" t="s">
        <v>843</v>
      </c>
    </row>
    <row r="151" spans="1:8" ht="15" customHeight="1">
      <c r="A151" s="83">
        <v>45504</v>
      </c>
      <c r="B151" s="32" t="s">
        <v>1259</v>
      </c>
      <c r="C151" s="31" t="s">
        <v>1260</v>
      </c>
      <c r="D151" s="31" t="s">
        <v>1029</v>
      </c>
      <c r="E151" s="31" t="s">
        <v>528</v>
      </c>
      <c r="F151" s="84">
        <v>2129419</v>
      </c>
      <c r="G151" s="32">
        <v>146.4</v>
      </c>
      <c r="H151" s="32" t="s">
        <v>843</v>
      </c>
    </row>
    <row r="152" spans="1:8" ht="15" customHeight="1">
      <c r="A152" s="83">
        <v>45504</v>
      </c>
      <c r="B152" s="32" t="s">
        <v>1261</v>
      </c>
      <c r="C152" s="31" t="s">
        <v>1262</v>
      </c>
      <c r="D152" s="31" t="s">
        <v>1042</v>
      </c>
      <c r="E152" s="31" t="s">
        <v>528</v>
      </c>
      <c r="F152" s="84">
        <v>361254</v>
      </c>
      <c r="G152" s="32">
        <v>14.31</v>
      </c>
      <c r="H152" s="32" t="s">
        <v>843</v>
      </c>
    </row>
    <row r="153" spans="1:8" ht="15" customHeight="1">
      <c r="A153" s="83">
        <v>45504</v>
      </c>
      <c r="B153" s="32" t="s">
        <v>1263</v>
      </c>
      <c r="C153" s="31" t="s">
        <v>1264</v>
      </c>
      <c r="D153" s="31" t="s">
        <v>1029</v>
      </c>
      <c r="E153" s="31" t="s">
        <v>528</v>
      </c>
      <c r="F153" s="84">
        <v>243108</v>
      </c>
      <c r="G153" s="32">
        <v>281.56</v>
      </c>
      <c r="H153" s="32" t="s">
        <v>843</v>
      </c>
    </row>
    <row r="154" spans="1:8" ht="15" customHeight="1">
      <c r="A154" s="83">
        <v>45504</v>
      </c>
      <c r="B154" s="32" t="s">
        <v>1265</v>
      </c>
      <c r="C154" s="31" t="s">
        <v>1266</v>
      </c>
      <c r="D154" s="31" t="s">
        <v>1267</v>
      </c>
      <c r="E154" s="31" t="s">
        <v>528</v>
      </c>
      <c r="F154" s="84">
        <v>657008</v>
      </c>
      <c r="G154" s="32">
        <v>23.03</v>
      </c>
      <c r="H154" s="32" t="s">
        <v>843</v>
      </c>
    </row>
    <row r="155" spans="1:8" ht="15" customHeight="1">
      <c r="A155" s="83">
        <v>45504</v>
      </c>
      <c r="B155" s="32" t="s">
        <v>1268</v>
      </c>
      <c r="C155" s="31" t="s">
        <v>1269</v>
      </c>
      <c r="D155" s="31" t="s">
        <v>1270</v>
      </c>
      <c r="E155" s="31" t="s">
        <v>528</v>
      </c>
      <c r="F155" s="84">
        <v>94400</v>
      </c>
      <c r="G155" s="32">
        <v>103.88</v>
      </c>
      <c r="H155" s="32" t="s">
        <v>843</v>
      </c>
    </row>
    <row r="156" spans="1:8" ht="15" customHeight="1">
      <c r="A156" s="83">
        <v>45504</v>
      </c>
      <c r="B156" s="32" t="s">
        <v>1064</v>
      </c>
      <c r="C156" s="31" t="s">
        <v>1065</v>
      </c>
      <c r="D156" s="31" t="s">
        <v>1104</v>
      </c>
      <c r="E156" s="31" t="s">
        <v>528</v>
      </c>
      <c r="F156" s="84">
        <v>1500000</v>
      </c>
      <c r="G156" s="32">
        <v>7.79</v>
      </c>
      <c r="H156" s="32" t="s">
        <v>843</v>
      </c>
    </row>
    <row r="157" spans="1:8" ht="15" customHeight="1">
      <c r="A157" s="83">
        <v>45504</v>
      </c>
      <c r="B157" s="32" t="s">
        <v>1064</v>
      </c>
      <c r="C157" s="31" t="s">
        <v>1065</v>
      </c>
      <c r="D157" s="31" t="s">
        <v>1271</v>
      </c>
      <c r="E157" s="31" t="s">
        <v>528</v>
      </c>
      <c r="F157" s="84">
        <v>1300000</v>
      </c>
      <c r="G157" s="32">
        <v>7.79</v>
      </c>
      <c r="H157" s="32" t="s">
        <v>843</v>
      </c>
    </row>
    <row r="158" spans="1:8" ht="15" customHeight="1">
      <c r="A158" s="83">
        <v>45504</v>
      </c>
      <c r="B158" s="32" t="s">
        <v>1064</v>
      </c>
      <c r="C158" s="31" t="s">
        <v>1065</v>
      </c>
      <c r="D158" s="31" t="s">
        <v>1272</v>
      </c>
      <c r="E158" s="31" t="s">
        <v>528</v>
      </c>
      <c r="F158" s="84">
        <v>1400000</v>
      </c>
      <c r="G158" s="32">
        <v>7.79</v>
      </c>
      <c r="H158" s="32" t="s">
        <v>843</v>
      </c>
    </row>
    <row r="159" spans="1:8" ht="15" customHeight="1">
      <c r="A159" s="83">
        <v>45504</v>
      </c>
      <c r="B159" s="32" t="s">
        <v>1064</v>
      </c>
      <c r="C159" s="31" t="s">
        <v>1065</v>
      </c>
      <c r="D159" s="31" t="s">
        <v>1103</v>
      </c>
      <c r="E159" s="31" t="s">
        <v>528</v>
      </c>
      <c r="F159" s="84">
        <v>700000</v>
      </c>
      <c r="G159" s="32">
        <v>7.79</v>
      </c>
      <c r="H159" s="32" t="s">
        <v>843</v>
      </c>
    </row>
    <row r="160" spans="1:8" ht="15" customHeight="1">
      <c r="A160" s="83">
        <v>45504</v>
      </c>
      <c r="B160" s="32" t="s">
        <v>1273</v>
      </c>
      <c r="C160" s="31" t="s">
        <v>1274</v>
      </c>
      <c r="D160" s="31" t="s">
        <v>1275</v>
      </c>
      <c r="E160" s="31" t="s">
        <v>528</v>
      </c>
      <c r="F160" s="84">
        <v>90458</v>
      </c>
      <c r="G160" s="32">
        <v>194.12</v>
      </c>
      <c r="H160" s="32" t="s">
        <v>843</v>
      </c>
    </row>
    <row r="161" spans="1:8" ht="15" customHeight="1">
      <c r="A161" s="83">
        <v>45504</v>
      </c>
      <c r="B161" s="32" t="s">
        <v>1273</v>
      </c>
      <c r="C161" s="31" t="s">
        <v>1274</v>
      </c>
      <c r="D161" s="31" t="s">
        <v>1028</v>
      </c>
      <c r="E161" s="31" t="s">
        <v>528</v>
      </c>
      <c r="F161" s="84">
        <v>74083</v>
      </c>
      <c r="G161" s="32">
        <v>194.78</v>
      </c>
      <c r="H161" s="32" t="s">
        <v>843</v>
      </c>
    </row>
    <row r="162" spans="1:8" ht="15" customHeight="1">
      <c r="A162" s="83">
        <v>45504</v>
      </c>
      <c r="B162" s="32" t="s">
        <v>1273</v>
      </c>
      <c r="C162" s="31" t="s">
        <v>1274</v>
      </c>
      <c r="D162" s="31" t="s">
        <v>1105</v>
      </c>
      <c r="E162" s="31" t="s">
        <v>528</v>
      </c>
      <c r="F162" s="84">
        <v>83024</v>
      </c>
      <c r="G162" s="32">
        <v>196.91</v>
      </c>
      <c r="H162" s="32" t="s">
        <v>843</v>
      </c>
    </row>
    <row r="163" spans="1:8" ht="15" customHeight="1">
      <c r="A163" s="83">
        <v>45504</v>
      </c>
      <c r="B163" s="32" t="s">
        <v>1066</v>
      </c>
      <c r="C163" s="31" t="s">
        <v>1067</v>
      </c>
      <c r="D163" s="31" t="s">
        <v>1042</v>
      </c>
      <c r="E163" s="31" t="s">
        <v>528</v>
      </c>
      <c r="F163" s="84">
        <v>103957</v>
      </c>
      <c r="G163" s="32">
        <v>35.32</v>
      </c>
      <c r="H163" s="32" t="s">
        <v>843</v>
      </c>
    </row>
    <row r="164" spans="1:8" ht="15" customHeight="1">
      <c r="A164" s="83">
        <v>45504</v>
      </c>
      <c r="B164" s="32" t="s">
        <v>1276</v>
      </c>
      <c r="C164" s="31" t="s">
        <v>1277</v>
      </c>
      <c r="D164" s="31" t="s">
        <v>885</v>
      </c>
      <c r="E164" s="31" t="s">
        <v>528</v>
      </c>
      <c r="F164" s="84">
        <v>692000</v>
      </c>
      <c r="G164" s="32">
        <v>110.55</v>
      </c>
      <c r="H164" s="32" t="s">
        <v>843</v>
      </c>
    </row>
    <row r="165" spans="1:8" ht="15" customHeight="1">
      <c r="A165" s="83">
        <v>45504</v>
      </c>
      <c r="B165" s="32" t="s">
        <v>1276</v>
      </c>
      <c r="C165" s="31" t="s">
        <v>1277</v>
      </c>
      <c r="D165" s="31" t="s">
        <v>1278</v>
      </c>
      <c r="E165" s="31" t="s">
        <v>528</v>
      </c>
      <c r="F165" s="84">
        <v>434000</v>
      </c>
      <c r="G165" s="32">
        <v>111.48</v>
      </c>
      <c r="H165" s="32" t="s">
        <v>843</v>
      </c>
    </row>
    <row r="166" spans="1:8" ht="15" customHeight="1">
      <c r="A166" s="83">
        <v>45504</v>
      </c>
      <c r="B166" s="32" t="s">
        <v>1279</v>
      </c>
      <c r="C166" s="31" t="s">
        <v>1280</v>
      </c>
      <c r="D166" s="31" t="s">
        <v>1029</v>
      </c>
      <c r="E166" s="31" t="s">
        <v>528</v>
      </c>
      <c r="F166" s="84">
        <v>576899</v>
      </c>
      <c r="G166" s="32">
        <v>103.21</v>
      </c>
      <c r="H166" s="32" t="s">
        <v>843</v>
      </c>
    </row>
    <row r="167" spans="1:8" ht="15" customHeight="1">
      <c r="A167" s="83">
        <v>45504</v>
      </c>
      <c r="B167" s="32" t="s">
        <v>1281</v>
      </c>
      <c r="C167" s="31" t="s">
        <v>1282</v>
      </c>
      <c r="D167" s="31" t="s">
        <v>1029</v>
      </c>
      <c r="E167" s="31" t="s">
        <v>528</v>
      </c>
      <c r="F167" s="84">
        <v>369142</v>
      </c>
      <c r="G167" s="32">
        <v>178.53</v>
      </c>
      <c r="H167" s="32" t="s">
        <v>843</v>
      </c>
    </row>
    <row r="168" spans="1:8" ht="15" customHeight="1">
      <c r="A168" s="83">
        <v>45504</v>
      </c>
      <c r="B168" s="32" t="s">
        <v>1283</v>
      </c>
      <c r="C168" s="31" t="s">
        <v>1284</v>
      </c>
      <c r="D168" s="31" t="s">
        <v>1029</v>
      </c>
      <c r="E168" s="31" t="s">
        <v>528</v>
      </c>
      <c r="F168" s="84">
        <v>787672</v>
      </c>
      <c r="G168" s="32">
        <v>52.82</v>
      </c>
      <c r="H168" s="32" t="s">
        <v>843</v>
      </c>
    </row>
    <row r="169" spans="1:8" ht="15" customHeight="1">
      <c r="A169" s="83">
        <v>45504</v>
      </c>
      <c r="B169" s="32" t="s">
        <v>1283</v>
      </c>
      <c r="C169" s="31" t="s">
        <v>1284</v>
      </c>
      <c r="D169" s="31" t="s">
        <v>887</v>
      </c>
      <c r="E169" s="31" t="s">
        <v>528</v>
      </c>
      <c r="F169" s="84">
        <v>554909</v>
      </c>
      <c r="G169" s="32">
        <v>52.5</v>
      </c>
      <c r="H169" s="32" t="s">
        <v>843</v>
      </c>
    </row>
    <row r="170" spans="1:8" ht="15" customHeight="1">
      <c r="A170" s="83">
        <v>45504</v>
      </c>
      <c r="B170" s="32" t="s">
        <v>1068</v>
      </c>
      <c r="C170" s="31" t="s">
        <v>1069</v>
      </c>
      <c r="D170" s="31" t="s">
        <v>1030</v>
      </c>
      <c r="E170" s="31" t="s">
        <v>528</v>
      </c>
      <c r="F170" s="84">
        <v>17600</v>
      </c>
      <c r="G170" s="32">
        <v>353.69</v>
      </c>
      <c r="H170" s="32" t="s">
        <v>843</v>
      </c>
    </row>
    <row r="171" spans="1:8" ht="15" customHeight="1">
      <c r="A171" s="83">
        <v>45504</v>
      </c>
      <c r="B171" s="32" t="s">
        <v>1068</v>
      </c>
      <c r="C171" s="31" t="s">
        <v>1069</v>
      </c>
      <c r="D171" s="31" t="s">
        <v>885</v>
      </c>
      <c r="E171" s="31" t="s">
        <v>528</v>
      </c>
      <c r="F171" s="84">
        <v>115200</v>
      </c>
      <c r="G171" s="32">
        <v>352.85</v>
      </c>
      <c r="H171" s="32" t="s">
        <v>843</v>
      </c>
    </row>
    <row r="172" spans="1:8" ht="15" customHeight="1">
      <c r="A172" s="83">
        <v>45504</v>
      </c>
      <c r="B172" s="32" t="s">
        <v>442</v>
      </c>
      <c r="C172" s="31" t="s">
        <v>1285</v>
      </c>
      <c r="D172" s="31" t="s">
        <v>1029</v>
      </c>
      <c r="E172" s="31" t="s">
        <v>528</v>
      </c>
      <c r="F172" s="84">
        <v>1102592</v>
      </c>
      <c r="G172" s="32">
        <v>323.11</v>
      </c>
      <c r="H172" s="32" t="s">
        <v>843</v>
      </c>
    </row>
    <row r="173" spans="1:8" ht="15" customHeight="1">
      <c r="A173" s="83">
        <v>45504</v>
      </c>
      <c r="B173" s="32" t="s">
        <v>1286</v>
      </c>
      <c r="C173" s="31" t="s">
        <v>1287</v>
      </c>
      <c r="D173" s="31" t="s">
        <v>1029</v>
      </c>
      <c r="E173" s="31" t="s">
        <v>528</v>
      </c>
      <c r="F173" s="84">
        <v>200918</v>
      </c>
      <c r="G173" s="32">
        <v>292.8</v>
      </c>
      <c r="H173" s="32" t="s">
        <v>843</v>
      </c>
    </row>
    <row r="174" spans="1:8" ht="15" customHeight="1">
      <c r="A174" s="83">
        <v>45504</v>
      </c>
      <c r="B174" s="32" t="s">
        <v>1288</v>
      </c>
      <c r="C174" s="31" t="s">
        <v>1289</v>
      </c>
      <c r="D174" s="31" t="s">
        <v>1290</v>
      </c>
      <c r="E174" s="31" t="s">
        <v>528</v>
      </c>
      <c r="F174" s="84">
        <v>9325141</v>
      </c>
      <c r="G174" s="32">
        <v>10.35</v>
      </c>
      <c r="H174" s="32" t="s">
        <v>843</v>
      </c>
    </row>
    <row r="175" spans="1:8" ht="15" customHeight="1">
      <c r="A175" s="83">
        <v>45504</v>
      </c>
      <c r="B175" s="32" t="s">
        <v>1291</v>
      </c>
      <c r="C175" s="31" t="s">
        <v>1292</v>
      </c>
      <c r="D175" s="31" t="s">
        <v>1070</v>
      </c>
      <c r="E175" s="31" t="s">
        <v>528</v>
      </c>
      <c r="F175" s="84">
        <v>382110</v>
      </c>
      <c r="G175" s="32">
        <v>30.34</v>
      </c>
      <c r="H175" s="32" t="s">
        <v>843</v>
      </c>
    </row>
    <row r="176" spans="1:8" ht="15" customHeight="1">
      <c r="A176" s="83">
        <v>45504</v>
      </c>
      <c r="B176" s="32" t="s">
        <v>1293</v>
      </c>
      <c r="C176" s="31" t="s">
        <v>1294</v>
      </c>
      <c r="D176" s="31" t="s">
        <v>885</v>
      </c>
      <c r="E176" s="31" t="s">
        <v>528</v>
      </c>
      <c r="F176" s="84">
        <v>27200</v>
      </c>
      <c r="G176" s="32">
        <v>530.4</v>
      </c>
      <c r="H176" s="32" t="s">
        <v>843</v>
      </c>
    </row>
    <row r="177" spans="1:8" ht="15" customHeight="1">
      <c r="A177" s="83">
        <v>45504</v>
      </c>
      <c r="B177" s="32" t="s">
        <v>1293</v>
      </c>
      <c r="C177" s="31" t="s">
        <v>1294</v>
      </c>
      <c r="D177" s="31" t="s">
        <v>1099</v>
      </c>
      <c r="E177" s="31" t="s">
        <v>528</v>
      </c>
      <c r="F177" s="84">
        <v>16000</v>
      </c>
      <c r="G177" s="32">
        <v>530.4</v>
      </c>
      <c r="H177" s="32" t="s">
        <v>843</v>
      </c>
    </row>
    <row r="178" spans="1:8" ht="15" customHeight="1">
      <c r="A178" s="83">
        <v>45504</v>
      </c>
      <c r="B178" s="32" t="s">
        <v>1293</v>
      </c>
      <c r="C178" s="31" t="s">
        <v>1294</v>
      </c>
      <c r="D178" s="31" t="s">
        <v>1295</v>
      </c>
      <c r="E178" s="31" t="s">
        <v>528</v>
      </c>
      <c r="F178" s="84">
        <v>63200</v>
      </c>
      <c r="G178" s="32">
        <v>530.4</v>
      </c>
      <c r="H178" s="32" t="s">
        <v>843</v>
      </c>
    </row>
    <row r="179" spans="1:8" ht="15" customHeight="1">
      <c r="A179" s="83">
        <v>45504</v>
      </c>
      <c r="B179" s="32" t="s">
        <v>700</v>
      </c>
      <c r="C179" s="31" t="s">
        <v>1106</v>
      </c>
      <c r="D179" s="31" t="s">
        <v>1029</v>
      </c>
      <c r="E179" s="31" t="s">
        <v>528</v>
      </c>
      <c r="F179" s="84">
        <v>672117</v>
      </c>
      <c r="G179" s="32">
        <v>424.26</v>
      </c>
      <c r="H179" s="32" t="s">
        <v>843</v>
      </c>
    </row>
    <row r="180" spans="1:8" ht="15" customHeight="1">
      <c r="A180" s="83">
        <v>45504</v>
      </c>
      <c r="B180" s="32" t="s">
        <v>1107</v>
      </c>
      <c r="C180" s="31" t="s">
        <v>1108</v>
      </c>
      <c r="D180" s="31" t="s">
        <v>1029</v>
      </c>
      <c r="E180" s="31" t="s">
        <v>528</v>
      </c>
      <c r="F180" s="84">
        <v>635289</v>
      </c>
      <c r="G180" s="32">
        <v>103.17</v>
      </c>
      <c r="H180" s="32" t="s">
        <v>843</v>
      </c>
    </row>
    <row r="181" spans="1:8" ht="15" customHeight="1">
      <c r="A181" s="83">
        <v>45504</v>
      </c>
      <c r="B181" s="32" t="s">
        <v>1296</v>
      </c>
      <c r="C181" s="31" t="s">
        <v>1297</v>
      </c>
      <c r="D181" s="31" t="s">
        <v>1298</v>
      </c>
      <c r="E181" s="31" t="s">
        <v>528</v>
      </c>
      <c r="F181" s="84">
        <v>726879</v>
      </c>
      <c r="G181" s="32">
        <v>47.58</v>
      </c>
      <c r="H181" s="32" t="s">
        <v>843</v>
      </c>
    </row>
    <row r="182" spans="1:8" ht="15" customHeight="1">
      <c r="A182" s="83">
        <v>45504</v>
      </c>
      <c r="B182" s="32" t="s">
        <v>1299</v>
      </c>
      <c r="C182" s="31" t="s">
        <v>1300</v>
      </c>
      <c r="D182" s="31" t="s">
        <v>1301</v>
      </c>
      <c r="E182" s="31" t="s">
        <v>528</v>
      </c>
      <c r="F182" s="84">
        <v>97513</v>
      </c>
      <c r="G182" s="32">
        <v>1541.59</v>
      </c>
      <c r="H182" s="32" t="s">
        <v>843</v>
      </c>
    </row>
    <row r="183" spans="1:8" ht="15" customHeight="1">
      <c r="A183" s="83">
        <v>45504</v>
      </c>
      <c r="B183" s="32" t="s">
        <v>1302</v>
      </c>
      <c r="C183" s="31" t="s">
        <v>1303</v>
      </c>
      <c r="D183" s="31" t="s">
        <v>1304</v>
      </c>
      <c r="E183" s="31" t="s">
        <v>528</v>
      </c>
      <c r="F183" s="84">
        <v>92612</v>
      </c>
      <c r="G183" s="32">
        <v>155.31</v>
      </c>
      <c r="H183" s="32" t="s">
        <v>843</v>
      </c>
    </row>
    <row r="184" spans="1:8" ht="15" customHeight="1">
      <c r="A184" s="83">
        <v>45504</v>
      </c>
      <c r="B184" s="32" t="s">
        <v>1109</v>
      </c>
      <c r="C184" s="31" t="s">
        <v>1110</v>
      </c>
      <c r="D184" s="31" t="s">
        <v>1105</v>
      </c>
      <c r="E184" s="31" t="s">
        <v>528</v>
      </c>
      <c r="F184" s="84">
        <v>154894</v>
      </c>
      <c r="G184" s="32">
        <v>74.87</v>
      </c>
      <c r="H184" s="32" t="s">
        <v>843</v>
      </c>
    </row>
    <row r="185" spans="1:8" ht="15" customHeight="1">
      <c r="A185" s="83">
        <v>45504</v>
      </c>
      <c r="B185" s="32" t="s">
        <v>1109</v>
      </c>
      <c r="C185" s="31" t="s">
        <v>1110</v>
      </c>
      <c r="D185" s="31" t="s">
        <v>1071</v>
      </c>
      <c r="E185" s="31" t="s">
        <v>528</v>
      </c>
      <c r="F185" s="84">
        <v>204148</v>
      </c>
      <c r="G185" s="32">
        <v>75.959999999999994</v>
      </c>
      <c r="H185" s="32" t="s">
        <v>843</v>
      </c>
    </row>
    <row r="186" spans="1:8" ht="15" customHeight="1">
      <c r="A186" s="83">
        <v>45504</v>
      </c>
      <c r="B186" s="32" t="s">
        <v>1109</v>
      </c>
      <c r="C186" s="31" t="s">
        <v>1110</v>
      </c>
      <c r="D186" s="31" t="s">
        <v>1097</v>
      </c>
      <c r="E186" s="31" t="s">
        <v>528</v>
      </c>
      <c r="F186" s="84">
        <v>61629</v>
      </c>
      <c r="G186" s="32">
        <v>74.430000000000007</v>
      </c>
      <c r="H186" s="32" t="s">
        <v>843</v>
      </c>
    </row>
    <row r="187" spans="1:8" ht="15" customHeight="1">
      <c r="A187" s="83">
        <v>45504</v>
      </c>
      <c r="B187" s="32" t="s">
        <v>1111</v>
      </c>
      <c r="C187" s="31" t="s">
        <v>1112</v>
      </c>
      <c r="D187" s="31" t="s">
        <v>1027</v>
      </c>
      <c r="E187" s="31" t="s">
        <v>528</v>
      </c>
      <c r="F187" s="84">
        <v>87000</v>
      </c>
      <c r="G187" s="32">
        <v>87.9</v>
      </c>
      <c r="H187" s="32" t="s">
        <v>843</v>
      </c>
    </row>
    <row r="188" spans="1:8" ht="15" customHeight="1">
      <c r="A188" s="83">
        <v>45504</v>
      </c>
      <c r="B188" s="32" t="s">
        <v>1305</v>
      </c>
      <c r="C188" s="31" t="s">
        <v>1306</v>
      </c>
      <c r="D188" s="31" t="s">
        <v>1307</v>
      </c>
      <c r="E188" s="31" t="s">
        <v>528</v>
      </c>
      <c r="F188" s="84">
        <v>27000</v>
      </c>
      <c r="G188" s="32">
        <v>287.26</v>
      </c>
      <c r="H188" s="32" t="s">
        <v>843</v>
      </c>
    </row>
    <row r="189" spans="1:8" ht="15" customHeight="1">
      <c r="A189" s="83">
        <v>45504</v>
      </c>
      <c r="B189" s="32" t="s">
        <v>1308</v>
      </c>
      <c r="C189" s="31" t="s">
        <v>1309</v>
      </c>
      <c r="D189" s="31" t="s">
        <v>1029</v>
      </c>
      <c r="E189" s="31" t="s">
        <v>528</v>
      </c>
      <c r="F189" s="84">
        <v>642476</v>
      </c>
      <c r="G189" s="32">
        <v>343.25</v>
      </c>
      <c r="H189" s="32" t="s">
        <v>843</v>
      </c>
    </row>
    <row r="190" spans="1:8" ht="15" customHeight="1">
      <c r="A190" s="83">
        <v>45504</v>
      </c>
      <c r="B190" s="32" t="s">
        <v>1310</v>
      </c>
      <c r="C190" s="31" t="s">
        <v>1311</v>
      </c>
      <c r="D190" s="31" t="s">
        <v>885</v>
      </c>
      <c r="E190" s="31" t="s">
        <v>529</v>
      </c>
      <c r="F190" s="84">
        <v>1309168</v>
      </c>
      <c r="G190" s="32">
        <v>1.58</v>
      </c>
      <c r="H190" s="32" t="s">
        <v>843</v>
      </c>
    </row>
    <row r="191" spans="1:8" ht="15" customHeight="1">
      <c r="A191" s="83">
        <v>45504</v>
      </c>
      <c r="B191" s="32" t="s">
        <v>1212</v>
      </c>
      <c r="C191" s="31" t="s">
        <v>1213</v>
      </c>
      <c r="D191" s="31" t="s">
        <v>1029</v>
      </c>
      <c r="E191" s="31" t="s">
        <v>529</v>
      </c>
      <c r="F191" s="84">
        <v>365519</v>
      </c>
      <c r="G191" s="32">
        <v>235.01</v>
      </c>
      <c r="H191" s="32" t="s">
        <v>843</v>
      </c>
    </row>
    <row r="192" spans="1:8" ht="15" customHeight="1">
      <c r="A192" s="83">
        <v>45504</v>
      </c>
      <c r="B192" s="32" t="s">
        <v>1040</v>
      </c>
      <c r="C192" s="31" t="s">
        <v>1041</v>
      </c>
      <c r="D192" s="31" t="s">
        <v>1312</v>
      </c>
      <c r="E192" s="31" t="s">
        <v>529</v>
      </c>
      <c r="F192" s="84">
        <v>33600</v>
      </c>
      <c r="G192" s="32">
        <v>150</v>
      </c>
      <c r="H192" s="32" t="s">
        <v>843</v>
      </c>
    </row>
    <row r="193" spans="1:8" ht="15" customHeight="1">
      <c r="A193" s="83">
        <v>45504</v>
      </c>
      <c r="B193" s="32" t="s">
        <v>1214</v>
      </c>
      <c r="C193" s="31" t="s">
        <v>1215</v>
      </c>
      <c r="D193" s="31" t="s">
        <v>1029</v>
      </c>
      <c r="E193" s="31" t="s">
        <v>529</v>
      </c>
      <c r="F193" s="84">
        <v>100852</v>
      </c>
      <c r="G193" s="32">
        <v>755.95</v>
      </c>
      <c r="H193" s="32" t="s">
        <v>843</v>
      </c>
    </row>
    <row r="194" spans="1:8" ht="15" customHeight="1">
      <c r="A194" s="83">
        <v>45504</v>
      </c>
      <c r="B194" s="32" t="s">
        <v>1216</v>
      </c>
      <c r="C194" s="31" t="s">
        <v>1217</v>
      </c>
      <c r="D194" s="31" t="s">
        <v>1029</v>
      </c>
      <c r="E194" s="31" t="s">
        <v>529</v>
      </c>
      <c r="F194" s="84">
        <v>341975</v>
      </c>
      <c r="G194" s="32">
        <v>143.18</v>
      </c>
      <c r="H194" s="32" t="s">
        <v>843</v>
      </c>
    </row>
    <row r="195" spans="1:8" ht="15" customHeight="1">
      <c r="A195" s="83">
        <v>45504</v>
      </c>
      <c r="B195" s="32" t="s">
        <v>1216</v>
      </c>
      <c r="C195" s="31" t="s">
        <v>1217</v>
      </c>
      <c r="D195" s="31" t="s">
        <v>887</v>
      </c>
      <c r="E195" s="31" t="s">
        <v>529</v>
      </c>
      <c r="F195" s="84">
        <v>192505</v>
      </c>
      <c r="G195" s="32">
        <v>143.11000000000001</v>
      </c>
      <c r="H195" s="32" t="s">
        <v>843</v>
      </c>
    </row>
    <row r="196" spans="1:8" ht="15" customHeight="1">
      <c r="A196" s="83">
        <v>45504</v>
      </c>
      <c r="B196" s="32" t="s">
        <v>1216</v>
      </c>
      <c r="C196" s="31" t="s">
        <v>1217</v>
      </c>
      <c r="D196" s="31" t="s">
        <v>1218</v>
      </c>
      <c r="E196" s="31" t="s">
        <v>529</v>
      </c>
      <c r="F196" s="84">
        <v>211032</v>
      </c>
      <c r="G196" s="32">
        <v>144.08000000000001</v>
      </c>
      <c r="H196" s="32" t="s">
        <v>843</v>
      </c>
    </row>
    <row r="197" spans="1:8" ht="15" customHeight="1">
      <c r="A197" s="83">
        <v>45504</v>
      </c>
      <c r="B197" s="32" t="s">
        <v>1228</v>
      </c>
      <c r="C197" s="31" t="s">
        <v>1229</v>
      </c>
      <c r="D197" s="31" t="s">
        <v>1313</v>
      </c>
      <c r="E197" s="31" t="s">
        <v>529</v>
      </c>
      <c r="F197" s="84">
        <v>2100000</v>
      </c>
      <c r="G197" s="32">
        <v>78.92</v>
      </c>
      <c r="H197" s="32" t="s">
        <v>843</v>
      </c>
    </row>
    <row r="198" spans="1:8" ht="15" customHeight="1">
      <c r="A198" s="83">
        <v>45504</v>
      </c>
      <c r="B198" s="32" t="s">
        <v>1230</v>
      </c>
      <c r="C198" s="31" t="s">
        <v>1231</v>
      </c>
      <c r="D198" s="31" t="s">
        <v>885</v>
      </c>
      <c r="E198" s="31" t="s">
        <v>529</v>
      </c>
      <c r="F198" s="84">
        <v>286400</v>
      </c>
      <c r="G198" s="32">
        <v>334.29</v>
      </c>
      <c r="H198" s="32" t="s">
        <v>843</v>
      </c>
    </row>
    <row r="199" spans="1:8" ht="15" customHeight="1">
      <c r="A199" s="83">
        <v>45504</v>
      </c>
      <c r="B199" s="32" t="s">
        <v>1230</v>
      </c>
      <c r="C199" s="31" t="s">
        <v>1231</v>
      </c>
      <c r="D199" s="31" t="s">
        <v>1222</v>
      </c>
      <c r="E199" s="31" t="s">
        <v>529</v>
      </c>
      <c r="F199" s="84">
        <v>140800</v>
      </c>
      <c r="G199" s="32">
        <v>333.52</v>
      </c>
      <c r="H199" s="32" t="s">
        <v>843</v>
      </c>
    </row>
    <row r="200" spans="1:8" ht="15" customHeight="1">
      <c r="A200" s="83">
        <v>45504</v>
      </c>
      <c r="B200" s="32" t="s">
        <v>1230</v>
      </c>
      <c r="C200" s="31" t="s">
        <v>1231</v>
      </c>
      <c r="D200" s="31" t="s">
        <v>1314</v>
      </c>
      <c r="E200" s="31" t="s">
        <v>529</v>
      </c>
      <c r="F200" s="84">
        <v>251200</v>
      </c>
      <c r="G200" s="32">
        <v>331.19</v>
      </c>
      <c r="H200" s="32" t="s">
        <v>843</v>
      </c>
    </row>
    <row r="201" spans="1:8" ht="15" customHeight="1">
      <c r="A201" s="83">
        <v>45504</v>
      </c>
      <c r="B201" s="32" t="s">
        <v>1230</v>
      </c>
      <c r="C201" s="31" t="s">
        <v>1231</v>
      </c>
      <c r="D201" s="31" t="s">
        <v>1099</v>
      </c>
      <c r="E201" s="31" t="s">
        <v>529</v>
      </c>
      <c r="F201" s="84">
        <v>339200</v>
      </c>
      <c r="G201" s="32">
        <v>336.94</v>
      </c>
      <c r="H201" s="32" t="s">
        <v>843</v>
      </c>
    </row>
    <row r="202" spans="1:8" ht="15" customHeight="1">
      <c r="A202" s="83">
        <v>45504</v>
      </c>
      <c r="B202" s="32" t="s">
        <v>1230</v>
      </c>
      <c r="C202" s="31" t="s">
        <v>1231</v>
      </c>
      <c r="D202" s="31" t="s">
        <v>1030</v>
      </c>
      <c r="E202" s="31" t="s">
        <v>529</v>
      </c>
      <c r="F202" s="84">
        <v>153600</v>
      </c>
      <c r="G202" s="32">
        <v>337.08</v>
      </c>
      <c r="H202" s="32" t="s">
        <v>843</v>
      </c>
    </row>
    <row r="203" spans="1:8" ht="15" customHeight="1">
      <c r="A203" s="83">
        <v>45504</v>
      </c>
      <c r="B203" s="32" t="s">
        <v>1230</v>
      </c>
      <c r="C203" s="31" t="s">
        <v>1231</v>
      </c>
      <c r="D203" s="31" t="s">
        <v>1233</v>
      </c>
      <c r="E203" s="31" t="s">
        <v>529</v>
      </c>
      <c r="F203" s="84">
        <v>172800</v>
      </c>
      <c r="G203" s="32">
        <v>327.56</v>
      </c>
      <c r="H203" s="32" t="s">
        <v>843</v>
      </c>
    </row>
    <row r="204" spans="1:8" ht="15" customHeight="1">
      <c r="A204" s="83">
        <v>45504</v>
      </c>
      <c r="B204" s="32" t="s">
        <v>1100</v>
      </c>
      <c r="C204" s="31" t="s">
        <v>1101</v>
      </c>
      <c r="D204" s="31" t="s">
        <v>1129</v>
      </c>
      <c r="E204" s="31" t="s">
        <v>529</v>
      </c>
      <c r="F204" s="84">
        <v>153973</v>
      </c>
      <c r="G204" s="32">
        <v>60.46</v>
      </c>
      <c r="H204" s="32" t="s">
        <v>843</v>
      </c>
    </row>
    <row r="205" spans="1:8" ht="15" customHeight="1">
      <c r="A205" s="83">
        <v>45504</v>
      </c>
      <c r="B205" s="32" t="s">
        <v>1100</v>
      </c>
      <c r="C205" s="31" t="s">
        <v>1101</v>
      </c>
      <c r="D205" s="31" t="s">
        <v>1028</v>
      </c>
      <c r="E205" s="31" t="s">
        <v>529</v>
      </c>
      <c r="F205" s="84">
        <v>223003</v>
      </c>
      <c r="G205" s="32">
        <v>61.9</v>
      </c>
      <c r="H205" s="32" t="s">
        <v>843</v>
      </c>
    </row>
    <row r="206" spans="1:8" ht="15" customHeight="1">
      <c r="A206" s="83">
        <v>45504</v>
      </c>
      <c r="B206" s="32" t="s">
        <v>1100</v>
      </c>
      <c r="C206" s="31" t="s">
        <v>1101</v>
      </c>
      <c r="D206" s="31" t="s">
        <v>1235</v>
      </c>
      <c r="E206" s="31" t="s">
        <v>529</v>
      </c>
      <c r="F206" s="84">
        <v>146885</v>
      </c>
      <c r="G206" s="32">
        <v>60.29</v>
      </c>
      <c r="H206" s="32" t="s">
        <v>843</v>
      </c>
    </row>
    <row r="207" spans="1:8" ht="15" customHeight="1">
      <c r="A207" s="83">
        <v>45504</v>
      </c>
      <c r="B207" s="32" t="s">
        <v>1100</v>
      </c>
      <c r="C207" s="31" t="s">
        <v>1101</v>
      </c>
      <c r="D207" s="31" t="s">
        <v>1105</v>
      </c>
      <c r="E207" s="31" t="s">
        <v>529</v>
      </c>
      <c r="F207" s="84">
        <v>368718</v>
      </c>
      <c r="G207" s="32">
        <v>60.72</v>
      </c>
      <c r="H207" s="32" t="s">
        <v>843</v>
      </c>
    </row>
    <row r="208" spans="1:8" ht="15" customHeight="1">
      <c r="A208" s="83">
        <v>45504</v>
      </c>
      <c r="B208" s="32" t="s">
        <v>1100</v>
      </c>
      <c r="C208" s="31" t="s">
        <v>1101</v>
      </c>
      <c r="D208" s="31" t="s">
        <v>1234</v>
      </c>
      <c r="E208" s="31" t="s">
        <v>529</v>
      </c>
      <c r="F208" s="84">
        <v>164285</v>
      </c>
      <c r="G208" s="32">
        <v>60.43</v>
      </c>
      <c r="H208" s="32" t="s">
        <v>843</v>
      </c>
    </row>
    <row r="209" spans="1:8" ht="15" customHeight="1">
      <c r="A209" s="83">
        <v>45504</v>
      </c>
      <c r="B209" s="32" t="s">
        <v>1100</v>
      </c>
      <c r="C209" s="31" t="s">
        <v>1101</v>
      </c>
      <c r="D209" s="31" t="s">
        <v>1236</v>
      </c>
      <c r="E209" s="31" t="s">
        <v>529</v>
      </c>
      <c r="F209" s="84">
        <v>185253</v>
      </c>
      <c r="G209" s="32">
        <v>59.87</v>
      </c>
      <c r="H209" s="32" t="s">
        <v>843</v>
      </c>
    </row>
    <row r="210" spans="1:8" ht="15" customHeight="1">
      <c r="A210" s="83">
        <v>45504</v>
      </c>
      <c r="B210" s="32" t="s">
        <v>1100</v>
      </c>
      <c r="C210" s="31" t="s">
        <v>1101</v>
      </c>
      <c r="D210" s="31" t="s">
        <v>1218</v>
      </c>
      <c r="E210" s="31" t="s">
        <v>529</v>
      </c>
      <c r="F210" s="84">
        <v>220018</v>
      </c>
      <c r="G210" s="32">
        <v>61.26</v>
      </c>
      <c r="H210" s="32" t="s">
        <v>843</v>
      </c>
    </row>
    <row r="211" spans="1:8" ht="15" customHeight="1">
      <c r="A211" s="83">
        <v>45504</v>
      </c>
      <c r="B211" s="32" t="s">
        <v>1239</v>
      </c>
      <c r="C211" s="31" t="s">
        <v>1240</v>
      </c>
      <c r="D211" s="31" t="s">
        <v>1241</v>
      </c>
      <c r="E211" s="31" t="s">
        <v>529</v>
      </c>
      <c r="F211" s="84">
        <v>446218</v>
      </c>
      <c r="G211" s="32">
        <v>120.2</v>
      </c>
      <c r="H211" s="32" t="s">
        <v>843</v>
      </c>
    </row>
    <row r="212" spans="1:8" ht="15" customHeight="1">
      <c r="A212" s="83">
        <v>45504</v>
      </c>
      <c r="B212" s="32" t="s">
        <v>1315</v>
      </c>
      <c r="C212" s="31" t="s">
        <v>1316</v>
      </c>
      <c r="D212" s="31" t="s">
        <v>1317</v>
      </c>
      <c r="E212" s="31" t="s">
        <v>529</v>
      </c>
      <c r="F212" s="84">
        <v>4286501</v>
      </c>
      <c r="G212" s="32">
        <v>0.12</v>
      </c>
      <c r="H212" s="32" t="s">
        <v>843</v>
      </c>
    </row>
    <row r="213" spans="1:8" ht="15" customHeight="1">
      <c r="A213" s="83">
        <v>45504</v>
      </c>
      <c r="B213" s="32" t="s">
        <v>1315</v>
      </c>
      <c r="C213" s="31" t="s">
        <v>1316</v>
      </c>
      <c r="D213" s="31" t="s">
        <v>1318</v>
      </c>
      <c r="E213" s="31" t="s">
        <v>529</v>
      </c>
      <c r="F213" s="84">
        <v>2102435</v>
      </c>
      <c r="G213" s="32">
        <v>0.11</v>
      </c>
      <c r="H213" s="32" t="s">
        <v>843</v>
      </c>
    </row>
    <row r="214" spans="1:8" ht="15" customHeight="1">
      <c r="A214" s="83">
        <v>45504</v>
      </c>
      <c r="B214" s="32" t="s">
        <v>119</v>
      </c>
      <c r="C214" s="31" t="s">
        <v>1242</v>
      </c>
      <c r="D214" s="31" t="s">
        <v>1029</v>
      </c>
      <c r="E214" s="31" t="s">
        <v>529</v>
      </c>
      <c r="F214" s="84">
        <v>1393972</v>
      </c>
      <c r="G214" s="32">
        <v>622.07000000000005</v>
      </c>
      <c r="H214" s="32" t="s">
        <v>843</v>
      </c>
    </row>
    <row r="215" spans="1:8" ht="15" customHeight="1">
      <c r="A215" s="83">
        <v>45504</v>
      </c>
      <c r="B215" s="32" t="s">
        <v>380</v>
      </c>
      <c r="C215" s="31" t="s">
        <v>1319</v>
      </c>
      <c r="D215" s="31" t="s">
        <v>1135</v>
      </c>
      <c r="E215" s="31" t="s">
        <v>529</v>
      </c>
      <c r="F215" s="84">
        <v>1450000</v>
      </c>
      <c r="G215" s="32">
        <v>520.03</v>
      </c>
      <c r="H215" s="32" t="s">
        <v>843</v>
      </c>
    </row>
    <row r="216" spans="1:8" ht="15" customHeight="1">
      <c r="A216" s="83">
        <v>45504</v>
      </c>
      <c r="B216" s="32" t="s">
        <v>1243</v>
      </c>
      <c r="C216" s="31" t="s">
        <v>1244</v>
      </c>
      <c r="D216" s="31" t="s">
        <v>1029</v>
      </c>
      <c r="E216" s="31" t="s">
        <v>529</v>
      </c>
      <c r="F216" s="84">
        <v>653515</v>
      </c>
      <c r="G216" s="32">
        <v>360.32</v>
      </c>
      <c r="H216" s="32" t="s">
        <v>843</v>
      </c>
    </row>
    <row r="217" spans="1:8" ht="15" customHeight="1">
      <c r="A217" s="83">
        <v>45504</v>
      </c>
      <c r="B217" s="32" t="s">
        <v>1245</v>
      </c>
      <c r="C217" s="31" t="s">
        <v>1246</v>
      </c>
      <c r="D217" s="31" t="s">
        <v>1320</v>
      </c>
      <c r="E217" s="31" t="s">
        <v>529</v>
      </c>
      <c r="F217" s="84">
        <v>27000</v>
      </c>
      <c r="G217" s="32">
        <v>134</v>
      </c>
      <c r="H217" s="32" t="s">
        <v>843</v>
      </c>
    </row>
    <row r="218" spans="1:8" ht="15" customHeight="1">
      <c r="A218" s="83">
        <v>45504</v>
      </c>
      <c r="B218" s="32" t="s">
        <v>1251</v>
      </c>
      <c r="C218" s="31" t="s">
        <v>1252</v>
      </c>
      <c r="D218" s="31" t="s">
        <v>1099</v>
      </c>
      <c r="E218" s="31" t="s">
        <v>529</v>
      </c>
      <c r="F218" s="84">
        <v>420506</v>
      </c>
      <c r="G218" s="32">
        <v>254.08</v>
      </c>
      <c r="H218" s="32" t="s">
        <v>843</v>
      </c>
    </row>
    <row r="219" spans="1:8" ht="15" customHeight="1">
      <c r="A219" s="83">
        <v>45504</v>
      </c>
      <c r="B219" s="32" t="s">
        <v>1253</v>
      </c>
      <c r="C219" s="31" t="s">
        <v>1254</v>
      </c>
      <c r="D219" s="31" t="s">
        <v>1028</v>
      </c>
      <c r="E219" s="31" t="s">
        <v>529</v>
      </c>
      <c r="F219" s="84">
        <v>176259</v>
      </c>
      <c r="G219" s="32">
        <v>1233.01</v>
      </c>
      <c r="H219" s="32" t="s">
        <v>843</v>
      </c>
    </row>
    <row r="220" spans="1:8" ht="15" customHeight="1">
      <c r="A220" s="83">
        <v>45504</v>
      </c>
      <c r="B220" s="32" t="s">
        <v>1253</v>
      </c>
      <c r="C220" s="31" t="s">
        <v>1254</v>
      </c>
      <c r="D220" s="31" t="s">
        <v>1256</v>
      </c>
      <c r="E220" s="31" t="s">
        <v>529</v>
      </c>
      <c r="F220" s="84">
        <v>163716</v>
      </c>
      <c r="G220" s="32">
        <v>1238.58</v>
      </c>
      <c r="H220" s="32" t="s">
        <v>843</v>
      </c>
    </row>
    <row r="221" spans="1:8" ht="15" customHeight="1">
      <c r="A221" s="83">
        <v>45504</v>
      </c>
      <c r="B221" s="32" t="s">
        <v>1253</v>
      </c>
      <c r="C221" s="31" t="s">
        <v>1254</v>
      </c>
      <c r="D221" s="31" t="s">
        <v>1255</v>
      </c>
      <c r="E221" s="31" t="s">
        <v>529</v>
      </c>
      <c r="F221" s="84">
        <v>179199</v>
      </c>
      <c r="G221" s="32">
        <v>1240.77</v>
      </c>
      <c r="H221" s="32" t="s">
        <v>843</v>
      </c>
    </row>
    <row r="222" spans="1:8" ht="15" customHeight="1">
      <c r="A222" s="83">
        <v>45504</v>
      </c>
      <c r="B222" s="32" t="s">
        <v>1072</v>
      </c>
      <c r="C222" s="31" t="s">
        <v>1073</v>
      </c>
      <c r="D222" s="31" t="s">
        <v>1102</v>
      </c>
      <c r="E222" s="31" t="s">
        <v>529</v>
      </c>
      <c r="F222" s="84">
        <v>804716</v>
      </c>
      <c r="G222" s="32">
        <v>3.17</v>
      </c>
      <c r="H222" s="32" t="s">
        <v>843</v>
      </c>
    </row>
    <row r="223" spans="1:8" ht="15" customHeight="1">
      <c r="A223" s="83">
        <v>45504</v>
      </c>
      <c r="B223" s="32" t="s">
        <v>1062</v>
      </c>
      <c r="C223" s="31" t="s">
        <v>1063</v>
      </c>
      <c r="D223" s="31" t="s">
        <v>1321</v>
      </c>
      <c r="E223" s="31" t="s">
        <v>529</v>
      </c>
      <c r="F223" s="84">
        <v>315000</v>
      </c>
      <c r="G223" s="32">
        <v>140.01</v>
      </c>
      <c r="H223" s="32" t="s">
        <v>843</v>
      </c>
    </row>
    <row r="224" spans="1:8" ht="15" customHeight="1">
      <c r="A224" s="83">
        <v>45504</v>
      </c>
      <c r="B224" s="32" t="s">
        <v>1062</v>
      </c>
      <c r="C224" s="31" t="s">
        <v>1063</v>
      </c>
      <c r="D224" s="31" t="s">
        <v>1029</v>
      </c>
      <c r="E224" s="31" t="s">
        <v>529</v>
      </c>
      <c r="F224" s="84">
        <v>402850</v>
      </c>
      <c r="G224" s="32">
        <v>149.22</v>
      </c>
      <c r="H224" s="32" t="s">
        <v>843</v>
      </c>
    </row>
    <row r="225" spans="1:8" ht="15" customHeight="1">
      <c r="A225" s="83">
        <v>45504</v>
      </c>
      <c r="B225" s="32" t="s">
        <v>1062</v>
      </c>
      <c r="C225" s="31" t="s">
        <v>1063</v>
      </c>
      <c r="D225" s="31" t="s">
        <v>1258</v>
      </c>
      <c r="E225" s="31" t="s">
        <v>529</v>
      </c>
      <c r="F225" s="84">
        <v>800000</v>
      </c>
      <c r="G225" s="32">
        <v>140.07</v>
      </c>
      <c r="H225" s="32" t="s">
        <v>843</v>
      </c>
    </row>
    <row r="226" spans="1:8" ht="15" customHeight="1">
      <c r="A226" s="83">
        <v>45504</v>
      </c>
      <c r="B226" s="32" t="s">
        <v>1062</v>
      </c>
      <c r="C226" s="31" t="s">
        <v>1063</v>
      </c>
      <c r="D226" s="31" t="s">
        <v>1322</v>
      </c>
      <c r="E226" s="31" t="s">
        <v>529</v>
      </c>
      <c r="F226" s="84">
        <v>400000</v>
      </c>
      <c r="G226" s="32">
        <v>140.47</v>
      </c>
      <c r="H226" s="32" t="s">
        <v>843</v>
      </c>
    </row>
    <row r="227" spans="1:8" ht="15" customHeight="1">
      <c r="A227" s="83">
        <v>45504</v>
      </c>
      <c r="B227" s="32" t="s">
        <v>1062</v>
      </c>
      <c r="C227" s="31" t="s">
        <v>1063</v>
      </c>
      <c r="D227" s="31" t="s">
        <v>887</v>
      </c>
      <c r="E227" s="31" t="s">
        <v>529</v>
      </c>
      <c r="F227" s="84">
        <v>283831</v>
      </c>
      <c r="G227" s="32">
        <v>154.6</v>
      </c>
      <c r="H227" s="32" t="s">
        <v>843</v>
      </c>
    </row>
    <row r="228" spans="1:8" ht="15" customHeight="1">
      <c r="A228" s="83">
        <v>45504</v>
      </c>
      <c r="B228" s="32" t="s">
        <v>1062</v>
      </c>
      <c r="C228" s="31" t="s">
        <v>1063</v>
      </c>
      <c r="D228" s="31" t="s">
        <v>1028</v>
      </c>
      <c r="E228" s="31" t="s">
        <v>529</v>
      </c>
      <c r="F228" s="84">
        <v>317506</v>
      </c>
      <c r="G228" s="32">
        <v>156.24</v>
      </c>
      <c r="H228" s="32" t="s">
        <v>843</v>
      </c>
    </row>
    <row r="229" spans="1:8" ht="15" customHeight="1">
      <c r="A229" s="83">
        <v>45504</v>
      </c>
      <c r="B229" s="32" t="s">
        <v>1259</v>
      </c>
      <c r="C229" s="31" t="s">
        <v>1260</v>
      </c>
      <c r="D229" s="31" t="s">
        <v>1029</v>
      </c>
      <c r="E229" s="31" t="s">
        <v>529</v>
      </c>
      <c r="F229" s="84">
        <v>2129419</v>
      </c>
      <c r="G229" s="32">
        <v>146.47999999999999</v>
      </c>
      <c r="H229" s="32" t="s">
        <v>843</v>
      </c>
    </row>
    <row r="230" spans="1:8" ht="15" customHeight="1">
      <c r="A230" s="83">
        <v>45504</v>
      </c>
      <c r="B230" s="32" t="s">
        <v>1261</v>
      </c>
      <c r="C230" s="31" t="s">
        <v>1262</v>
      </c>
      <c r="D230" s="31" t="s">
        <v>1042</v>
      </c>
      <c r="E230" s="31" t="s">
        <v>529</v>
      </c>
      <c r="F230" s="84">
        <v>361254</v>
      </c>
      <c r="G230" s="32">
        <v>14.47</v>
      </c>
      <c r="H230" s="32" t="s">
        <v>843</v>
      </c>
    </row>
    <row r="231" spans="1:8" ht="15" customHeight="1">
      <c r="A231" s="83">
        <v>45504</v>
      </c>
      <c r="B231" s="32" t="s">
        <v>1263</v>
      </c>
      <c r="C231" s="31" t="s">
        <v>1264</v>
      </c>
      <c r="D231" s="31" t="s">
        <v>1029</v>
      </c>
      <c r="E231" s="31" t="s">
        <v>529</v>
      </c>
      <c r="F231" s="84">
        <v>243108</v>
      </c>
      <c r="G231" s="32">
        <v>281.89</v>
      </c>
      <c r="H231" s="32" t="s">
        <v>843</v>
      </c>
    </row>
    <row r="232" spans="1:8" ht="15" customHeight="1">
      <c r="A232" s="83">
        <v>45504</v>
      </c>
      <c r="B232" s="32" t="s">
        <v>1265</v>
      </c>
      <c r="C232" s="31" t="s">
        <v>1266</v>
      </c>
      <c r="D232" s="31" t="s">
        <v>1323</v>
      </c>
      <c r="E232" s="31" t="s">
        <v>529</v>
      </c>
      <c r="F232" s="84">
        <v>1019000</v>
      </c>
      <c r="G232" s="32">
        <v>23.03</v>
      </c>
      <c r="H232" s="32" t="s">
        <v>843</v>
      </c>
    </row>
    <row r="233" spans="1:8" ht="15" customHeight="1">
      <c r="A233" s="83">
        <v>45504</v>
      </c>
      <c r="B233" s="32" t="s">
        <v>1064</v>
      </c>
      <c r="C233" s="31" t="s">
        <v>1065</v>
      </c>
      <c r="D233" s="31" t="s">
        <v>1103</v>
      </c>
      <c r="E233" s="31" t="s">
        <v>529</v>
      </c>
      <c r="F233" s="84">
        <v>10000</v>
      </c>
      <c r="G233" s="32">
        <v>7.79</v>
      </c>
      <c r="H233" s="32" t="s">
        <v>843</v>
      </c>
    </row>
    <row r="234" spans="1:8" ht="15" customHeight="1">
      <c r="A234" s="83">
        <v>45504</v>
      </c>
      <c r="B234" s="32" t="s">
        <v>1064</v>
      </c>
      <c r="C234" s="31" t="s">
        <v>1065</v>
      </c>
      <c r="D234" s="31" t="s">
        <v>1113</v>
      </c>
      <c r="E234" s="31" t="s">
        <v>529</v>
      </c>
      <c r="F234" s="84">
        <v>493750</v>
      </c>
      <c r="G234" s="32">
        <v>7.79</v>
      </c>
      <c r="H234" s="32" t="s">
        <v>843</v>
      </c>
    </row>
    <row r="235" spans="1:8" ht="15" customHeight="1">
      <c r="A235" s="83">
        <v>45504</v>
      </c>
      <c r="B235" s="32" t="s">
        <v>1064</v>
      </c>
      <c r="C235" s="31" t="s">
        <v>1065</v>
      </c>
      <c r="D235" s="31" t="s">
        <v>1075</v>
      </c>
      <c r="E235" s="31" t="s">
        <v>529</v>
      </c>
      <c r="F235" s="84">
        <v>1388451</v>
      </c>
      <c r="G235" s="32">
        <v>7.79</v>
      </c>
      <c r="H235" s="32" t="s">
        <v>843</v>
      </c>
    </row>
    <row r="236" spans="1:8" ht="15" customHeight="1">
      <c r="A236" s="83">
        <v>45504</v>
      </c>
      <c r="B236" s="32" t="s">
        <v>1273</v>
      </c>
      <c r="C236" s="31" t="s">
        <v>1274</v>
      </c>
      <c r="D236" s="31" t="s">
        <v>1028</v>
      </c>
      <c r="E236" s="31" t="s">
        <v>529</v>
      </c>
      <c r="F236" s="84">
        <v>74720</v>
      </c>
      <c r="G236" s="32">
        <v>196</v>
      </c>
      <c r="H236" s="32" t="s">
        <v>843</v>
      </c>
    </row>
    <row r="237" spans="1:8" ht="15" customHeight="1">
      <c r="A237" s="83">
        <v>45504</v>
      </c>
      <c r="B237" s="32" t="s">
        <v>1273</v>
      </c>
      <c r="C237" s="31" t="s">
        <v>1274</v>
      </c>
      <c r="D237" s="31" t="s">
        <v>1105</v>
      </c>
      <c r="E237" s="31" t="s">
        <v>529</v>
      </c>
      <c r="F237" s="84">
        <v>83024</v>
      </c>
      <c r="G237" s="32">
        <v>197.17</v>
      </c>
      <c r="H237" s="32" t="s">
        <v>843</v>
      </c>
    </row>
    <row r="238" spans="1:8" ht="15" customHeight="1">
      <c r="A238" s="83">
        <v>45504</v>
      </c>
      <c r="B238" s="32" t="s">
        <v>1273</v>
      </c>
      <c r="C238" s="31" t="s">
        <v>1274</v>
      </c>
      <c r="D238" s="31" t="s">
        <v>1275</v>
      </c>
      <c r="E238" s="31" t="s">
        <v>529</v>
      </c>
      <c r="F238" s="84">
        <v>90458</v>
      </c>
      <c r="G238" s="32">
        <v>195.74</v>
      </c>
      <c r="H238" s="32" t="s">
        <v>843</v>
      </c>
    </row>
    <row r="239" spans="1:8" ht="15" customHeight="1">
      <c r="A239" s="83">
        <v>45504</v>
      </c>
      <c r="B239" s="32" t="s">
        <v>1066</v>
      </c>
      <c r="C239" s="31" t="s">
        <v>1067</v>
      </c>
      <c r="D239" s="31" t="s">
        <v>1042</v>
      </c>
      <c r="E239" s="31" t="s">
        <v>529</v>
      </c>
      <c r="F239" s="84">
        <v>111804</v>
      </c>
      <c r="G239" s="32">
        <v>35.6</v>
      </c>
      <c r="H239" s="32" t="s">
        <v>843</v>
      </c>
    </row>
    <row r="240" spans="1:8" ht="15" customHeight="1">
      <c r="A240" s="83">
        <v>45504</v>
      </c>
      <c r="B240" s="32" t="s">
        <v>1276</v>
      </c>
      <c r="C240" s="31" t="s">
        <v>1277</v>
      </c>
      <c r="D240" s="31" t="s">
        <v>1324</v>
      </c>
      <c r="E240" s="31" t="s">
        <v>529</v>
      </c>
      <c r="F240" s="84">
        <v>518000</v>
      </c>
      <c r="G240" s="32">
        <v>111.7</v>
      </c>
      <c r="H240" s="32" t="s">
        <v>843</v>
      </c>
    </row>
    <row r="241" spans="1:8" ht="15" customHeight="1">
      <c r="A241" s="83">
        <v>45504</v>
      </c>
      <c r="B241" s="32" t="s">
        <v>1279</v>
      </c>
      <c r="C241" s="31" t="s">
        <v>1280</v>
      </c>
      <c r="D241" s="31" t="s">
        <v>1029</v>
      </c>
      <c r="E241" s="31" t="s">
        <v>529</v>
      </c>
      <c r="F241" s="84">
        <v>577149</v>
      </c>
      <c r="G241" s="32">
        <v>103.13</v>
      </c>
      <c r="H241" s="32" t="s">
        <v>843</v>
      </c>
    </row>
    <row r="242" spans="1:8" ht="15" customHeight="1">
      <c r="A242" s="83">
        <v>45504</v>
      </c>
      <c r="B242" s="32" t="s">
        <v>1281</v>
      </c>
      <c r="C242" s="31" t="s">
        <v>1282</v>
      </c>
      <c r="D242" s="31" t="s">
        <v>1029</v>
      </c>
      <c r="E242" s="31" t="s">
        <v>529</v>
      </c>
      <c r="F242" s="84">
        <v>369142</v>
      </c>
      <c r="G242" s="32">
        <v>178.69</v>
      </c>
      <c r="H242" s="32" t="s">
        <v>843</v>
      </c>
    </row>
    <row r="243" spans="1:8" ht="15" customHeight="1">
      <c r="A243" s="83">
        <v>45504</v>
      </c>
      <c r="B243" s="32" t="s">
        <v>1283</v>
      </c>
      <c r="C243" s="31" t="s">
        <v>1284</v>
      </c>
      <c r="D243" s="31" t="s">
        <v>1029</v>
      </c>
      <c r="E243" s="31" t="s">
        <v>529</v>
      </c>
      <c r="F243" s="84">
        <v>787672</v>
      </c>
      <c r="G243" s="32">
        <v>52.82</v>
      </c>
      <c r="H243" s="32" t="s">
        <v>843</v>
      </c>
    </row>
    <row r="244" spans="1:8" ht="15" customHeight="1">
      <c r="A244" s="83">
        <v>45504</v>
      </c>
      <c r="B244" s="32" t="s">
        <v>1283</v>
      </c>
      <c r="C244" s="31" t="s">
        <v>1284</v>
      </c>
      <c r="D244" s="31" t="s">
        <v>887</v>
      </c>
      <c r="E244" s="31" t="s">
        <v>529</v>
      </c>
      <c r="F244" s="84">
        <v>750511</v>
      </c>
      <c r="G244" s="32">
        <v>52.66</v>
      </c>
      <c r="H244" s="32" t="s">
        <v>843</v>
      </c>
    </row>
    <row r="245" spans="1:8" ht="15" customHeight="1">
      <c r="A245" s="83">
        <v>45504</v>
      </c>
      <c r="B245" s="32" t="s">
        <v>1068</v>
      </c>
      <c r="C245" s="31" t="s">
        <v>1069</v>
      </c>
      <c r="D245" s="31" t="s">
        <v>885</v>
      </c>
      <c r="E245" s="31" t="s">
        <v>529</v>
      </c>
      <c r="F245" s="84">
        <v>32000</v>
      </c>
      <c r="G245" s="32">
        <v>377.26</v>
      </c>
      <c r="H245" s="32" t="s">
        <v>843</v>
      </c>
    </row>
    <row r="246" spans="1:8" ht="15" customHeight="1">
      <c r="A246" s="83">
        <v>45504</v>
      </c>
      <c r="B246" s="32" t="s">
        <v>1068</v>
      </c>
      <c r="C246" s="31" t="s">
        <v>1069</v>
      </c>
      <c r="D246" s="31" t="s">
        <v>1030</v>
      </c>
      <c r="E246" s="31" t="s">
        <v>529</v>
      </c>
      <c r="F246" s="84">
        <v>102400</v>
      </c>
      <c r="G246" s="32">
        <v>374.82</v>
      </c>
      <c r="H246" s="32" t="s">
        <v>843</v>
      </c>
    </row>
    <row r="247" spans="1:8" ht="15" customHeight="1">
      <c r="A247" s="83">
        <v>45504</v>
      </c>
      <c r="B247" s="32" t="s">
        <v>442</v>
      </c>
      <c r="C247" s="31" t="s">
        <v>1285</v>
      </c>
      <c r="D247" s="31" t="s">
        <v>1029</v>
      </c>
      <c r="E247" s="31" t="s">
        <v>529</v>
      </c>
      <c r="F247" s="84">
        <v>1102592</v>
      </c>
      <c r="G247" s="32">
        <v>323.23</v>
      </c>
      <c r="H247" s="32" t="s">
        <v>843</v>
      </c>
    </row>
    <row r="248" spans="1:8" ht="15" customHeight="1">
      <c r="A248" s="83">
        <v>45504</v>
      </c>
      <c r="B248" s="32" t="s">
        <v>1286</v>
      </c>
      <c r="C248" s="31" t="s">
        <v>1287</v>
      </c>
      <c r="D248" s="31" t="s">
        <v>1029</v>
      </c>
      <c r="E248" s="31" t="s">
        <v>529</v>
      </c>
      <c r="F248" s="84">
        <v>200918</v>
      </c>
      <c r="G248" s="32">
        <v>292.52999999999997</v>
      </c>
      <c r="H248" s="32" t="s">
        <v>843</v>
      </c>
    </row>
    <row r="249" spans="1:8" ht="15" customHeight="1">
      <c r="A249" s="83">
        <v>45504</v>
      </c>
      <c r="B249" s="32" t="s">
        <v>1325</v>
      </c>
      <c r="C249" s="31" t="s">
        <v>1326</v>
      </c>
      <c r="D249" s="31" t="s">
        <v>1327</v>
      </c>
      <c r="E249" s="31" t="s">
        <v>529</v>
      </c>
      <c r="F249" s="84">
        <v>274841</v>
      </c>
      <c r="G249" s="32">
        <v>23.5</v>
      </c>
      <c r="H249" s="32" t="s">
        <v>843</v>
      </c>
    </row>
    <row r="250" spans="1:8" ht="15" customHeight="1">
      <c r="A250" s="83">
        <v>45504</v>
      </c>
      <c r="B250" s="32" t="s">
        <v>1288</v>
      </c>
      <c r="C250" s="31" t="s">
        <v>1289</v>
      </c>
      <c r="D250" s="31" t="s">
        <v>1290</v>
      </c>
      <c r="E250" s="31" t="s">
        <v>529</v>
      </c>
      <c r="F250" s="84">
        <v>9325141</v>
      </c>
      <c r="G250" s="32">
        <v>10.4</v>
      </c>
      <c r="H250" s="32" t="s">
        <v>843</v>
      </c>
    </row>
    <row r="251" spans="1:8" ht="15" customHeight="1">
      <c r="A251" s="83">
        <v>45504</v>
      </c>
      <c r="B251" s="32" t="s">
        <v>1291</v>
      </c>
      <c r="C251" s="31" t="s">
        <v>1292</v>
      </c>
      <c r="D251" s="31" t="s">
        <v>1070</v>
      </c>
      <c r="E251" s="31" t="s">
        <v>529</v>
      </c>
      <c r="F251" s="84">
        <v>1140094</v>
      </c>
      <c r="G251" s="32">
        <v>29.85</v>
      </c>
      <c r="H251" s="32" t="s">
        <v>843</v>
      </c>
    </row>
    <row r="252" spans="1:8" ht="15" customHeight="1">
      <c r="A252" s="83">
        <v>45504</v>
      </c>
      <c r="B252" s="32" t="s">
        <v>1293</v>
      </c>
      <c r="C252" s="31" t="s">
        <v>1294</v>
      </c>
      <c r="D252" s="31" t="s">
        <v>1314</v>
      </c>
      <c r="E252" s="31" t="s">
        <v>529</v>
      </c>
      <c r="F252" s="84">
        <v>82400</v>
      </c>
      <c r="G252" s="32">
        <v>530.4</v>
      </c>
      <c r="H252" s="32" t="s">
        <v>843</v>
      </c>
    </row>
    <row r="253" spans="1:8" ht="15" customHeight="1">
      <c r="A253" s="83">
        <v>45504</v>
      </c>
      <c r="B253" s="32" t="s">
        <v>1293</v>
      </c>
      <c r="C253" s="31" t="s">
        <v>1294</v>
      </c>
      <c r="D253" s="31" t="s">
        <v>1027</v>
      </c>
      <c r="E253" s="31" t="s">
        <v>529</v>
      </c>
      <c r="F253" s="84">
        <v>56800</v>
      </c>
      <c r="G253" s="32">
        <v>530.22</v>
      </c>
      <c r="H253" s="32" t="s">
        <v>843</v>
      </c>
    </row>
    <row r="254" spans="1:8" ht="15" customHeight="1">
      <c r="A254" s="83">
        <v>45504</v>
      </c>
      <c r="B254" s="32" t="s">
        <v>1293</v>
      </c>
      <c r="C254" s="31" t="s">
        <v>1294</v>
      </c>
      <c r="D254" s="31" t="s">
        <v>885</v>
      </c>
      <c r="E254" s="31" t="s">
        <v>529</v>
      </c>
      <c r="F254" s="84">
        <v>194400</v>
      </c>
      <c r="G254" s="32">
        <v>530.4</v>
      </c>
      <c r="H254" s="32" t="s">
        <v>843</v>
      </c>
    </row>
    <row r="255" spans="1:8" ht="15" customHeight="1">
      <c r="A255" s="83">
        <v>45504</v>
      </c>
      <c r="B255" s="32" t="s">
        <v>1293</v>
      </c>
      <c r="C255" s="31" t="s">
        <v>1294</v>
      </c>
      <c r="D255" s="31" t="s">
        <v>1099</v>
      </c>
      <c r="E255" s="31" t="s">
        <v>529</v>
      </c>
      <c r="F255" s="84">
        <v>56000</v>
      </c>
      <c r="G255" s="32">
        <v>528.63</v>
      </c>
      <c r="H255" s="32" t="s">
        <v>843</v>
      </c>
    </row>
    <row r="256" spans="1:8" ht="15" customHeight="1">
      <c r="A256" s="83">
        <v>45504</v>
      </c>
      <c r="B256" s="32" t="s">
        <v>1328</v>
      </c>
      <c r="C256" s="31" t="s">
        <v>1329</v>
      </c>
      <c r="D256" s="31" t="s">
        <v>885</v>
      </c>
      <c r="E256" s="31" t="s">
        <v>529</v>
      </c>
      <c r="F256" s="84">
        <v>34000</v>
      </c>
      <c r="G256" s="32">
        <v>223.71</v>
      </c>
      <c r="H256" s="32" t="s">
        <v>843</v>
      </c>
    </row>
    <row r="257" spans="1:8" ht="15" customHeight="1">
      <c r="A257" s="83">
        <v>45504</v>
      </c>
      <c r="B257" s="32" t="s">
        <v>700</v>
      </c>
      <c r="C257" s="31" t="s">
        <v>1106</v>
      </c>
      <c r="D257" s="31" t="s">
        <v>1029</v>
      </c>
      <c r="E257" s="31" t="s">
        <v>529</v>
      </c>
      <c r="F257" s="84">
        <v>672117</v>
      </c>
      <c r="G257" s="32">
        <v>424.45</v>
      </c>
      <c r="H257" s="32" t="s">
        <v>843</v>
      </c>
    </row>
    <row r="258" spans="1:8" ht="15" customHeight="1">
      <c r="A258" s="83">
        <v>45504</v>
      </c>
      <c r="B258" s="32" t="s">
        <v>1330</v>
      </c>
      <c r="C258" s="31" t="s">
        <v>1331</v>
      </c>
      <c r="D258" s="31" t="s">
        <v>1332</v>
      </c>
      <c r="E258" s="31" t="s">
        <v>529</v>
      </c>
      <c r="F258" s="84">
        <v>552416</v>
      </c>
      <c r="G258" s="32">
        <v>190.47</v>
      </c>
      <c r="H258" s="32" t="s">
        <v>843</v>
      </c>
    </row>
    <row r="259" spans="1:8" ht="15" customHeight="1">
      <c r="A259" s="83">
        <v>45504</v>
      </c>
      <c r="B259" s="32" t="s">
        <v>493</v>
      </c>
      <c r="C259" s="31" t="s">
        <v>1333</v>
      </c>
      <c r="D259" s="31" t="s">
        <v>1334</v>
      </c>
      <c r="E259" s="31" t="s">
        <v>529</v>
      </c>
      <c r="F259" s="84">
        <v>774124</v>
      </c>
      <c r="G259" s="32">
        <v>990.42</v>
      </c>
      <c r="H259" s="32" t="s">
        <v>843</v>
      </c>
    </row>
    <row r="260" spans="1:8" ht="15" customHeight="1">
      <c r="A260" s="83">
        <v>45504</v>
      </c>
      <c r="B260" s="32" t="s">
        <v>1107</v>
      </c>
      <c r="C260" s="31" t="s">
        <v>1108</v>
      </c>
      <c r="D260" s="31" t="s">
        <v>1029</v>
      </c>
      <c r="E260" s="31" t="s">
        <v>529</v>
      </c>
      <c r="F260" s="84">
        <v>635289</v>
      </c>
      <c r="G260" s="32">
        <v>103.11</v>
      </c>
      <c r="H260" s="32" t="s">
        <v>843</v>
      </c>
    </row>
    <row r="261" spans="1:8" ht="15" customHeight="1">
      <c r="A261" s="83">
        <v>45504</v>
      </c>
      <c r="B261" s="32" t="s">
        <v>1296</v>
      </c>
      <c r="C261" s="31" t="s">
        <v>1297</v>
      </c>
      <c r="D261" s="31" t="s">
        <v>1298</v>
      </c>
      <c r="E261" s="31" t="s">
        <v>529</v>
      </c>
      <c r="F261" s="84">
        <v>230967</v>
      </c>
      <c r="G261" s="32">
        <v>46.65</v>
      </c>
      <c r="H261" s="32" t="s">
        <v>843</v>
      </c>
    </row>
    <row r="262" spans="1:8" ht="15" customHeight="1">
      <c r="A262" s="83">
        <v>45504</v>
      </c>
      <c r="B262" s="32" t="s">
        <v>1299</v>
      </c>
      <c r="C262" s="31" t="s">
        <v>1300</v>
      </c>
      <c r="D262" s="31" t="s">
        <v>1335</v>
      </c>
      <c r="E262" s="31" t="s">
        <v>529</v>
      </c>
      <c r="F262" s="84">
        <v>87335</v>
      </c>
      <c r="G262" s="32">
        <v>1541.13</v>
      </c>
      <c r="H262" s="32" t="s">
        <v>843</v>
      </c>
    </row>
    <row r="263" spans="1:8" ht="15" customHeight="1">
      <c r="A263" s="83">
        <v>45504</v>
      </c>
      <c r="B263" s="32" t="s">
        <v>1302</v>
      </c>
      <c r="C263" s="31" t="s">
        <v>1303</v>
      </c>
      <c r="D263" s="31" t="s">
        <v>1336</v>
      </c>
      <c r="E263" s="31" t="s">
        <v>529</v>
      </c>
      <c r="F263" s="84">
        <v>92612</v>
      </c>
      <c r="G263" s="32">
        <v>155.29</v>
      </c>
      <c r="H263" s="32" t="s">
        <v>843</v>
      </c>
    </row>
    <row r="264" spans="1:8" ht="15" customHeight="1">
      <c r="A264" s="83">
        <v>45504</v>
      </c>
      <c r="B264" s="32" t="s">
        <v>1109</v>
      </c>
      <c r="C264" s="31" t="s">
        <v>1110</v>
      </c>
      <c r="D264" s="31" t="s">
        <v>1105</v>
      </c>
      <c r="E264" s="31" t="s">
        <v>529</v>
      </c>
      <c r="F264" s="84">
        <v>154894</v>
      </c>
      <c r="G264" s="32">
        <v>75.040000000000006</v>
      </c>
      <c r="H264" s="32" t="s">
        <v>843</v>
      </c>
    </row>
    <row r="265" spans="1:8" ht="15" customHeight="1">
      <c r="A265" s="83">
        <v>45504</v>
      </c>
      <c r="B265" s="32" t="s">
        <v>1109</v>
      </c>
      <c r="C265" s="31" t="s">
        <v>1110</v>
      </c>
      <c r="D265" s="31" t="s">
        <v>1337</v>
      </c>
      <c r="E265" s="31" t="s">
        <v>529</v>
      </c>
      <c r="F265" s="84">
        <v>50000</v>
      </c>
      <c r="G265" s="32">
        <v>76.209999999999994</v>
      </c>
      <c r="H265" s="32" t="s">
        <v>843</v>
      </c>
    </row>
    <row r="266" spans="1:8" ht="15" customHeight="1">
      <c r="A266" s="83">
        <v>45504</v>
      </c>
      <c r="B266" s="32" t="s">
        <v>1109</v>
      </c>
      <c r="C266" s="31" t="s">
        <v>1110</v>
      </c>
      <c r="D266" s="31" t="s">
        <v>1097</v>
      </c>
      <c r="E266" s="31" t="s">
        <v>529</v>
      </c>
      <c r="F266" s="84">
        <v>61629</v>
      </c>
      <c r="G266" s="32">
        <v>74.66</v>
      </c>
      <c r="H266" s="32" t="s">
        <v>843</v>
      </c>
    </row>
    <row r="267" spans="1:8" ht="15" customHeight="1">
      <c r="A267" s="83">
        <v>45504</v>
      </c>
      <c r="B267" s="32" t="s">
        <v>1109</v>
      </c>
      <c r="C267" s="31" t="s">
        <v>1110</v>
      </c>
      <c r="D267" s="31" t="s">
        <v>1071</v>
      </c>
      <c r="E267" s="31" t="s">
        <v>529</v>
      </c>
      <c r="F267" s="84">
        <v>211409</v>
      </c>
      <c r="G267" s="32">
        <v>75.88</v>
      </c>
      <c r="H267" s="32" t="s">
        <v>843</v>
      </c>
    </row>
    <row r="268" spans="1:8" ht="15" customHeight="1">
      <c r="A268" s="83">
        <v>45504</v>
      </c>
      <c r="B268" s="32" t="s">
        <v>1305</v>
      </c>
      <c r="C268" s="31" t="s">
        <v>1306</v>
      </c>
      <c r="D268" s="31" t="s">
        <v>1338</v>
      </c>
      <c r="E268" s="31" t="s">
        <v>529</v>
      </c>
      <c r="F268" s="84">
        <v>27000</v>
      </c>
      <c r="G268" s="32">
        <v>287.11</v>
      </c>
      <c r="H268" s="32" t="s">
        <v>843</v>
      </c>
    </row>
    <row r="269" spans="1:8" ht="15" customHeight="1">
      <c r="A269" s="83">
        <v>45504</v>
      </c>
      <c r="B269" s="32" t="s">
        <v>1308</v>
      </c>
      <c r="C269" s="31" t="s">
        <v>1309</v>
      </c>
      <c r="D269" s="31" t="s">
        <v>1029</v>
      </c>
      <c r="E269" s="31" t="s">
        <v>529</v>
      </c>
      <c r="F269" s="84">
        <v>642476</v>
      </c>
      <c r="G269" s="32">
        <v>343.33</v>
      </c>
      <c r="H269" s="32" t="s">
        <v>843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8"/>
  <sheetViews>
    <sheetView zoomScale="70" zoomScaleNormal="70" workbookViewId="0">
      <selection activeCell="K1" sqref="K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987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153</v>
      </c>
      <c r="E10" s="318" t="s">
        <v>845</v>
      </c>
      <c r="F10" s="248">
        <v>429.5</v>
      </c>
      <c r="G10" s="249">
        <v>408.5</v>
      </c>
      <c r="H10" s="248">
        <v>454</v>
      </c>
      <c r="I10" s="248" t="s">
        <v>844</v>
      </c>
      <c r="J10" s="247" t="s">
        <v>964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546</v>
      </c>
      <c r="O10" s="263">
        <v>45482</v>
      </c>
      <c r="P10" s="264"/>
      <c r="Q10" s="228"/>
      <c r="R10" s="54" t="s">
        <v>846</v>
      </c>
    </row>
    <row r="11" spans="1:26" ht="15" customHeight="1">
      <c r="A11" s="334">
        <v>2</v>
      </c>
      <c r="B11" s="265">
        <v>45449</v>
      </c>
      <c r="C11" s="333"/>
      <c r="D11" s="317" t="s">
        <v>219</v>
      </c>
      <c r="E11" s="318" t="s">
        <v>544</v>
      </c>
      <c r="F11" s="248">
        <v>1100</v>
      </c>
      <c r="G11" s="249">
        <v>1045</v>
      </c>
      <c r="H11" s="248">
        <v>1163</v>
      </c>
      <c r="I11" s="248" t="s">
        <v>891</v>
      </c>
      <c r="J11" s="247" t="s">
        <v>974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546</v>
      </c>
      <c r="O11" s="263">
        <v>45481</v>
      </c>
      <c r="P11" s="264"/>
      <c r="Q11" s="330"/>
      <c r="R11" s="331" t="s">
        <v>846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220</v>
      </c>
      <c r="E12" s="318" t="s">
        <v>845</v>
      </c>
      <c r="F12" s="248">
        <v>952</v>
      </c>
      <c r="G12" s="249">
        <v>887</v>
      </c>
      <c r="H12" s="248">
        <v>1015.5</v>
      </c>
      <c r="I12" s="248" t="s">
        <v>888</v>
      </c>
      <c r="J12" s="247" t="s">
        <v>1005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546</v>
      </c>
      <c r="O12" s="263">
        <v>45481</v>
      </c>
      <c r="P12" s="264"/>
      <c r="Q12" s="228"/>
      <c r="R12" s="54" t="s">
        <v>847</v>
      </c>
    </row>
    <row r="13" spans="1:26" ht="15" customHeight="1">
      <c r="A13" s="353">
        <v>4</v>
      </c>
      <c r="B13" s="354">
        <v>45462</v>
      </c>
      <c r="C13" s="355"/>
      <c r="D13" s="356" t="s">
        <v>138</v>
      </c>
      <c r="E13" s="357" t="s">
        <v>845</v>
      </c>
      <c r="F13" s="290">
        <v>118</v>
      </c>
      <c r="G13" s="291">
        <v>112</v>
      </c>
      <c r="H13" s="290">
        <v>112.5</v>
      </c>
      <c r="I13" s="290" t="s">
        <v>1006</v>
      </c>
      <c r="J13" s="292" t="s">
        <v>1023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556</v>
      </c>
      <c r="O13" s="360">
        <v>45496</v>
      </c>
      <c r="P13" s="361"/>
      <c r="Q13" s="228"/>
      <c r="R13" s="54" t="s">
        <v>846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544</v>
      </c>
      <c r="F14" s="248">
        <v>468</v>
      </c>
      <c r="G14" s="249">
        <v>448</v>
      </c>
      <c r="H14" s="248">
        <v>492</v>
      </c>
      <c r="I14" s="248" t="s">
        <v>892</v>
      </c>
      <c r="J14" s="247" t="s">
        <v>956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546</v>
      </c>
      <c r="O14" s="263">
        <v>45478</v>
      </c>
      <c r="P14" s="264"/>
      <c r="Q14" s="228"/>
      <c r="R14" s="54" t="s">
        <v>846</v>
      </c>
    </row>
    <row r="15" spans="1:26" ht="15" customHeight="1">
      <c r="A15" s="353">
        <v>6</v>
      </c>
      <c r="B15" s="354">
        <v>45463</v>
      </c>
      <c r="C15" s="355"/>
      <c r="D15" s="356" t="s">
        <v>384</v>
      </c>
      <c r="E15" s="357" t="s">
        <v>544</v>
      </c>
      <c r="F15" s="290">
        <v>3370</v>
      </c>
      <c r="G15" s="291">
        <v>3180</v>
      </c>
      <c r="H15" s="290">
        <v>3180</v>
      </c>
      <c r="I15" s="290" t="s">
        <v>893</v>
      </c>
      <c r="J15" s="292" t="s">
        <v>1022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556</v>
      </c>
      <c r="O15" s="360">
        <v>45496</v>
      </c>
      <c r="P15" s="361"/>
      <c r="Q15" s="228"/>
      <c r="R15" s="54" t="s">
        <v>846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544</v>
      </c>
      <c r="F16" s="248">
        <v>5450</v>
      </c>
      <c r="G16" s="249">
        <v>5145</v>
      </c>
      <c r="H16" s="248">
        <v>5802.5</v>
      </c>
      <c r="I16" s="248" t="s">
        <v>894</v>
      </c>
      <c r="J16" s="247" t="s">
        <v>940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546</v>
      </c>
      <c r="O16" s="263">
        <v>45477</v>
      </c>
      <c r="P16" s="264"/>
      <c r="Q16" s="228"/>
      <c r="R16" s="54" t="s">
        <v>846</v>
      </c>
    </row>
    <row r="17" spans="1:18" ht="15" customHeight="1">
      <c r="A17" s="187">
        <v>8</v>
      </c>
      <c r="B17" s="184">
        <v>45468</v>
      </c>
      <c r="C17" s="188"/>
      <c r="D17" s="192" t="s">
        <v>389</v>
      </c>
      <c r="E17" s="189" t="s">
        <v>544</v>
      </c>
      <c r="F17" s="183" t="s">
        <v>895</v>
      </c>
      <c r="G17" s="185">
        <v>795</v>
      </c>
      <c r="H17" s="183"/>
      <c r="I17" s="183" t="s">
        <v>896</v>
      </c>
      <c r="J17" s="185" t="s">
        <v>545</v>
      </c>
      <c r="K17" s="185"/>
      <c r="L17" s="186"/>
      <c r="M17" s="190"/>
      <c r="N17" s="185"/>
      <c r="O17" s="191"/>
      <c r="P17" s="186">
        <f>VLOOKUP(D17,'MidCap Intra'!$B$11:$C$571,2,0)</f>
        <v>813.25</v>
      </c>
      <c r="Q17" s="228"/>
      <c r="R17" s="54" t="s">
        <v>846</v>
      </c>
    </row>
    <row r="18" spans="1:18" ht="15" customHeight="1">
      <c r="A18" s="315">
        <v>9</v>
      </c>
      <c r="B18" s="265">
        <v>45469</v>
      </c>
      <c r="C18" s="316"/>
      <c r="D18" s="317" t="s">
        <v>297</v>
      </c>
      <c r="E18" s="318" t="s">
        <v>544</v>
      </c>
      <c r="F18" s="248">
        <v>1550</v>
      </c>
      <c r="G18" s="249">
        <v>1480</v>
      </c>
      <c r="H18" s="248">
        <v>1635</v>
      </c>
      <c r="I18" s="248" t="s">
        <v>898</v>
      </c>
      <c r="J18" s="247" t="s">
        <v>1032</v>
      </c>
      <c r="K18" s="247">
        <f t="shared" ref="K18" si="15">H18-F18</f>
        <v>85</v>
      </c>
      <c r="L18" s="261">
        <f t="shared" ref="L18" si="16">(F18*-0.3)/100</f>
        <v>-4.6500000000000004</v>
      </c>
      <c r="M18" s="262">
        <f t="shared" ref="M18" si="17">(K18+L18)/F18</f>
        <v>5.1838709677419353E-2</v>
      </c>
      <c r="N18" s="247" t="s">
        <v>546</v>
      </c>
      <c r="O18" s="263">
        <v>45498</v>
      </c>
      <c r="P18" s="264"/>
      <c r="Q18" s="228"/>
      <c r="R18" s="54" t="s">
        <v>846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544</v>
      </c>
      <c r="F19" s="183" t="s">
        <v>899</v>
      </c>
      <c r="G19" s="185">
        <v>8900</v>
      </c>
      <c r="H19" s="183"/>
      <c r="I19" s="183" t="s">
        <v>900</v>
      </c>
      <c r="J19" s="185" t="s">
        <v>545</v>
      </c>
      <c r="K19" s="185"/>
      <c r="L19" s="186"/>
      <c r="M19" s="190"/>
      <c r="N19" s="185"/>
      <c r="O19" s="191"/>
      <c r="P19" s="186">
        <f>VLOOKUP(D19,'MidCap Intra'!$B$11:$C$571,2,0)</f>
        <v>9664.2000000000007</v>
      </c>
      <c r="Q19" s="228"/>
      <c r="R19" s="54" t="s">
        <v>846</v>
      </c>
    </row>
    <row r="20" spans="1:18" ht="15" customHeight="1">
      <c r="A20" s="315">
        <v>11</v>
      </c>
      <c r="B20" s="265">
        <v>45470</v>
      </c>
      <c r="C20" s="316"/>
      <c r="D20" s="317" t="s">
        <v>901</v>
      </c>
      <c r="E20" s="318" t="s">
        <v>544</v>
      </c>
      <c r="F20" s="248">
        <v>144.5</v>
      </c>
      <c r="G20" s="249">
        <v>135</v>
      </c>
      <c r="H20" s="248">
        <v>155</v>
      </c>
      <c r="I20" s="248" t="s">
        <v>902</v>
      </c>
      <c r="J20" s="247" t="s">
        <v>927</v>
      </c>
      <c r="K20" s="247">
        <f t="shared" ref="K20" si="18">H20-F20</f>
        <v>10.5</v>
      </c>
      <c r="L20" s="261">
        <f t="shared" ref="L20" si="19">(F20*-0.3)/100</f>
        <v>-0.4335</v>
      </c>
      <c r="M20" s="262">
        <f t="shared" ref="M20" si="20">(K20+L20)/F20</f>
        <v>6.9664359861591696E-2</v>
      </c>
      <c r="N20" s="247" t="s">
        <v>546</v>
      </c>
      <c r="O20" s="263">
        <v>45475</v>
      </c>
      <c r="P20" s="264"/>
      <c r="Q20" s="228"/>
      <c r="R20" s="54" t="s">
        <v>847</v>
      </c>
    </row>
    <row r="21" spans="1:18" ht="15" customHeight="1">
      <c r="A21" s="315">
        <v>12</v>
      </c>
      <c r="B21" s="265">
        <v>45470</v>
      </c>
      <c r="C21" s="316"/>
      <c r="D21" s="317" t="s">
        <v>148</v>
      </c>
      <c r="E21" s="318" t="s">
        <v>544</v>
      </c>
      <c r="F21" s="248">
        <v>1560</v>
      </c>
      <c r="G21" s="249">
        <v>1470</v>
      </c>
      <c r="H21" s="248">
        <v>1642.5</v>
      </c>
      <c r="I21" s="248" t="s">
        <v>905</v>
      </c>
      <c r="J21" s="247" t="s">
        <v>767</v>
      </c>
      <c r="K21" s="247">
        <f t="shared" ref="K21" si="21">H21-F21</f>
        <v>82.5</v>
      </c>
      <c r="L21" s="261">
        <f t="shared" ref="L21" si="22">(F21*-0.3)/100</f>
        <v>-4.68</v>
      </c>
      <c r="M21" s="262">
        <f t="shared" ref="M21" si="23">(K21+L21)/F21</f>
        <v>4.9884615384615381E-2</v>
      </c>
      <c r="N21" s="247" t="s">
        <v>546</v>
      </c>
      <c r="O21" s="263">
        <v>45477</v>
      </c>
      <c r="P21" s="264"/>
      <c r="Q21" s="228"/>
      <c r="R21" s="54" t="s">
        <v>846</v>
      </c>
    </row>
    <row r="22" spans="1:18" ht="15" customHeight="1">
      <c r="A22" s="315">
        <v>13</v>
      </c>
      <c r="B22" s="265">
        <v>45474</v>
      </c>
      <c r="C22" s="316"/>
      <c r="D22" s="317" t="s">
        <v>141</v>
      </c>
      <c r="E22" s="318" t="s">
        <v>544</v>
      </c>
      <c r="F22" s="248">
        <v>507</v>
      </c>
      <c r="G22" s="249">
        <v>468</v>
      </c>
      <c r="H22" s="248">
        <v>536</v>
      </c>
      <c r="I22" s="248" t="s">
        <v>910</v>
      </c>
      <c r="J22" s="247" t="s">
        <v>926</v>
      </c>
      <c r="K22" s="247">
        <f t="shared" ref="K22" si="24">H22-F22</f>
        <v>29</v>
      </c>
      <c r="L22" s="261">
        <f t="shared" ref="L22" si="25">(F22*-0.3)/100</f>
        <v>-1.5209999999999999</v>
      </c>
      <c r="M22" s="262">
        <f t="shared" ref="M22" si="26">(K22+L22)/F22</f>
        <v>5.419921104536489E-2</v>
      </c>
      <c r="N22" s="247" t="s">
        <v>546</v>
      </c>
      <c r="O22" s="263">
        <v>45475</v>
      </c>
      <c r="P22" s="264"/>
      <c r="Q22" s="228"/>
      <c r="R22" s="54" t="s">
        <v>846</v>
      </c>
    </row>
    <row r="23" spans="1:18" ht="15" customHeight="1">
      <c r="A23" s="187">
        <v>14</v>
      </c>
      <c r="B23" s="184">
        <v>45474</v>
      </c>
      <c r="C23" s="188"/>
      <c r="D23" s="192" t="s">
        <v>205</v>
      </c>
      <c r="E23" s="189" t="s">
        <v>544</v>
      </c>
      <c r="F23" s="183" t="s">
        <v>911</v>
      </c>
      <c r="G23" s="185">
        <v>2940</v>
      </c>
      <c r="H23" s="183"/>
      <c r="I23" s="183" t="s">
        <v>912</v>
      </c>
      <c r="J23" s="185" t="s">
        <v>545</v>
      </c>
      <c r="K23" s="185"/>
      <c r="L23" s="186"/>
      <c r="M23" s="190"/>
      <c r="N23" s="185"/>
      <c r="O23" s="191"/>
      <c r="P23" s="186">
        <f>VLOOKUP(D23,'MidCap Intra'!$B$11:$C$571,2,0)</f>
        <v>3010.85</v>
      </c>
      <c r="Q23" s="228"/>
      <c r="R23" s="54" t="s">
        <v>846</v>
      </c>
    </row>
    <row r="24" spans="1:18" ht="15" customHeight="1">
      <c r="A24" s="315">
        <v>15</v>
      </c>
      <c r="B24" s="265">
        <v>45475</v>
      </c>
      <c r="C24" s="316"/>
      <c r="D24" s="317" t="s">
        <v>344</v>
      </c>
      <c r="E24" s="318" t="s">
        <v>544</v>
      </c>
      <c r="F24" s="248">
        <v>215</v>
      </c>
      <c r="G24" s="249">
        <v>200</v>
      </c>
      <c r="H24" s="248">
        <v>228.5</v>
      </c>
      <c r="I24" s="248" t="s">
        <v>920</v>
      </c>
      <c r="J24" s="247" t="s">
        <v>932</v>
      </c>
      <c r="K24" s="247">
        <f t="shared" ref="K24" si="27">H24-F24</f>
        <v>13.5</v>
      </c>
      <c r="L24" s="261">
        <f t="shared" ref="L24" si="28">(F24*-0.3)/100</f>
        <v>-0.64500000000000002</v>
      </c>
      <c r="M24" s="262">
        <f t="shared" ref="M24" si="29">(K24+L24)/F24</f>
        <v>5.9790697674418608E-2</v>
      </c>
      <c r="N24" s="247" t="s">
        <v>546</v>
      </c>
      <c r="O24" s="263">
        <v>45476</v>
      </c>
      <c r="P24" s="264"/>
      <c r="Q24" s="228"/>
      <c r="R24" s="54" t="s">
        <v>846</v>
      </c>
    </row>
    <row r="25" spans="1:18" ht="15" customHeight="1">
      <c r="A25" s="315">
        <v>16</v>
      </c>
      <c r="B25" s="265">
        <v>45475</v>
      </c>
      <c r="C25" s="316"/>
      <c r="D25" s="317" t="s">
        <v>441</v>
      </c>
      <c r="E25" s="318" t="s">
        <v>544</v>
      </c>
      <c r="F25" s="248">
        <v>257</v>
      </c>
      <c r="G25" s="249">
        <v>238</v>
      </c>
      <c r="H25" s="248">
        <v>271.5</v>
      </c>
      <c r="I25" s="248" t="s">
        <v>921</v>
      </c>
      <c r="J25" s="247" t="s">
        <v>960</v>
      </c>
      <c r="K25" s="247">
        <f t="shared" ref="K25" si="30">H25-F25</f>
        <v>14.5</v>
      </c>
      <c r="L25" s="261">
        <f t="shared" ref="L25" si="31">(F25*-0.3)/100</f>
        <v>-0.77099999999999991</v>
      </c>
      <c r="M25" s="262">
        <f t="shared" ref="M25" si="32">(K25+L25)/F25</f>
        <v>5.3420233463035018E-2</v>
      </c>
      <c r="N25" s="247" t="s">
        <v>546</v>
      </c>
      <c r="O25" s="263">
        <v>45481</v>
      </c>
      <c r="P25" s="264"/>
      <c r="Q25" s="228"/>
      <c r="R25" s="54" t="s">
        <v>848</v>
      </c>
    </row>
    <row r="26" spans="1:18" ht="15" customHeight="1">
      <c r="A26" s="315">
        <v>17</v>
      </c>
      <c r="B26" s="265">
        <v>45477</v>
      </c>
      <c r="C26" s="316"/>
      <c r="D26" s="317" t="s">
        <v>369</v>
      </c>
      <c r="E26" s="318" t="s">
        <v>544</v>
      </c>
      <c r="F26" s="248">
        <v>496</v>
      </c>
      <c r="G26" s="249">
        <v>468</v>
      </c>
      <c r="H26" s="248">
        <v>521.5</v>
      </c>
      <c r="I26" s="248" t="s">
        <v>938</v>
      </c>
      <c r="J26" s="247" t="s">
        <v>955</v>
      </c>
      <c r="K26" s="247">
        <f t="shared" ref="K26" si="33">H26-F26</f>
        <v>25.5</v>
      </c>
      <c r="L26" s="261">
        <f t="shared" ref="L26" si="34">(F26*-0.3)/100</f>
        <v>-1.4879999999999998</v>
      </c>
      <c r="M26" s="262">
        <f t="shared" ref="M26" si="35">(K26+L26)/F26</f>
        <v>4.8411290322580645E-2</v>
      </c>
      <c r="N26" s="247" t="s">
        <v>546</v>
      </c>
      <c r="O26" s="263">
        <v>45478</v>
      </c>
      <c r="P26" s="264"/>
      <c r="Q26" s="228"/>
      <c r="R26" s="54" t="s">
        <v>846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845</v>
      </c>
      <c r="F27" s="248">
        <v>700</v>
      </c>
      <c r="G27" s="249">
        <v>666</v>
      </c>
      <c r="H27" s="248">
        <v>748.5</v>
      </c>
      <c r="I27" s="248" t="s">
        <v>937</v>
      </c>
      <c r="J27" s="247" t="s">
        <v>1007</v>
      </c>
      <c r="K27" s="247">
        <f t="shared" ref="K27" si="36">H27-F27</f>
        <v>48.5</v>
      </c>
      <c r="L27" s="261">
        <f t="shared" ref="L27" si="37">(F27*-0.3)/100</f>
        <v>-2.1</v>
      </c>
      <c r="M27" s="262">
        <f t="shared" ref="M27" si="38">(K27+L27)/F27</f>
        <v>6.6285714285714281E-2</v>
      </c>
      <c r="N27" s="247" t="s">
        <v>546</v>
      </c>
      <c r="O27" s="263">
        <v>45488</v>
      </c>
      <c r="P27" s="264"/>
      <c r="Q27" s="228"/>
      <c r="R27" s="54" t="s">
        <v>846</v>
      </c>
    </row>
    <row r="28" spans="1:18" ht="15" customHeight="1">
      <c r="A28" s="315">
        <v>19</v>
      </c>
      <c r="B28" s="265">
        <v>45478</v>
      </c>
      <c r="C28" s="316"/>
      <c r="D28" s="317" t="s">
        <v>385</v>
      </c>
      <c r="E28" s="318" t="s">
        <v>544</v>
      </c>
      <c r="F28" s="248">
        <v>223</v>
      </c>
      <c r="G28" s="249">
        <v>214</v>
      </c>
      <c r="H28" s="248">
        <v>238</v>
      </c>
      <c r="I28" s="248" t="s">
        <v>942</v>
      </c>
      <c r="J28" s="247" t="s">
        <v>989</v>
      </c>
      <c r="K28" s="247">
        <f t="shared" ref="K28:K29" si="39">H28-F28</f>
        <v>15</v>
      </c>
      <c r="L28" s="261">
        <f t="shared" ref="L28" si="40">(F28*-0.3)/100</f>
        <v>-0.66899999999999993</v>
      </c>
      <c r="M28" s="262">
        <f t="shared" ref="M28:M29" si="41">(K28+L28)/F28</f>
        <v>6.4264573991031387E-2</v>
      </c>
      <c r="N28" s="247" t="s">
        <v>546</v>
      </c>
      <c r="O28" s="263">
        <v>45484</v>
      </c>
      <c r="P28" s="264"/>
      <c r="Q28" s="228"/>
      <c r="R28" s="54" t="s">
        <v>846</v>
      </c>
    </row>
    <row r="29" spans="1:18" ht="15" customHeight="1">
      <c r="A29" s="315">
        <v>20</v>
      </c>
      <c r="B29" s="265">
        <v>45478</v>
      </c>
      <c r="C29" s="316"/>
      <c r="D29" s="317" t="s">
        <v>889</v>
      </c>
      <c r="E29" s="318" t="s">
        <v>845</v>
      </c>
      <c r="F29" s="248">
        <v>1250</v>
      </c>
      <c r="G29" s="249">
        <v>1185</v>
      </c>
      <c r="H29" s="248">
        <v>1317</v>
      </c>
      <c r="I29" s="248" t="s">
        <v>949</v>
      </c>
      <c r="J29" s="247" t="s">
        <v>639</v>
      </c>
      <c r="K29" s="247">
        <f t="shared" si="39"/>
        <v>67</v>
      </c>
      <c r="L29" s="261">
        <f>(F29*-0.3)/100</f>
        <v>-3.75</v>
      </c>
      <c r="M29" s="262">
        <f t="shared" si="41"/>
        <v>5.0599999999999999E-2</v>
      </c>
      <c r="N29" s="247" t="s">
        <v>546</v>
      </c>
      <c r="O29" s="263">
        <v>45489</v>
      </c>
      <c r="P29" s="264"/>
      <c r="Q29" s="228"/>
      <c r="R29" s="54" t="s">
        <v>846</v>
      </c>
    </row>
    <row r="30" spans="1:18" ht="15" customHeight="1">
      <c r="A30" s="315">
        <v>21</v>
      </c>
      <c r="B30" s="265">
        <v>45481</v>
      </c>
      <c r="C30" s="316"/>
      <c r="D30" s="317" t="s">
        <v>497</v>
      </c>
      <c r="E30" s="318" t="s">
        <v>544</v>
      </c>
      <c r="F30" s="248">
        <v>270</v>
      </c>
      <c r="G30" s="249">
        <v>251</v>
      </c>
      <c r="H30" s="248">
        <v>288.5</v>
      </c>
      <c r="I30" s="248" t="s">
        <v>969</v>
      </c>
      <c r="J30" s="247" t="s">
        <v>973</v>
      </c>
      <c r="K30" s="247">
        <f t="shared" ref="K30" si="42">H30-F30</f>
        <v>18.5</v>
      </c>
      <c r="L30" s="261">
        <f>(F30*-0.03)/100</f>
        <v>-8.1000000000000003E-2</v>
      </c>
      <c r="M30" s="262">
        <f t="shared" ref="M30" si="43">(K30+L30)/F30</f>
        <v>6.8218518518518526E-2</v>
      </c>
      <c r="N30" s="247" t="s">
        <v>546</v>
      </c>
      <c r="O30" s="263">
        <v>45481</v>
      </c>
      <c r="P30" s="264"/>
      <c r="Q30" s="228"/>
      <c r="R30" s="54" t="s">
        <v>847</v>
      </c>
    </row>
    <row r="31" spans="1:18" ht="15" customHeight="1">
      <c r="A31" s="315">
        <v>22</v>
      </c>
      <c r="B31" s="265">
        <v>45481</v>
      </c>
      <c r="C31" s="316"/>
      <c r="D31" s="317" t="s">
        <v>175</v>
      </c>
      <c r="E31" s="318" t="s">
        <v>544</v>
      </c>
      <c r="F31" s="248">
        <v>1660</v>
      </c>
      <c r="G31" s="249">
        <v>1530</v>
      </c>
      <c r="H31" s="248">
        <v>1735</v>
      </c>
      <c r="I31" s="248" t="s">
        <v>970</v>
      </c>
      <c r="J31" s="247" t="s">
        <v>993</v>
      </c>
      <c r="K31" s="247">
        <f t="shared" ref="K31:K32" si="44">H31-F31</f>
        <v>75</v>
      </c>
      <c r="L31" s="261">
        <f>(F31*-0.3)/100</f>
        <v>-4.9800000000000004</v>
      </c>
      <c r="M31" s="262">
        <f t="shared" ref="M31:M32" si="45">(K31+L31)/F31</f>
        <v>4.2180722891566262E-2</v>
      </c>
      <c r="N31" s="247" t="s">
        <v>546</v>
      </c>
      <c r="O31" s="263">
        <v>45488</v>
      </c>
      <c r="P31" s="264"/>
      <c r="Q31" s="228"/>
      <c r="R31" s="54" t="s">
        <v>846</v>
      </c>
    </row>
    <row r="32" spans="1:18" ht="15" customHeight="1">
      <c r="A32" s="353">
        <v>23</v>
      </c>
      <c r="B32" s="354">
        <v>45481</v>
      </c>
      <c r="C32" s="355"/>
      <c r="D32" s="356" t="s">
        <v>860</v>
      </c>
      <c r="E32" s="357" t="s">
        <v>544</v>
      </c>
      <c r="F32" s="290">
        <v>420</v>
      </c>
      <c r="G32" s="291">
        <v>398</v>
      </c>
      <c r="H32" s="290">
        <v>398</v>
      </c>
      <c r="I32" s="290" t="s">
        <v>972</v>
      </c>
      <c r="J32" s="292" t="s">
        <v>1015</v>
      </c>
      <c r="K32" s="292">
        <f t="shared" si="44"/>
        <v>-22</v>
      </c>
      <c r="L32" s="358">
        <f t="shared" ref="L32:L38" si="46">(F32*-0.3)/100</f>
        <v>-1.26</v>
      </c>
      <c r="M32" s="359">
        <f t="shared" si="45"/>
        <v>-5.5380952380952385E-2</v>
      </c>
      <c r="N32" s="292" t="s">
        <v>556</v>
      </c>
      <c r="O32" s="360">
        <v>45492</v>
      </c>
      <c r="P32" s="361"/>
      <c r="Q32" s="228"/>
      <c r="R32" s="54" t="s">
        <v>846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544</v>
      </c>
      <c r="F33" s="248">
        <v>225</v>
      </c>
      <c r="G33" s="249">
        <v>217</v>
      </c>
      <c r="H33" s="248">
        <v>233</v>
      </c>
      <c r="I33" s="248" t="s">
        <v>942</v>
      </c>
      <c r="J33" s="247" t="s">
        <v>991</v>
      </c>
      <c r="K33" s="247">
        <f t="shared" ref="K33" si="47">H33-F33</f>
        <v>8</v>
      </c>
      <c r="L33" s="261">
        <f t="shared" si="46"/>
        <v>-0.67500000000000004</v>
      </c>
      <c r="M33" s="262">
        <f t="shared" ref="M33" si="48">(K33+L33)/F33</f>
        <v>3.255555555555556E-2</v>
      </c>
      <c r="N33" s="247" t="s">
        <v>546</v>
      </c>
      <c r="O33" s="263">
        <v>45485</v>
      </c>
      <c r="P33" s="264"/>
      <c r="Q33" s="228"/>
      <c r="R33" s="54" t="s">
        <v>846</v>
      </c>
    </row>
    <row r="34" spans="1:18" ht="15" customHeight="1">
      <c r="A34" s="315">
        <v>25</v>
      </c>
      <c r="B34" s="265">
        <v>45482</v>
      </c>
      <c r="C34" s="316"/>
      <c r="D34" s="317" t="s">
        <v>497</v>
      </c>
      <c r="E34" s="318" t="s">
        <v>544</v>
      </c>
      <c r="F34" s="248">
        <v>268.5</v>
      </c>
      <c r="G34" s="249">
        <v>252.5</v>
      </c>
      <c r="H34" s="248">
        <v>288.5</v>
      </c>
      <c r="I34" s="248" t="s">
        <v>969</v>
      </c>
      <c r="J34" s="247" t="s">
        <v>988</v>
      </c>
      <c r="K34" s="247">
        <f t="shared" ref="K34" si="49">H34-F34</f>
        <v>20</v>
      </c>
      <c r="L34" s="261">
        <f t="shared" si="46"/>
        <v>-0.80549999999999999</v>
      </c>
      <c r="M34" s="262">
        <f t="shared" ref="M34" si="50">(K34+L34)/F34</f>
        <v>7.1487895716945998E-2</v>
      </c>
      <c r="N34" s="247" t="s">
        <v>546</v>
      </c>
      <c r="O34" s="263">
        <v>45484</v>
      </c>
      <c r="P34" s="264"/>
      <c r="Q34" s="228"/>
      <c r="R34" s="54" t="s">
        <v>847</v>
      </c>
    </row>
    <row r="35" spans="1:18" ht="15" customHeight="1">
      <c r="A35" s="315">
        <v>26</v>
      </c>
      <c r="B35" s="265">
        <v>45483</v>
      </c>
      <c r="C35" s="316"/>
      <c r="D35" s="317" t="s">
        <v>476</v>
      </c>
      <c r="E35" s="318" t="s">
        <v>544</v>
      </c>
      <c r="F35" s="248">
        <v>675</v>
      </c>
      <c r="G35" s="249">
        <v>645</v>
      </c>
      <c r="H35" s="248">
        <v>698</v>
      </c>
      <c r="I35" s="248" t="s">
        <v>976</v>
      </c>
      <c r="J35" s="247" t="s">
        <v>1045</v>
      </c>
      <c r="K35" s="247">
        <f t="shared" ref="K35" si="51">H35-F35</f>
        <v>23</v>
      </c>
      <c r="L35" s="261">
        <f t="shared" si="46"/>
        <v>-2.0249999999999999</v>
      </c>
      <c r="M35" s="262">
        <f t="shared" ref="M35" si="52">(K35+L35)/F35</f>
        <v>3.1074074074074077E-2</v>
      </c>
      <c r="N35" s="247" t="s">
        <v>546</v>
      </c>
      <c r="O35" s="263">
        <v>45499</v>
      </c>
      <c r="P35" s="264"/>
      <c r="Q35" s="228"/>
      <c r="R35" s="54" t="s">
        <v>846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544</v>
      </c>
      <c r="F36" s="290">
        <v>327.5</v>
      </c>
      <c r="G36" s="291">
        <v>310</v>
      </c>
      <c r="H36" s="290">
        <v>309</v>
      </c>
      <c r="I36" s="290" t="s">
        <v>990</v>
      </c>
      <c r="J36" s="292" t="s">
        <v>1010</v>
      </c>
      <c r="K36" s="292">
        <f t="shared" ref="K36:K37" si="53">H36-F36</f>
        <v>-18.5</v>
      </c>
      <c r="L36" s="358">
        <f t="shared" si="46"/>
        <v>-0.98250000000000004</v>
      </c>
      <c r="M36" s="359">
        <f t="shared" ref="M36:M37" si="54">(K36+L36)/F36</f>
        <v>-5.9488549618320619E-2</v>
      </c>
      <c r="N36" s="292" t="s">
        <v>556</v>
      </c>
      <c r="O36" s="360">
        <v>45491</v>
      </c>
      <c r="P36" s="361"/>
      <c r="Q36" s="228"/>
      <c r="R36" s="54" t="s">
        <v>847</v>
      </c>
    </row>
    <row r="37" spans="1:18" ht="15" customHeight="1">
      <c r="A37" s="315">
        <v>28</v>
      </c>
      <c r="B37" s="265">
        <v>45485</v>
      </c>
      <c r="C37" s="316"/>
      <c r="D37" s="317" t="s">
        <v>828</v>
      </c>
      <c r="E37" s="318" t="s">
        <v>544</v>
      </c>
      <c r="F37" s="248">
        <v>837.5</v>
      </c>
      <c r="G37" s="249">
        <v>790</v>
      </c>
      <c r="H37" s="248">
        <v>878</v>
      </c>
      <c r="I37" s="248" t="s">
        <v>896</v>
      </c>
      <c r="J37" s="247" t="s">
        <v>1036</v>
      </c>
      <c r="K37" s="247">
        <f t="shared" si="53"/>
        <v>40.5</v>
      </c>
      <c r="L37" s="261">
        <f t="shared" si="46"/>
        <v>-2.5125000000000002</v>
      </c>
      <c r="M37" s="262">
        <f t="shared" si="54"/>
        <v>4.5358208955223876E-2</v>
      </c>
      <c r="N37" s="247" t="s">
        <v>546</v>
      </c>
      <c r="O37" s="263">
        <v>45498</v>
      </c>
      <c r="P37" s="264"/>
      <c r="Q37" s="228"/>
      <c r="R37" s="54" t="s">
        <v>846</v>
      </c>
    </row>
    <row r="38" spans="1:18" ht="15" customHeight="1">
      <c r="A38" s="315">
        <v>29</v>
      </c>
      <c r="B38" s="265">
        <v>45485</v>
      </c>
      <c r="C38" s="316"/>
      <c r="D38" s="317" t="s">
        <v>861</v>
      </c>
      <c r="E38" s="318" t="s">
        <v>544</v>
      </c>
      <c r="F38" s="248">
        <v>570</v>
      </c>
      <c r="G38" s="249">
        <v>535</v>
      </c>
      <c r="H38" s="248">
        <v>615</v>
      </c>
      <c r="I38" s="248" t="s">
        <v>992</v>
      </c>
      <c r="J38" s="247" t="s">
        <v>994</v>
      </c>
      <c r="K38" s="247">
        <f t="shared" ref="K38:K39" si="55">H38-F38</f>
        <v>45</v>
      </c>
      <c r="L38" s="261">
        <f t="shared" si="46"/>
        <v>-1.71</v>
      </c>
      <c r="M38" s="262">
        <f t="shared" ref="M38:M39" si="56">(K38+L38)/F38</f>
        <v>7.5947368421052625E-2</v>
      </c>
      <c r="N38" s="247" t="s">
        <v>546</v>
      </c>
      <c r="O38" s="263">
        <v>45488</v>
      </c>
      <c r="P38" s="264"/>
      <c r="Q38" s="228"/>
      <c r="R38" s="54" t="s">
        <v>846</v>
      </c>
    </row>
    <row r="39" spans="1:18" ht="15" customHeight="1">
      <c r="A39" s="315">
        <v>30</v>
      </c>
      <c r="B39" s="265">
        <v>45488</v>
      </c>
      <c r="C39" s="316"/>
      <c r="D39" s="317" t="s">
        <v>236</v>
      </c>
      <c r="E39" s="318" t="s">
        <v>544</v>
      </c>
      <c r="F39" s="248">
        <v>1165</v>
      </c>
      <c r="G39" s="249">
        <v>1100</v>
      </c>
      <c r="H39" s="248">
        <v>1235</v>
      </c>
      <c r="I39" s="248" t="s">
        <v>995</v>
      </c>
      <c r="J39" s="247" t="s">
        <v>727</v>
      </c>
      <c r="K39" s="247">
        <f t="shared" si="55"/>
        <v>70</v>
      </c>
      <c r="L39" s="261">
        <f>(F39*-0.3)/100</f>
        <v>-3.4950000000000001</v>
      </c>
      <c r="M39" s="262">
        <f t="shared" si="56"/>
        <v>5.7085836909871242E-2</v>
      </c>
      <c r="N39" s="247" t="s">
        <v>546</v>
      </c>
      <c r="O39" s="263">
        <v>45502</v>
      </c>
      <c r="P39" s="264"/>
      <c r="Q39" s="228"/>
      <c r="R39" s="54" t="s">
        <v>847</v>
      </c>
    </row>
    <row r="40" spans="1:18" ht="15" customHeight="1">
      <c r="A40" s="315">
        <v>31</v>
      </c>
      <c r="B40" s="265">
        <v>45488</v>
      </c>
      <c r="C40" s="316"/>
      <c r="D40" s="317" t="s">
        <v>499</v>
      </c>
      <c r="E40" s="318" t="s">
        <v>544</v>
      </c>
      <c r="F40" s="248">
        <v>3860</v>
      </c>
      <c r="G40" s="249">
        <v>3700</v>
      </c>
      <c r="H40" s="248">
        <v>4050</v>
      </c>
      <c r="I40" s="248" t="s">
        <v>996</v>
      </c>
      <c r="J40" s="247" t="s">
        <v>1031</v>
      </c>
      <c r="K40" s="247">
        <f t="shared" ref="K40" si="57">H40-F40</f>
        <v>190</v>
      </c>
      <c r="L40" s="261">
        <f>(F40*-0.3)/100</f>
        <v>-11.58</v>
      </c>
      <c r="M40" s="262">
        <f t="shared" ref="M40" si="58">(K40+L40)/F40</f>
        <v>4.6222797927461139E-2</v>
      </c>
      <c r="N40" s="247" t="s">
        <v>546</v>
      </c>
      <c r="O40" s="263">
        <v>45498</v>
      </c>
      <c r="P40" s="264"/>
      <c r="Q40" s="228"/>
      <c r="R40" s="54" t="s">
        <v>846</v>
      </c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544</v>
      </c>
      <c r="F41" s="248">
        <v>709.5</v>
      </c>
      <c r="G41" s="249">
        <v>680</v>
      </c>
      <c r="H41" s="248">
        <v>726</v>
      </c>
      <c r="I41" s="248" t="s">
        <v>1001</v>
      </c>
      <c r="J41" s="247" t="s">
        <v>1024</v>
      </c>
      <c r="K41" s="247">
        <f t="shared" ref="K41" si="59">H41-F41</f>
        <v>16.5</v>
      </c>
      <c r="L41" s="261">
        <f>(F41*-0.3)/100</f>
        <v>-2.1284999999999998</v>
      </c>
      <c r="M41" s="262">
        <f t="shared" ref="M41" si="60">(K41+L41)/F41</f>
        <v>2.0255813953488373E-2</v>
      </c>
      <c r="N41" s="247" t="s">
        <v>546</v>
      </c>
      <c r="O41" s="263">
        <v>45496</v>
      </c>
      <c r="P41" s="264"/>
      <c r="Q41" s="228"/>
      <c r="R41" s="54" t="s">
        <v>846</v>
      </c>
    </row>
    <row r="42" spans="1:18" ht="15" customHeight="1">
      <c r="A42" s="315">
        <v>33</v>
      </c>
      <c r="B42" s="265">
        <v>45491</v>
      </c>
      <c r="C42" s="316"/>
      <c r="D42" s="317" t="s">
        <v>438</v>
      </c>
      <c r="E42" s="318" t="s">
        <v>544</v>
      </c>
      <c r="F42" s="248">
        <v>176.5</v>
      </c>
      <c r="G42" s="249">
        <v>166</v>
      </c>
      <c r="H42" s="248">
        <v>185.75</v>
      </c>
      <c r="I42" s="248" t="s">
        <v>1009</v>
      </c>
      <c r="J42" s="247" t="s">
        <v>1018</v>
      </c>
      <c r="K42" s="247">
        <f t="shared" ref="K42" si="61">H42-F42</f>
        <v>9.25</v>
      </c>
      <c r="L42" s="261">
        <f>(F42*-0.3)/100</f>
        <v>-0.52949999999999997</v>
      </c>
      <c r="M42" s="262">
        <f t="shared" ref="M42" si="62">(K42+L42)/F42</f>
        <v>4.9407932011331444E-2</v>
      </c>
      <c r="N42" s="247" t="s">
        <v>546</v>
      </c>
      <c r="O42" s="263">
        <v>45495</v>
      </c>
      <c r="P42" s="264"/>
      <c r="Q42" s="228"/>
      <c r="R42" s="54" t="s">
        <v>846</v>
      </c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544</v>
      </c>
      <c r="F43" s="183" t="s">
        <v>1013</v>
      </c>
      <c r="G43" s="185">
        <v>1560</v>
      </c>
      <c r="H43" s="183"/>
      <c r="I43" s="183" t="s">
        <v>1014</v>
      </c>
      <c r="J43" s="185" t="s">
        <v>545</v>
      </c>
      <c r="K43" s="185"/>
      <c r="L43" s="186"/>
      <c r="M43" s="190"/>
      <c r="N43" s="185"/>
      <c r="O43" s="191"/>
      <c r="P43" s="186"/>
      <c r="Q43" s="228"/>
      <c r="R43" s="54" t="s">
        <v>846</v>
      </c>
    </row>
    <row r="44" spans="1:18" ht="15" customHeight="1">
      <c r="A44" s="315">
        <v>35</v>
      </c>
      <c r="B44" s="265">
        <v>45495</v>
      </c>
      <c r="C44" s="316"/>
      <c r="D44" s="317" t="s">
        <v>497</v>
      </c>
      <c r="E44" s="318" t="s">
        <v>544</v>
      </c>
      <c r="F44" s="248">
        <v>267</v>
      </c>
      <c r="G44" s="249">
        <v>251</v>
      </c>
      <c r="H44" s="248">
        <v>293.5</v>
      </c>
      <c r="I44" s="248" t="s">
        <v>969</v>
      </c>
      <c r="J44" s="247" t="s">
        <v>1077</v>
      </c>
      <c r="K44" s="247">
        <f t="shared" ref="K44" si="63">H44-F44</f>
        <v>26.5</v>
      </c>
      <c r="L44" s="261">
        <f>(F44*-0.3)/100</f>
        <v>-0.80099999999999993</v>
      </c>
      <c r="M44" s="262">
        <f t="shared" ref="M44" si="64">(K44+L44)/F44</f>
        <v>9.6250936329588019E-2</v>
      </c>
      <c r="N44" s="247" t="s">
        <v>546</v>
      </c>
      <c r="O44" s="263">
        <v>45499</v>
      </c>
      <c r="P44" s="264"/>
      <c r="Q44" s="228"/>
      <c r="R44" s="54" t="s">
        <v>847</v>
      </c>
    </row>
    <row r="45" spans="1:18" ht="15" customHeight="1">
      <c r="A45" s="315">
        <v>36</v>
      </c>
      <c r="B45" s="265">
        <v>45497</v>
      </c>
      <c r="C45" s="316"/>
      <c r="D45" s="317" t="s">
        <v>187</v>
      </c>
      <c r="E45" s="318" t="s">
        <v>544</v>
      </c>
      <c r="F45" s="248">
        <v>1720</v>
      </c>
      <c r="G45" s="249">
        <v>1575</v>
      </c>
      <c r="H45" s="248">
        <v>1812.5</v>
      </c>
      <c r="I45" s="248" t="s">
        <v>1026</v>
      </c>
      <c r="J45" s="247" t="s">
        <v>1076</v>
      </c>
      <c r="K45" s="247">
        <f t="shared" ref="K45" si="65">H45-F45</f>
        <v>92.5</v>
      </c>
      <c r="L45" s="261">
        <f>(F45*-0.3)/100</f>
        <v>-5.16</v>
      </c>
      <c r="M45" s="262">
        <f t="shared" ref="M45" si="66">(K45+L45)/F45</f>
        <v>5.0779069767441863E-2</v>
      </c>
      <c r="N45" s="247" t="s">
        <v>546</v>
      </c>
      <c r="O45" s="263">
        <v>45502</v>
      </c>
      <c r="P45" s="264"/>
      <c r="Q45" s="228"/>
      <c r="R45" s="54" t="s">
        <v>846</v>
      </c>
    </row>
    <row r="46" spans="1:18" ht="15" customHeight="1">
      <c r="A46" s="187">
        <v>37</v>
      </c>
      <c r="B46" s="184">
        <v>45498</v>
      </c>
      <c r="C46" s="188"/>
      <c r="D46" s="192" t="s">
        <v>183</v>
      </c>
      <c r="E46" s="189" t="s">
        <v>544</v>
      </c>
      <c r="F46" s="183" t="s">
        <v>1033</v>
      </c>
      <c r="G46" s="185">
        <v>2330</v>
      </c>
      <c r="H46" s="183"/>
      <c r="I46" s="183" t="s">
        <v>1034</v>
      </c>
      <c r="J46" s="185" t="s">
        <v>545</v>
      </c>
      <c r="K46" s="185"/>
      <c r="L46" s="186"/>
      <c r="M46" s="190"/>
      <c r="N46" s="185"/>
      <c r="O46" s="191"/>
      <c r="P46" s="186"/>
      <c r="Q46" s="228"/>
      <c r="R46" s="54" t="s">
        <v>846</v>
      </c>
    </row>
    <row r="47" spans="1:18" ht="15" customHeight="1">
      <c r="A47" s="315">
        <v>38</v>
      </c>
      <c r="B47" s="265">
        <v>45498</v>
      </c>
      <c r="C47" s="316"/>
      <c r="D47" s="317" t="s">
        <v>219</v>
      </c>
      <c r="E47" s="318" t="s">
        <v>544</v>
      </c>
      <c r="F47" s="248">
        <v>1210</v>
      </c>
      <c r="G47" s="249">
        <v>1150</v>
      </c>
      <c r="H47" s="248">
        <v>1226</v>
      </c>
      <c r="I47" s="248" t="s">
        <v>1035</v>
      </c>
      <c r="J47" s="247" t="s">
        <v>1039</v>
      </c>
      <c r="K47" s="247">
        <f t="shared" ref="K47" si="67">H47-F47</f>
        <v>16</v>
      </c>
      <c r="L47" s="261">
        <f>(F47*-0.03)/100</f>
        <v>-0.36299999999999999</v>
      </c>
      <c r="M47" s="262">
        <f t="shared" ref="M47" si="68">(K47+L47)/F47</f>
        <v>1.2923140495867768E-2</v>
      </c>
      <c r="N47" s="247" t="s">
        <v>546</v>
      </c>
      <c r="O47" s="263">
        <v>45498</v>
      </c>
      <c r="P47" s="264"/>
      <c r="Q47" s="228"/>
      <c r="R47" s="54" t="s">
        <v>846</v>
      </c>
    </row>
    <row r="48" spans="1:18" ht="15" customHeight="1">
      <c r="A48" s="187">
        <v>39</v>
      </c>
      <c r="B48" s="184">
        <v>45499</v>
      </c>
      <c r="C48" s="188"/>
      <c r="D48" s="192" t="s">
        <v>842</v>
      </c>
      <c r="E48" s="189" t="s">
        <v>544</v>
      </c>
      <c r="F48" s="183" t="s">
        <v>1046</v>
      </c>
      <c r="G48" s="185">
        <v>164</v>
      </c>
      <c r="H48" s="183"/>
      <c r="I48" s="183" t="s">
        <v>1047</v>
      </c>
      <c r="J48" s="185" t="s">
        <v>545</v>
      </c>
      <c r="K48" s="185"/>
      <c r="L48" s="186"/>
      <c r="M48" s="190"/>
      <c r="N48" s="185"/>
      <c r="O48" s="191"/>
      <c r="P48" s="186"/>
      <c r="Q48" s="228"/>
      <c r="R48" s="54" t="s">
        <v>846</v>
      </c>
    </row>
    <row r="49" spans="1:38" ht="15" customHeight="1">
      <c r="A49" s="187">
        <v>40</v>
      </c>
      <c r="B49" s="184">
        <v>45499</v>
      </c>
      <c r="C49" s="188"/>
      <c r="D49" s="192" t="s">
        <v>804</v>
      </c>
      <c r="E49" s="189" t="s">
        <v>544</v>
      </c>
      <c r="F49" s="183" t="s">
        <v>895</v>
      </c>
      <c r="G49" s="185">
        <v>790</v>
      </c>
      <c r="H49" s="183"/>
      <c r="I49" s="183" t="s">
        <v>896</v>
      </c>
      <c r="J49" s="185" t="s">
        <v>545</v>
      </c>
      <c r="K49" s="185"/>
      <c r="L49" s="186"/>
      <c r="M49" s="190"/>
      <c r="N49" s="185"/>
      <c r="O49" s="191"/>
      <c r="P49" s="186"/>
      <c r="Q49" s="228"/>
      <c r="R49" s="54" t="s">
        <v>846</v>
      </c>
    </row>
    <row r="50" spans="1:38" ht="15" customHeight="1">
      <c r="A50" s="187">
        <v>41</v>
      </c>
      <c r="B50" s="184">
        <v>45502</v>
      </c>
      <c r="C50" s="188"/>
      <c r="D50" s="192" t="s">
        <v>343</v>
      </c>
      <c r="E50" s="189" t="s">
        <v>544</v>
      </c>
      <c r="F50" s="183" t="s">
        <v>1048</v>
      </c>
      <c r="G50" s="185">
        <v>1645</v>
      </c>
      <c r="H50" s="183"/>
      <c r="I50" s="183" t="s">
        <v>1049</v>
      </c>
      <c r="J50" s="185" t="s">
        <v>545</v>
      </c>
      <c r="K50" s="185"/>
      <c r="L50" s="186"/>
      <c r="M50" s="190"/>
      <c r="N50" s="185"/>
      <c r="O50" s="191"/>
      <c r="P50" s="186"/>
      <c r="Q50" s="228"/>
      <c r="R50" s="54" t="s">
        <v>846</v>
      </c>
    </row>
    <row r="51" spans="1:38" ht="15" customHeight="1">
      <c r="A51" s="187">
        <v>42</v>
      </c>
      <c r="B51" s="184">
        <v>45503</v>
      </c>
      <c r="C51" s="188"/>
      <c r="D51" s="192" t="s">
        <v>164</v>
      </c>
      <c r="E51" s="189" t="s">
        <v>544</v>
      </c>
      <c r="F51" s="183" t="s">
        <v>1078</v>
      </c>
      <c r="G51" s="185">
        <v>4800</v>
      </c>
      <c r="H51" s="183"/>
      <c r="I51" s="183" t="s">
        <v>1079</v>
      </c>
      <c r="J51" s="185" t="s">
        <v>545</v>
      </c>
      <c r="K51" s="185"/>
      <c r="L51" s="186"/>
      <c r="M51" s="190"/>
      <c r="N51" s="185"/>
      <c r="O51" s="191"/>
      <c r="P51" s="186"/>
      <c r="Q51" s="228"/>
      <c r="R51" s="54" t="s">
        <v>847</v>
      </c>
    </row>
    <row r="52" spans="1:38" ht="15" customHeight="1">
      <c r="A52" s="187">
        <v>43</v>
      </c>
      <c r="B52" s="184">
        <v>45503</v>
      </c>
      <c r="C52" s="188"/>
      <c r="D52" s="192" t="s">
        <v>297</v>
      </c>
      <c r="E52" s="189" t="s">
        <v>544</v>
      </c>
      <c r="F52" s="183" t="s">
        <v>1080</v>
      </c>
      <c r="G52" s="185">
        <v>1495</v>
      </c>
      <c r="H52" s="183"/>
      <c r="I52" s="183" t="s">
        <v>1081</v>
      </c>
      <c r="J52" s="185" t="s">
        <v>545</v>
      </c>
      <c r="K52" s="185"/>
      <c r="L52" s="186"/>
      <c r="M52" s="190"/>
      <c r="N52" s="185"/>
      <c r="O52" s="191"/>
      <c r="P52" s="186"/>
      <c r="Q52" s="228"/>
      <c r="R52" s="54" t="s">
        <v>846</v>
      </c>
    </row>
    <row r="53" spans="1:38" ht="15" customHeight="1">
      <c r="A53" s="187">
        <v>44</v>
      </c>
      <c r="B53" s="184">
        <v>45503</v>
      </c>
      <c r="C53" s="188"/>
      <c r="D53" s="192" t="s">
        <v>150</v>
      </c>
      <c r="E53" s="189" t="s">
        <v>544</v>
      </c>
      <c r="F53" s="183" t="s">
        <v>1083</v>
      </c>
      <c r="G53" s="185">
        <v>167</v>
      </c>
      <c r="H53" s="183"/>
      <c r="I53" s="183" t="s">
        <v>1009</v>
      </c>
      <c r="J53" s="185" t="s">
        <v>545</v>
      </c>
      <c r="K53" s="185"/>
      <c r="L53" s="186"/>
      <c r="M53" s="190"/>
      <c r="N53" s="185"/>
      <c r="O53" s="191"/>
      <c r="P53" s="186"/>
      <c r="Q53" s="228"/>
      <c r="R53" s="54" t="s">
        <v>846</v>
      </c>
    </row>
    <row r="54" spans="1:38" ht="15" customHeight="1">
      <c r="A54" s="187"/>
      <c r="B54" s="184"/>
      <c r="C54" s="188"/>
      <c r="D54" s="192"/>
      <c r="E54" s="189"/>
      <c r="F54" s="183"/>
      <c r="G54" s="185"/>
      <c r="H54" s="183"/>
      <c r="I54" s="183"/>
      <c r="J54" s="185"/>
      <c r="K54" s="185"/>
      <c r="L54" s="186"/>
      <c r="M54" s="190"/>
      <c r="N54" s="185"/>
      <c r="O54" s="191"/>
      <c r="P54" s="186"/>
      <c r="Q54" s="228"/>
    </row>
    <row r="55" spans="1:38" ht="15" customHeight="1">
      <c r="A55" s="187"/>
      <c r="B55" s="184"/>
      <c r="C55" s="188"/>
      <c r="D55" s="192"/>
      <c r="E55" s="189"/>
      <c r="F55" s="183"/>
      <c r="G55" s="185"/>
      <c r="H55" s="183"/>
      <c r="I55" s="183"/>
      <c r="J55" s="185"/>
      <c r="K55" s="185"/>
      <c r="L55" s="186"/>
      <c r="M55" s="190"/>
      <c r="N55" s="185"/>
      <c r="O55" s="191"/>
      <c r="P55" s="186"/>
      <c r="Q55" s="228"/>
    </row>
    <row r="56" spans="1:38" ht="15" customHeight="1"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38" ht="14.25" customHeight="1">
      <c r="A57" s="96"/>
      <c r="B57" s="97"/>
      <c r="C57" s="98"/>
      <c r="D57" s="99"/>
      <c r="E57" s="100"/>
      <c r="F57" s="100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02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" customHeight="1">
      <c r="A58" s="103" t="s">
        <v>547</v>
      </c>
      <c r="B58" s="104"/>
      <c r="C58" s="105"/>
      <c r="E58" s="106"/>
      <c r="F58" s="106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2" customHeight="1">
      <c r="A59" s="107" t="s">
        <v>548</v>
      </c>
      <c r="B59" s="103"/>
      <c r="C59" s="103"/>
      <c r="D59" s="103"/>
      <c r="E59" s="37"/>
      <c r="F59" s="108" t="s">
        <v>549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" customHeight="1">
      <c r="A60" s="103" t="s">
        <v>550</v>
      </c>
      <c r="B60" s="103"/>
      <c r="C60" s="103"/>
      <c r="D60" s="103" t="s">
        <v>551</v>
      </c>
      <c r="E60" s="6"/>
      <c r="F60" s="108" t="s">
        <v>552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2" customHeight="1">
      <c r="A61" s="103"/>
      <c r="B61" s="103"/>
      <c r="C61" s="103"/>
      <c r="D61" s="103"/>
      <c r="E61" s="6"/>
      <c r="F61" s="6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2" customHeight="1">
      <c r="A62" s="196"/>
      <c r="B62" s="196"/>
      <c r="C62" s="196"/>
      <c r="D62" s="196"/>
      <c r="E62" s="197"/>
      <c r="F62" s="19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4.25" customHeight="1">
      <c r="A63" s="103"/>
      <c r="B63" s="103"/>
      <c r="C63" s="103"/>
      <c r="D63" s="103"/>
      <c r="E63" s="6"/>
      <c r="F63" s="6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15" t="s">
        <v>557</v>
      </c>
      <c r="B64" s="115"/>
      <c r="C64" s="115"/>
      <c r="D64" s="115"/>
      <c r="E64" s="6"/>
      <c r="F64" s="6"/>
      <c r="G64" s="54"/>
      <c r="H64" s="54"/>
      <c r="I64" s="54"/>
      <c r="J64" s="54"/>
      <c r="K64" s="54"/>
      <c r="L64" s="54"/>
      <c r="M64" s="54"/>
      <c r="N64" s="54"/>
      <c r="O64" s="54"/>
      <c r="P64" s="54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38.25" customHeight="1">
      <c r="A65" s="93" t="s">
        <v>16</v>
      </c>
      <c r="B65" s="93" t="s">
        <v>520</v>
      </c>
      <c r="C65" s="93"/>
      <c r="D65" s="94" t="s">
        <v>531</v>
      </c>
      <c r="E65" s="93" t="s">
        <v>532</v>
      </c>
      <c r="F65" s="93" t="s">
        <v>533</v>
      </c>
      <c r="G65" s="93" t="s">
        <v>553</v>
      </c>
      <c r="H65" s="93" t="s">
        <v>535</v>
      </c>
      <c r="I65" s="193" t="s">
        <v>536</v>
      </c>
      <c r="J65" s="195" t="s">
        <v>537</v>
      </c>
      <c r="K65" s="194" t="s">
        <v>558</v>
      </c>
      <c r="L65" s="95" t="s">
        <v>539</v>
      </c>
      <c r="M65" s="116" t="s">
        <v>559</v>
      </c>
      <c r="N65" s="93" t="s">
        <v>560</v>
      </c>
      <c r="O65" s="92" t="s">
        <v>541</v>
      </c>
      <c r="P65" s="260" t="s">
        <v>542</v>
      </c>
      <c r="Q65" s="230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2.75" customHeight="1">
      <c r="A66" s="248">
        <v>1</v>
      </c>
      <c r="B66" s="287">
        <v>45472</v>
      </c>
      <c r="C66" s="288"/>
      <c r="D66" s="288" t="s">
        <v>903</v>
      </c>
      <c r="E66" s="248" t="s">
        <v>555</v>
      </c>
      <c r="F66" s="248">
        <v>3917.5</v>
      </c>
      <c r="G66" s="248">
        <v>3848</v>
      </c>
      <c r="H66" s="248">
        <v>3974</v>
      </c>
      <c r="I66" s="249" t="s">
        <v>904</v>
      </c>
      <c r="J66" s="304" t="s">
        <v>919</v>
      </c>
      <c r="K66" s="303">
        <f t="shared" ref="K66" si="69">H66-F66</f>
        <v>56.5</v>
      </c>
      <c r="L66" s="305">
        <f t="shared" ref="L66:L67" si="70">(H66*N66)*0.03%</f>
        <v>208.63499999999999</v>
      </c>
      <c r="M66" s="306">
        <f t="shared" ref="M66:M67" si="71">(K66*N66)-L66</f>
        <v>9678.8649999999998</v>
      </c>
      <c r="N66" s="303">
        <v>175</v>
      </c>
      <c r="O66" s="307" t="s">
        <v>546</v>
      </c>
      <c r="P66" s="308">
        <v>45474</v>
      </c>
      <c r="Q66" s="226"/>
      <c r="R66" s="54" t="s">
        <v>846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90">
        <v>2</v>
      </c>
      <c r="B67" s="295">
        <v>45474</v>
      </c>
      <c r="C67" s="289"/>
      <c r="D67" s="289" t="s">
        <v>908</v>
      </c>
      <c r="E67" s="290" t="s">
        <v>816</v>
      </c>
      <c r="F67" s="290">
        <v>24130</v>
      </c>
      <c r="G67" s="290">
        <v>24310</v>
      </c>
      <c r="H67" s="290">
        <v>24310</v>
      </c>
      <c r="I67" s="291" t="s">
        <v>909</v>
      </c>
      <c r="J67" s="309" t="s">
        <v>930</v>
      </c>
      <c r="K67" s="310">
        <f>F67-H67</f>
        <v>-180</v>
      </c>
      <c r="L67" s="311">
        <f t="shared" si="70"/>
        <v>182.32499999999999</v>
      </c>
      <c r="M67" s="312">
        <f t="shared" si="71"/>
        <v>-4682.3249999999998</v>
      </c>
      <c r="N67" s="310">
        <v>25</v>
      </c>
      <c r="O67" s="313" t="s">
        <v>556</v>
      </c>
      <c r="P67" s="314">
        <v>45476</v>
      </c>
      <c r="Q67" s="226"/>
      <c r="R67" s="54" t="s">
        <v>848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19">
        <v>3</v>
      </c>
      <c r="B68" s="320">
        <v>45474</v>
      </c>
      <c r="C68" s="321"/>
      <c r="D68" s="321" t="s">
        <v>916</v>
      </c>
      <c r="E68" s="319" t="s">
        <v>555</v>
      </c>
      <c r="F68" s="319">
        <v>716</v>
      </c>
      <c r="G68" s="319">
        <v>704</v>
      </c>
      <c r="H68" s="319">
        <v>716</v>
      </c>
      <c r="I68" s="322" t="s">
        <v>917</v>
      </c>
      <c r="J68" s="323" t="s">
        <v>931</v>
      </c>
      <c r="K68" s="324">
        <f t="shared" ref="K68" si="72">H68-F68</f>
        <v>0</v>
      </c>
      <c r="L68" s="325">
        <f t="shared" ref="L68" si="73">(H68*N68)*0.03%</f>
        <v>214.79999999999998</v>
      </c>
      <c r="M68" s="326">
        <f t="shared" ref="M68" si="74">(K68*N68)-L68</f>
        <v>-214.79999999999998</v>
      </c>
      <c r="N68" s="324">
        <v>1000</v>
      </c>
      <c r="O68" s="327" t="s">
        <v>556</v>
      </c>
      <c r="P68" s="328">
        <v>45476</v>
      </c>
      <c r="Q68" s="226"/>
      <c r="R68" s="54" t="s">
        <v>848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90">
        <v>4</v>
      </c>
      <c r="B69" s="295">
        <v>45474</v>
      </c>
      <c r="C69" s="289"/>
      <c r="D69" s="289" t="s">
        <v>897</v>
      </c>
      <c r="E69" s="290" t="s">
        <v>555</v>
      </c>
      <c r="F69" s="290">
        <v>2840</v>
      </c>
      <c r="G69" s="290">
        <v>2802</v>
      </c>
      <c r="H69" s="290">
        <v>2802</v>
      </c>
      <c r="I69" s="291" t="s">
        <v>918</v>
      </c>
      <c r="J69" s="309" t="s">
        <v>922</v>
      </c>
      <c r="K69" s="310">
        <f t="shared" ref="K69:K70" si="75">H69-F69</f>
        <v>-38</v>
      </c>
      <c r="L69" s="311">
        <f t="shared" ref="L69:L70" si="76">(H69*N69)*0.03%</f>
        <v>252.17999999999998</v>
      </c>
      <c r="M69" s="312">
        <f t="shared" ref="M69:M70" si="77">(K69*N69)-L69</f>
        <v>-11652.18</v>
      </c>
      <c r="N69" s="310">
        <v>300</v>
      </c>
      <c r="O69" s="313" t="s">
        <v>556</v>
      </c>
      <c r="P69" s="314">
        <v>45475</v>
      </c>
      <c r="Q69" s="226"/>
      <c r="R69" s="54" t="s">
        <v>848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248">
        <v>5</v>
      </c>
      <c r="B70" s="287">
        <v>45478</v>
      </c>
      <c r="C70" s="288"/>
      <c r="D70" s="288" t="s">
        <v>945</v>
      </c>
      <c r="E70" s="248" t="s">
        <v>555</v>
      </c>
      <c r="F70" s="248">
        <v>1512</v>
      </c>
      <c r="G70" s="248">
        <v>1495</v>
      </c>
      <c r="H70" s="248">
        <v>1526</v>
      </c>
      <c r="I70" s="329" t="s">
        <v>946</v>
      </c>
      <c r="J70" s="304" t="s">
        <v>958</v>
      </c>
      <c r="K70" s="303">
        <f t="shared" si="75"/>
        <v>14</v>
      </c>
      <c r="L70" s="305">
        <f t="shared" si="76"/>
        <v>297.57</v>
      </c>
      <c r="M70" s="306">
        <f t="shared" si="77"/>
        <v>8802.43</v>
      </c>
      <c r="N70" s="303">
        <v>650</v>
      </c>
      <c r="O70" s="307" t="s">
        <v>546</v>
      </c>
      <c r="P70" s="308">
        <v>45481</v>
      </c>
      <c r="Q70" s="226"/>
      <c r="R70" s="54" t="s">
        <v>846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48">
        <v>6</v>
      </c>
      <c r="B71" s="287">
        <v>45478</v>
      </c>
      <c r="C71" s="288"/>
      <c r="D71" s="288" t="s">
        <v>947</v>
      </c>
      <c r="E71" s="248" t="s">
        <v>555</v>
      </c>
      <c r="F71" s="248">
        <v>2398</v>
      </c>
      <c r="G71" s="248">
        <v>2370</v>
      </c>
      <c r="H71" s="248">
        <v>2422.5</v>
      </c>
      <c r="I71" s="249" t="s">
        <v>948</v>
      </c>
      <c r="J71" s="304" t="s">
        <v>964</v>
      </c>
      <c r="K71" s="303">
        <f t="shared" ref="K71:K72" si="78">H71-F71</f>
        <v>24.5</v>
      </c>
      <c r="L71" s="305">
        <f t="shared" ref="L71:L72" si="79">(H71*N71)*0.03%</f>
        <v>272.53125</v>
      </c>
      <c r="M71" s="306">
        <f t="shared" ref="M71:M72" si="80">(K71*N71)-L71</f>
        <v>8914.96875</v>
      </c>
      <c r="N71" s="303">
        <v>375</v>
      </c>
      <c r="O71" s="307" t="s">
        <v>546</v>
      </c>
      <c r="P71" s="308">
        <v>45481</v>
      </c>
      <c r="Q71" s="226"/>
      <c r="R71" s="54" t="s">
        <v>848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90">
        <v>7</v>
      </c>
      <c r="B72" s="295">
        <v>45481</v>
      </c>
      <c r="C72" s="289"/>
      <c r="D72" s="289" t="s">
        <v>961</v>
      </c>
      <c r="E72" s="290" t="s">
        <v>555</v>
      </c>
      <c r="F72" s="290">
        <v>4555</v>
      </c>
      <c r="G72" s="290">
        <v>4495</v>
      </c>
      <c r="H72" s="290">
        <v>4502.5</v>
      </c>
      <c r="I72" s="290" t="s">
        <v>962</v>
      </c>
      <c r="J72" s="309" t="s">
        <v>965</v>
      </c>
      <c r="K72" s="310">
        <f t="shared" si="78"/>
        <v>-52.5</v>
      </c>
      <c r="L72" s="311">
        <f t="shared" si="79"/>
        <v>270.14999999999998</v>
      </c>
      <c r="M72" s="312">
        <f t="shared" si="80"/>
        <v>-10770.15</v>
      </c>
      <c r="N72" s="310">
        <v>200</v>
      </c>
      <c r="O72" s="313" t="s">
        <v>556</v>
      </c>
      <c r="P72" s="314">
        <v>45481</v>
      </c>
      <c r="Q72" s="226"/>
      <c r="R72" s="54" t="s">
        <v>848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90">
        <v>8</v>
      </c>
      <c r="B73" s="295">
        <v>45481</v>
      </c>
      <c r="C73" s="289"/>
      <c r="D73" s="289" t="s">
        <v>945</v>
      </c>
      <c r="E73" s="290" t="s">
        <v>555</v>
      </c>
      <c r="F73" s="290">
        <v>1511</v>
      </c>
      <c r="G73" s="290">
        <v>1496</v>
      </c>
      <c r="H73" s="290">
        <v>1496</v>
      </c>
      <c r="I73" s="290" t="s">
        <v>963</v>
      </c>
      <c r="J73" s="309" t="s">
        <v>971</v>
      </c>
      <c r="K73" s="310">
        <f t="shared" ref="K73" si="81">H73-F73</f>
        <v>-15</v>
      </c>
      <c r="L73" s="311">
        <f t="shared" ref="L73" si="82">(H73*N73)*0.03%</f>
        <v>291.71999999999997</v>
      </c>
      <c r="M73" s="312">
        <f t="shared" ref="M73" si="83">(K73*N73)-L73</f>
        <v>-10041.719999999999</v>
      </c>
      <c r="N73" s="310">
        <v>650</v>
      </c>
      <c r="O73" s="313" t="s">
        <v>556</v>
      </c>
      <c r="P73" s="314">
        <v>45481</v>
      </c>
      <c r="Q73" s="226"/>
      <c r="R73" s="54" t="s">
        <v>846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35">
        <v>9</v>
      </c>
      <c r="B74" s="336">
        <v>45481</v>
      </c>
      <c r="C74" s="337"/>
      <c r="D74" s="337" t="s">
        <v>966</v>
      </c>
      <c r="E74" s="335" t="s">
        <v>555</v>
      </c>
      <c r="F74" s="335">
        <v>2377</v>
      </c>
      <c r="G74" s="335">
        <v>2349</v>
      </c>
      <c r="H74" s="335">
        <v>2349</v>
      </c>
      <c r="I74" s="335" t="s">
        <v>967</v>
      </c>
      <c r="J74" s="338" t="s">
        <v>968</v>
      </c>
      <c r="K74" s="339">
        <f t="shared" ref="K74:K75" si="84">H74-F74</f>
        <v>-28</v>
      </c>
      <c r="L74" s="340">
        <f t="shared" ref="L74:L75" si="85">(H74*N74)*0.03%</f>
        <v>258.62489999999997</v>
      </c>
      <c r="M74" s="341">
        <f t="shared" ref="M74:M75" si="86">(K74*N74)-L74</f>
        <v>-10534.624900000001</v>
      </c>
      <c r="N74" s="339">
        <v>367</v>
      </c>
      <c r="O74" s="342" t="s">
        <v>556</v>
      </c>
      <c r="P74" s="343">
        <v>45481</v>
      </c>
      <c r="Q74" s="226"/>
      <c r="R74" s="54" t="s">
        <v>848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248">
        <v>10</v>
      </c>
      <c r="B75" s="287">
        <v>45483</v>
      </c>
      <c r="C75" s="288"/>
      <c r="D75" s="288" t="s">
        <v>977</v>
      </c>
      <c r="E75" s="248" t="s">
        <v>555</v>
      </c>
      <c r="F75" s="248">
        <v>2601</v>
      </c>
      <c r="G75" s="248">
        <v>2568</v>
      </c>
      <c r="H75" s="248">
        <v>2630</v>
      </c>
      <c r="I75" s="248" t="s">
        <v>978</v>
      </c>
      <c r="J75" s="284" t="s">
        <v>926</v>
      </c>
      <c r="K75" s="247">
        <f t="shared" si="84"/>
        <v>29</v>
      </c>
      <c r="L75" s="285">
        <f t="shared" si="85"/>
        <v>236.7</v>
      </c>
      <c r="M75" s="286">
        <f t="shared" si="86"/>
        <v>8463.2999999999993</v>
      </c>
      <c r="N75" s="247">
        <v>300</v>
      </c>
      <c r="O75" s="284" t="s">
        <v>546</v>
      </c>
      <c r="P75" s="287">
        <v>45485</v>
      </c>
      <c r="Q75" s="226"/>
      <c r="R75" s="54" t="s">
        <v>847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344">
        <v>11</v>
      </c>
      <c r="B76" s="345">
        <v>45483</v>
      </c>
      <c r="C76" s="346"/>
      <c r="D76" s="346" t="s">
        <v>981</v>
      </c>
      <c r="E76" s="344" t="s">
        <v>555</v>
      </c>
      <c r="F76" s="344">
        <v>448.5</v>
      </c>
      <c r="G76" s="344">
        <v>442</v>
      </c>
      <c r="H76" s="344">
        <v>453.5</v>
      </c>
      <c r="I76" s="344" t="s">
        <v>982</v>
      </c>
      <c r="J76" s="304" t="s">
        <v>983</v>
      </c>
      <c r="K76" s="347">
        <f t="shared" ref="K76" si="87">H76-F76</f>
        <v>5</v>
      </c>
      <c r="L76" s="348">
        <f t="shared" ref="L76" si="88">(H76*N76)*0.03%</f>
        <v>217.67999999999998</v>
      </c>
      <c r="M76" s="349">
        <f t="shared" ref="M76" si="89">(K76*N76)-L76</f>
        <v>7782.32</v>
      </c>
      <c r="N76" s="347">
        <v>1600</v>
      </c>
      <c r="O76" s="350" t="s">
        <v>546</v>
      </c>
      <c r="P76" s="351">
        <v>45483</v>
      </c>
      <c r="Q76" s="226"/>
      <c r="R76" s="54" t="s">
        <v>846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63">
        <v>12</v>
      </c>
      <c r="B77" s="362">
        <v>45483</v>
      </c>
      <c r="C77" s="364"/>
      <c r="D77" s="364" t="s">
        <v>908</v>
      </c>
      <c r="E77" s="363" t="s">
        <v>555</v>
      </c>
      <c r="F77" s="363">
        <v>24260</v>
      </c>
      <c r="G77" s="363">
        <v>24170</v>
      </c>
      <c r="H77" s="363">
        <v>24330</v>
      </c>
      <c r="I77" s="363" t="s">
        <v>980</v>
      </c>
      <c r="J77" s="365" t="s">
        <v>727</v>
      </c>
      <c r="K77" s="366">
        <f t="shared" ref="K77:K78" si="90">H77-F77</f>
        <v>70</v>
      </c>
      <c r="L77" s="367">
        <f t="shared" ref="L77:L78" si="91">(H77*N77)*0.03%</f>
        <v>182.47499999999999</v>
      </c>
      <c r="M77" s="368">
        <f t="shared" ref="M77:M78" si="92">(K77*N77)-L77</f>
        <v>1567.5250000000001</v>
      </c>
      <c r="N77" s="366">
        <v>25</v>
      </c>
      <c r="O77" s="369" t="s">
        <v>546</v>
      </c>
      <c r="P77" s="370">
        <v>45483</v>
      </c>
      <c r="Q77" s="226"/>
      <c r="R77" s="54" t="s">
        <v>846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290">
        <v>13</v>
      </c>
      <c r="B78" s="295">
        <v>45483</v>
      </c>
      <c r="C78" s="289"/>
      <c r="D78" s="289" t="s">
        <v>1002</v>
      </c>
      <c r="E78" s="290" t="s">
        <v>555</v>
      </c>
      <c r="F78" s="290">
        <v>40625</v>
      </c>
      <c r="G78" s="290">
        <v>39900</v>
      </c>
      <c r="H78" s="290">
        <v>39875</v>
      </c>
      <c r="I78" s="291" t="s">
        <v>1003</v>
      </c>
      <c r="J78" s="296" t="s">
        <v>1011</v>
      </c>
      <c r="K78" s="292">
        <f t="shared" si="90"/>
        <v>-750</v>
      </c>
      <c r="L78" s="293">
        <f t="shared" si="91"/>
        <v>179.43749999999997</v>
      </c>
      <c r="M78" s="294">
        <f t="shared" si="92"/>
        <v>-11429.4375</v>
      </c>
      <c r="N78" s="292">
        <v>15</v>
      </c>
      <c r="O78" s="296" t="s">
        <v>556</v>
      </c>
      <c r="P78" s="295">
        <v>45491</v>
      </c>
      <c r="Q78" s="226"/>
      <c r="R78" s="54" t="s">
        <v>847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90">
        <v>14</v>
      </c>
      <c r="B79" s="295">
        <v>45502</v>
      </c>
      <c r="C79" s="289"/>
      <c r="D79" s="289" t="s">
        <v>1050</v>
      </c>
      <c r="E79" s="290" t="s">
        <v>555</v>
      </c>
      <c r="F79" s="290">
        <v>1488.5</v>
      </c>
      <c r="G79" s="290">
        <v>1469</v>
      </c>
      <c r="H79" s="290">
        <v>1469</v>
      </c>
      <c r="I79" s="291" t="s">
        <v>1051</v>
      </c>
      <c r="J79" s="296" t="s">
        <v>1082</v>
      </c>
      <c r="K79" s="292">
        <f t="shared" ref="K79" si="93">H79-F79</f>
        <v>-19.5</v>
      </c>
      <c r="L79" s="293">
        <f t="shared" ref="L79" si="94">(H79*N79)*0.03%</f>
        <v>209.33249999999998</v>
      </c>
      <c r="M79" s="294">
        <f t="shared" ref="M79" si="95">(K79*N79)-L79</f>
        <v>-9471.8325000000004</v>
      </c>
      <c r="N79" s="292">
        <v>475</v>
      </c>
      <c r="O79" s="296" t="s">
        <v>556</v>
      </c>
      <c r="P79" s="295">
        <v>45503</v>
      </c>
      <c r="Q79" s="226"/>
      <c r="R79" s="54" t="s">
        <v>846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183"/>
      <c r="B80" s="231"/>
      <c r="C80" s="227"/>
      <c r="D80" s="227"/>
      <c r="E80" s="183"/>
      <c r="F80" s="183"/>
      <c r="G80" s="183"/>
      <c r="H80" s="183"/>
      <c r="I80" s="185"/>
      <c r="J80" s="185"/>
      <c r="K80" s="183"/>
      <c r="L80" s="186"/>
      <c r="M80" s="273"/>
      <c r="N80" s="183"/>
      <c r="O80" s="185"/>
      <c r="P80" s="231"/>
      <c r="Q80" s="226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s="268" customFormat="1" ht="12.75" customHeight="1">
      <c r="A81" s="183"/>
      <c r="B81" s="231"/>
      <c r="C81" s="227"/>
      <c r="D81" s="227"/>
      <c r="E81" s="183"/>
      <c r="F81" s="183"/>
      <c r="G81" s="183"/>
      <c r="H81" s="183"/>
      <c r="I81" s="185"/>
      <c r="J81" s="185"/>
      <c r="K81" s="183"/>
      <c r="L81" s="186"/>
      <c r="M81" s="273"/>
      <c r="N81" s="183"/>
      <c r="O81" s="185"/>
      <c r="P81" s="231"/>
      <c r="Q81" s="22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7"/>
      <c r="AK81" s="267"/>
      <c r="AL81" s="267"/>
    </row>
    <row r="82" spans="1:38" s="268" customFormat="1" ht="15" customHeight="1">
      <c r="A82" s="267"/>
      <c r="B82" s="226"/>
      <c r="C82" s="269"/>
      <c r="D82" s="269"/>
      <c r="E82" s="267"/>
      <c r="F82" s="267"/>
      <c r="G82" s="267"/>
      <c r="H82" s="267"/>
      <c r="I82" s="270"/>
      <c r="J82" s="270"/>
      <c r="K82" s="267"/>
      <c r="L82" s="271"/>
      <c r="M82" s="272"/>
      <c r="N82" s="267"/>
      <c r="O82" s="270"/>
      <c r="P82" s="22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</row>
    <row r="83" spans="1:38" ht="12.75" customHeight="1">
      <c r="A83" s="118"/>
      <c r="B83" s="120"/>
      <c r="C83" s="117"/>
      <c r="D83" s="117"/>
      <c r="E83" s="118"/>
      <c r="F83" s="118"/>
      <c r="G83" s="118"/>
      <c r="H83" s="121"/>
      <c r="I83" s="121"/>
      <c r="J83" s="121"/>
      <c r="K83" s="117"/>
      <c r="L83" s="118"/>
      <c r="M83" s="118"/>
      <c r="N83" s="118"/>
      <c r="O83" s="121"/>
      <c r="P83" s="121"/>
      <c r="Q83" s="121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3.8">
      <c r="A84" s="122" t="s">
        <v>561</v>
      </c>
      <c r="B84" s="122"/>
      <c r="C84" s="122"/>
      <c r="D84" s="122"/>
      <c r="E84" s="123"/>
      <c r="F84" s="101"/>
      <c r="G84" s="101"/>
      <c r="H84" s="101"/>
      <c r="I84" s="101"/>
      <c r="J84" s="1"/>
      <c r="K84" s="6"/>
      <c r="L84" s="6"/>
      <c r="M84" s="6"/>
      <c r="N84" s="1"/>
      <c r="O84" s="1"/>
      <c r="P84" s="37"/>
      <c r="Q84" s="37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37"/>
      <c r="AK84" s="37"/>
      <c r="AL84" s="37"/>
    </row>
    <row r="85" spans="1:38" ht="39.6">
      <c r="A85" s="93" t="s">
        <v>16</v>
      </c>
      <c r="B85" s="93" t="s">
        <v>520</v>
      </c>
      <c r="C85" s="93"/>
      <c r="D85" s="94" t="s">
        <v>531</v>
      </c>
      <c r="E85" s="93" t="s">
        <v>532</v>
      </c>
      <c r="F85" s="93" t="s">
        <v>533</v>
      </c>
      <c r="G85" s="93" t="s">
        <v>553</v>
      </c>
      <c r="H85" s="93" t="s">
        <v>535</v>
      </c>
      <c r="I85" s="93" t="s">
        <v>536</v>
      </c>
      <c r="J85" s="92" t="s">
        <v>537</v>
      </c>
      <c r="K85" s="92" t="s">
        <v>562</v>
      </c>
      <c r="L85" s="95" t="s">
        <v>539</v>
      </c>
      <c r="M85" s="116" t="s">
        <v>559</v>
      </c>
      <c r="N85" s="93" t="s">
        <v>560</v>
      </c>
      <c r="O85" s="93" t="s">
        <v>541</v>
      </c>
      <c r="P85" s="94" t="s">
        <v>542</v>
      </c>
      <c r="Q85" s="229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37"/>
      <c r="AK85" s="37"/>
      <c r="AL85" s="37"/>
    </row>
    <row r="86" spans="1:38" ht="12.75" customHeight="1">
      <c r="A86" s="248">
        <v>1</v>
      </c>
      <c r="B86" s="287">
        <v>45471</v>
      </c>
      <c r="C86" s="288"/>
      <c r="D86" s="288" t="s">
        <v>907</v>
      </c>
      <c r="E86" s="248" t="s">
        <v>816</v>
      </c>
      <c r="F86" s="248">
        <v>96</v>
      </c>
      <c r="G86" s="248">
        <v>130</v>
      </c>
      <c r="H86" s="248">
        <v>74</v>
      </c>
      <c r="I86" s="249" t="s">
        <v>906</v>
      </c>
      <c r="J86" s="284" t="s">
        <v>928</v>
      </c>
      <c r="K86" s="247">
        <f>F86-H86</f>
        <v>22</v>
      </c>
      <c r="L86" s="285">
        <v>50</v>
      </c>
      <c r="M86" s="286">
        <f t="shared" ref="M86" si="96">(K86*N86)-L86</f>
        <v>500</v>
      </c>
      <c r="N86" s="247">
        <v>25</v>
      </c>
      <c r="O86" s="284" t="s">
        <v>546</v>
      </c>
      <c r="P86" s="287">
        <v>45475</v>
      </c>
      <c r="Q86" s="226"/>
      <c r="R86" s="54" t="s">
        <v>848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0">
        <v>2</v>
      </c>
      <c r="B87" s="295">
        <v>45474</v>
      </c>
      <c r="C87" s="289"/>
      <c r="D87" s="289" t="s">
        <v>913</v>
      </c>
      <c r="E87" s="290" t="s">
        <v>555</v>
      </c>
      <c r="F87" s="290">
        <v>220</v>
      </c>
      <c r="G87" s="290">
        <v>140</v>
      </c>
      <c r="H87" s="290">
        <v>165</v>
      </c>
      <c r="I87" s="291" t="s">
        <v>914</v>
      </c>
      <c r="J87" s="296" t="s">
        <v>915</v>
      </c>
      <c r="K87" s="292">
        <f t="shared" ref="K87" si="97">H87-F87</f>
        <v>-55</v>
      </c>
      <c r="L87" s="293">
        <v>50</v>
      </c>
      <c r="M87" s="294">
        <f t="shared" ref="M87" si="98">(K87*N87)-L87</f>
        <v>-875</v>
      </c>
      <c r="N87" s="292">
        <v>15</v>
      </c>
      <c r="O87" s="296" t="s">
        <v>556</v>
      </c>
      <c r="P87" s="295">
        <v>45474</v>
      </c>
      <c r="Q87" s="226"/>
      <c r="R87" s="54" t="s">
        <v>848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3</v>
      </c>
      <c r="B88" s="295">
        <v>45475</v>
      </c>
      <c r="C88" s="289"/>
      <c r="D88" s="289" t="s">
        <v>925</v>
      </c>
      <c r="E88" s="290" t="s">
        <v>555</v>
      </c>
      <c r="F88" s="290">
        <v>30</v>
      </c>
      <c r="G88" s="290">
        <v>0</v>
      </c>
      <c r="H88" s="290">
        <v>15.5</v>
      </c>
      <c r="I88" s="291" t="s">
        <v>886</v>
      </c>
      <c r="J88" s="296" t="s">
        <v>929</v>
      </c>
      <c r="K88" s="292">
        <f t="shared" ref="K88" si="99">H88-F88</f>
        <v>-14.5</v>
      </c>
      <c r="L88" s="293">
        <v>50</v>
      </c>
      <c r="M88" s="294">
        <f t="shared" ref="M88:M89" si="100">(K88*N88)-L88</f>
        <v>-630</v>
      </c>
      <c r="N88" s="292">
        <v>40</v>
      </c>
      <c r="O88" s="296" t="s">
        <v>556</v>
      </c>
      <c r="P88" s="295">
        <v>45475</v>
      </c>
      <c r="Q88" s="226"/>
      <c r="R88" s="54" t="s">
        <v>848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48">
        <v>4</v>
      </c>
      <c r="B89" s="287">
        <v>45476</v>
      </c>
      <c r="C89" s="288"/>
      <c r="D89" s="288" t="s">
        <v>907</v>
      </c>
      <c r="E89" s="248" t="s">
        <v>816</v>
      </c>
      <c r="F89" s="248">
        <v>103</v>
      </c>
      <c r="G89" s="248">
        <v>135</v>
      </c>
      <c r="H89" s="248">
        <v>71.5</v>
      </c>
      <c r="I89" s="249" t="s">
        <v>906</v>
      </c>
      <c r="J89" s="284" t="s">
        <v>941</v>
      </c>
      <c r="K89" s="247">
        <f>F89-H89</f>
        <v>31.5</v>
      </c>
      <c r="L89" s="285">
        <v>50</v>
      </c>
      <c r="M89" s="286">
        <f t="shared" si="100"/>
        <v>737.5</v>
      </c>
      <c r="N89" s="247">
        <v>25</v>
      </c>
      <c r="O89" s="284" t="s">
        <v>546</v>
      </c>
      <c r="P89" s="287">
        <v>45478</v>
      </c>
      <c r="Q89" s="226"/>
      <c r="R89" s="54" t="s">
        <v>848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48">
        <v>5</v>
      </c>
      <c r="B90" s="287">
        <v>45476</v>
      </c>
      <c r="C90" s="288"/>
      <c r="D90" s="288" t="s">
        <v>933</v>
      </c>
      <c r="E90" s="248" t="s">
        <v>555</v>
      </c>
      <c r="F90" s="248">
        <v>145</v>
      </c>
      <c r="G90" s="248">
        <v>30</v>
      </c>
      <c r="H90" s="248">
        <v>235</v>
      </c>
      <c r="I90" s="249" t="s">
        <v>934</v>
      </c>
      <c r="J90" s="284" t="s">
        <v>935</v>
      </c>
      <c r="K90" s="247">
        <f>H90-F90</f>
        <v>90</v>
      </c>
      <c r="L90" s="285">
        <v>50</v>
      </c>
      <c r="M90" s="286">
        <f t="shared" ref="M90" si="101">(K90*N90)-L90</f>
        <v>1300</v>
      </c>
      <c r="N90" s="247">
        <v>15</v>
      </c>
      <c r="O90" s="284" t="s">
        <v>546</v>
      </c>
      <c r="P90" s="287">
        <v>45476</v>
      </c>
      <c r="Q90" s="226"/>
      <c r="R90" s="54" t="s">
        <v>848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48">
        <v>6</v>
      </c>
      <c r="B91" s="287">
        <v>45476</v>
      </c>
      <c r="C91" s="288"/>
      <c r="D91" s="288" t="s">
        <v>933</v>
      </c>
      <c r="E91" s="248" t="s">
        <v>555</v>
      </c>
      <c r="F91" s="248">
        <v>80</v>
      </c>
      <c r="G91" s="248">
        <v>0</v>
      </c>
      <c r="H91" s="248">
        <v>135</v>
      </c>
      <c r="I91" s="249" t="s">
        <v>936</v>
      </c>
      <c r="J91" s="284" t="s">
        <v>681</v>
      </c>
      <c r="K91" s="247">
        <f>H91-F91</f>
        <v>55</v>
      </c>
      <c r="L91" s="285">
        <v>50</v>
      </c>
      <c r="M91" s="286">
        <f t="shared" ref="M91" si="102">(K91*N91)-L91</f>
        <v>775</v>
      </c>
      <c r="N91" s="247">
        <v>15</v>
      </c>
      <c r="O91" s="284" t="s">
        <v>546</v>
      </c>
      <c r="P91" s="287">
        <v>45476</v>
      </c>
      <c r="Q91" s="226"/>
      <c r="R91" s="54" t="s">
        <v>848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48">
        <v>7</v>
      </c>
      <c r="B92" s="287">
        <v>45478</v>
      </c>
      <c r="C92" s="288"/>
      <c r="D92" s="288" t="s">
        <v>943</v>
      </c>
      <c r="E92" s="248" t="s">
        <v>555</v>
      </c>
      <c r="F92" s="248">
        <v>142</v>
      </c>
      <c r="G92" s="248">
        <v>90</v>
      </c>
      <c r="H92" s="248">
        <v>172</v>
      </c>
      <c r="I92" s="249" t="s">
        <v>944</v>
      </c>
      <c r="J92" s="284" t="s">
        <v>764</v>
      </c>
      <c r="K92" s="247">
        <f>H92-F92</f>
        <v>30</v>
      </c>
      <c r="L92" s="285">
        <v>50</v>
      </c>
      <c r="M92" s="286">
        <f t="shared" ref="M92" si="103">(K92*N92)-L92</f>
        <v>700</v>
      </c>
      <c r="N92" s="247">
        <v>25</v>
      </c>
      <c r="O92" s="284" t="s">
        <v>546</v>
      </c>
      <c r="P92" s="287">
        <v>45478</v>
      </c>
      <c r="Q92" s="226"/>
      <c r="R92" s="54" t="s">
        <v>848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48">
        <v>8</v>
      </c>
      <c r="B93" s="287">
        <v>45478</v>
      </c>
      <c r="C93" s="288"/>
      <c r="D93" s="288" t="s">
        <v>950</v>
      </c>
      <c r="E93" s="248" t="s">
        <v>555</v>
      </c>
      <c r="F93" s="248">
        <v>137.5</v>
      </c>
      <c r="G93" s="248">
        <v>85</v>
      </c>
      <c r="H93" s="248">
        <v>160</v>
      </c>
      <c r="I93" s="249" t="s">
        <v>944</v>
      </c>
      <c r="J93" s="284" t="s">
        <v>951</v>
      </c>
      <c r="K93" s="247">
        <f>H93-F93</f>
        <v>22.5</v>
      </c>
      <c r="L93" s="285">
        <v>50</v>
      </c>
      <c r="M93" s="286">
        <f t="shared" ref="M93:M94" si="104">(K93*N93)-L93</f>
        <v>512.5</v>
      </c>
      <c r="N93" s="247">
        <v>25</v>
      </c>
      <c r="O93" s="284" t="s">
        <v>546</v>
      </c>
      <c r="P93" s="287">
        <v>45478</v>
      </c>
      <c r="Q93" s="226"/>
      <c r="R93" s="54" t="s">
        <v>848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90">
        <v>9</v>
      </c>
      <c r="B94" s="295">
        <v>45478</v>
      </c>
      <c r="C94" s="289"/>
      <c r="D94" s="289" t="s">
        <v>952</v>
      </c>
      <c r="E94" s="290" t="s">
        <v>816</v>
      </c>
      <c r="F94" s="290">
        <v>103</v>
      </c>
      <c r="G94" s="290">
        <v>135</v>
      </c>
      <c r="H94" s="290">
        <v>135</v>
      </c>
      <c r="I94" s="291" t="s">
        <v>906</v>
      </c>
      <c r="J94" s="296" t="s">
        <v>975</v>
      </c>
      <c r="K94" s="292">
        <f>F94-H94</f>
        <v>-32</v>
      </c>
      <c r="L94" s="293">
        <v>50</v>
      </c>
      <c r="M94" s="294">
        <f t="shared" si="104"/>
        <v>-850</v>
      </c>
      <c r="N94" s="292">
        <v>25</v>
      </c>
      <c r="O94" s="296" t="s">
        <v>556</v>
      </c>
      <c r="P94" s="295">
        <v>45482</v>
      </c>
      <c r="Q94" s="226"/>
      <c r="R94" s="54" t="s">
        <v>848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90">
        <v>10</v>
      </c>
      <c r="B95" s="295">
        <v>45478</v>
      </c>
      <c r="C95" s="289"/>
      <c r="D95" s="289" t="s">
        <v>953</v>
      </c>
      <c r="E95" s="290" t="s">
        <v>555</v>
      </c>
      <c r="F95" s="290">
        <v>260</v>
      </c>
      <c r="G95" s="290">
        <v>160</v>
      </c>
      <c r="H95" s="290">
        <v>160</v>
      </c>
      <c r="I95" s="291" t="s">
        <v>954</v>
      </c>
      <c r="J95" s="296" t="s">
        <v>957</v>
      </c>
      <c r="K95" s="292">
        <f t="shared" ref="K95" si="105">H95-F95</f>
        <v>-100</v>
      </c>
      <c r="L95" s="293">
        <v>50</v>
      </c>
      <c r="M95" s="294">
        <f t="shared" ref="M95:M96" si="106">(K95*N95)-L95</f>
        <v>-1550</v>
      </c>
      <c r="N95" s="292">
        <v>15</v>
      </c>
      <c r="O95" s="296" t="s">
        <v>556</v>
      </c>
      <c r="P95" s="295">
        <v>45481</v>
      </c>
      <c r="Q95" s="226"/>
      <c r="R95" s="54" t="s">
        <v>848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48">
        <v>11</v>
      </c>
      <c r="B96" s="287">
        <v>45483</v>
      </c>
      <c r="C96" s="288"/>
      <c r="D96" s="288" t="s">
        <v>943</v>
      </c>
      <c r="E96" s="248" t="s">
        <v>555</v>
      </c>
      <c r="F96" s="248">
        <v>81</v>
      </c>
      <c r="G96" s="248">
        <v>40</v>
      </c>
      <c r="H96" s="248">
        <v>99.5</v>
      </c>
      <c r="I96" s="249" t="s">
        <v>979</v>
      </c>
      <c r="J96" s="284" t="s">
        <v>973</v>
      </c>
      <c r="K96" s="247">
        <f>H96-F96</f>
        <v>18.5</v>
      </c>
      <c r="L96" s="285">
        <v>50</v>
      </c>
      <c r="M96" s="286">
        <f t="shared" si="106"/>
        <v>412.5</v>
      </c>
      <c r="N96" s="247">
        <v>25</v>
      </c>
      <c r="O96" s="284" t="s">
        <v>546</v>
      </c>
      <c r="P96" s="287">
        <v>45483</v>
      </c>
      <c r="Q96" s="226"/>
      <c r="R96" s="54" t="s">
        <v>848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90">
        <v>12</v>
      </c>
      <c r="B97" s="295">
        <v>45483</v>
      </c>
      <c r="C97" s="289"/>
      <c r="D97" s="289" t="s">
        <v>984</v>
      </c>
      <c r="E97" s="290" t="s">
        <v>555</v>
      </c>
      <c r="F97" s="290">
        <v>72.5</v>
      </c>
      <c r="G97" s="290">
        <v>0</v>
      </c>
      <c r="H97" s="290">
        <v>10</v>
      </c>
      <c r="I97" s="291" t="s">
        <v>985</v>
      </c>
      <c r="J97" s="296" t="s">
        <v>986</v>
      </c>
      <c r="K97" s="292">
        <f t="shared" ref="K97" si="107">H97-F97</f>
        <v>-62.5</v>
      </c>
      <c r="L97" s="293">
        <v>50</v>
      </c>
      <c r="M97" s="294">
        <f t="shared" ref="M97:M98" si="108">(K97*N97)-L97</f>
        <v>-987.5</v>
      </c>
      <c r="N97" s="292">
        <v>15</v>
      </c>
      <c r="O97" s="296" t="s">
        <v>556</v>
      </c>
      <c r="P97" s="295">
        <v>45483</v>
      </c>
      <c r="Q97" s="226"/>
      <c r="R97" s="54" t="s">
        <v>848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90">
        <v>13</v>
      </c>
      <c r="B98" s="295">
        <v>45489</v>
      </c>
      <c r="C98" s="289"/>
      <c r="D98" s="289" t="s">
        <v>999</v>
      </c>
      <c r="E98" s="290" t="s">
        <v>555</v>
      </c>
      <c r="F98" s="290">
        <v>52.5</v>
      </c>
      <c r="G98" s="290">
        <v>0</v>
      </c>
      <c r="H98" s="290">
        <v>18</v>
      </c>
      <c r="I98" s="291" t="s">
        <v>1000</v>
      </c>
      <c r="J98" s="296" t="s">
        <v>1008</v>
      </c>
      <c r="K98" s="292">
        <f>H98-F98</f>
        <v>-34.5</v>
      </c>
      <c r="L98" s="293">
        <v>50</v>
      </c>
      <c r="M98" s="294">
        <f t="shared" si="108"/>
        <v>-912.5</v>
      </c>
      <c r="N98" s="292">
        <v>25</v>
      </c>
      <c r="O98" s="296" t="s">
        <v>556</v>
      </c>
      <c r="P98" s="295">
        <v>45491</v>
      </c>
      <c r="Q98" s="226"/>
      <c r="R98" s="54" t="s">
        <v>848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85">
        <v>14</v>
      </c>
      <c r="B99" s="383">
        <v>45495</v>
      </c>
      <c r="C99" s="288"/>
      <c r="D99" s="288" t="s">
        <v>1016</v>
      </c>
      <c r="E99" s="248" t="s">
        <v>555</v>
      </c>
      <c r="F99" s="248">
        <v>170</v>
      </c>
      <c r="G99" s="248"/>
      <c r="H99" s="248">
        <v>285</v>
      </c>
      <c r="I99" s="249"/>
      <c r="J99" s="387" t="s">
        <v>1019</v>
      </c>
      <c r="K99" s="247">
        <f>H99-F99</f>
        <v>115</v>
      </c>
      <c r="L99" s="285">
        <v>50</v>
      </c>
      <c r="M99" s="389">
        <v>1700</v>
      </c>
      <c r="N99" s="247">
        <v>25</v>
      </c>
      <c r="O99" s="387" t="s">
        <v>546</v>
      </c>
      <c r="P99" s="383">
        <v>45496</v>
      </c>
      <c r="Q99" s="226"/>
      <c r="R99" s="54" t="s">
        <v>846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6"/>
      <c r="B100" s="384"/>
      <c r="C100" s="288"/>
      <c r="D100" s="288" t="s">
        <v>1017</v>
      </c>
      <c r="E100" s="248" t="s">
        <v>816</v>
      </c>
      <c r="F100" s="248">
        <v>62</v>
      </c>
      <c r="G100" s="248"/>
      <c r="H100" s="248">
        <v>105</v>
      </c>
      <c r="I100" s="249"/>
      <c r="J100" s="388"/>
      <c r="K100" s="247">
        <f>F100-H100</f>
        <v>-43</v>
      </c>
      <c r="L100" s="285">
        <v>50</v>
      </c>
      <c r="M100" s="390"/>
      <c r="N100" s="247">
        <v>25</v>
      </c>
      <c r="O100" s="388"/>
      <c r="P100" s="384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90">
        <v>15</v>
      </c>
      <c r="B101" s="295">
        <v>45496</v>
      </c>
      <c r="C101" s="289"/>
      <c r="D101" s="289" t="s">
        <v>1020</v>
      </c>
      <c r="E101" s="290" t="s">
        <v>555</v>
      </c>
      <c r="F101" s="290">
        <v>200</v>
      </c>
      <c r="G101" s="290">
        <v>90</v>
      </c>
      <c r="H101" s="290">
        <v>90</v>
      </c>
      <c r="I101" s="291"/>
      <c r="J101" s="296" t="s">
        <v>1021</v>
      </c>
      <c r="K101" s="292">
        <f t="shared" ref="K101" si="109">H101-F101</f>
        <v>-110</v>
      </c>
      <c r="L101" s="293">
        <v>50</v>
      </c>
      <c r="M101" s="294">
        <f t="shared" ref="M101:M102" si="110">(K101*N101)-L101</f>
        <v>-2800</v>
      </c>
      <c r="N101" s="292">
        <v>25</v>
      </c>
      <c r="O101" s="296" t="s">
        <v>556</v>
      </c>
      <c r="P101" s="295">
        <v>45496</v>
      </c>
      <c r="Q101" s="226"/>
      <c r="R101" s="54" t="s">
        <v>846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48">
        <v>16</v>
      </c>
      <c r="B102" s="287">
        <v>45502</v>
      </c>
      <c r="C102" s="288"/>
      <c r="D102" s="288" t="s">
        <v>1052</v>
      </c>
      <c r="E102" s="248" t="s">
        <v>555</v>
      </c>
      <c r="F102" s="248">
        <v>95</v>
      </c>
      <c r="G102" s="248">
        <v>40</v>
      </c>
      <c r="H102" s="248">
        <v>112.5</v>
      </c>
      <c r="I102" s="249" t="s">
        <v>936</v>
      </c>
      <c r="J102" s="284" t="s">
        <v>1114</v>
      </c>
      <c r="K102" s="247">
        <f>H102-F102</f>
        <v>17.5</v>
      </c>
      <c r="L102" s="285">
        <v>50</v>
      </c>
      <c r="M102" s="286">
        <f t="shared" si="110"/>
        <v>387.5</v>
      </c>
      <c r="N102" s="247">
        <v>25</v>
      </c>
      <c r="O102" s="284" t="s">
        <v>546</v>
      </c>
      <c r="P102" s="287">
        <v>45503</v>
      </c>
      <c r="Q102" s="226"/>
      <c r="R102" s="54" t="s">
        <v>846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97"/>
      <c r="B103" s="298"/>
      <c r="C103" s="299"/>
      <c r="D103" s="299"/>
      <c r="E103" s="297"/>
      <c r="F103" s="297"/>
      <c r="G103" s="297"/>
      <c r="H103" s="297"/>
      <c r="I103" s="300"/>
      <c r="J103" s="300"/>
      <c r="K103" s="297"/>
      <c r="L103" s="301"/>
      <c r="M103" s="302"/>
      <c r="N103" s="297"/>
      <c r="O103" s="300"/>
      <c r="P103" s="298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s="243" customFormat="1" ht="12.75" customHeight="1">
      <c r="A104" s="297"/>
      <c r="B104" s="298"/>
      <c r="C104" s="299"/>
      <c r="D104" s="299"/>
      <c r="E104" s="297"/>
      <c r="F104" s="297"/>
      <c r="G104" s="297"/>
      <c r="H104" s="297"/>
      <c r="I104" s="300"/>
      <c r="J104" s="300"/>
      <c r="K104" s="297"/>
      <c r="L104" s="301"/>
      <c r="M104" s="302"/>
      <c r="N104" s="297"/>
      <c r="O104" s="300"/>
      <c r="P104" s="298"/>
      <c r="Q104" s="239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242"/>
      <c r="AH104" s="240"/>
      <c r="AI104" s="240"/>
      <c r="AJ104" s="241"/>
      <c r="AK104" s="241"/>
      <c r="AL104" s="241"/>
    </row>
    <row r="105" spans="1:38" ht="38.25" customHeight="1">
      <c r="A105" s="91" t="s">
        <v>567</v>
      </c>
      <c r="B105" s="124"/>
      <c r="C105" s="124"/>
      <c r="D105" s="125"/>
      <c r="E105" s="109"/>
      <c r="F105" s="6"/>
      <c r="G105" s="6"/>
      <c r="H105" s="110"/>
      <c r="I105" s="126"/>
      <c r="J105" s="1"/>
      <c r="K105" s="6"/>
      <c r="L105" s="6"/>
      <c r="M105" s="6"/>
      <c r="N105" s="1"/>
      <c r="O105" s="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"/>
      <c r="AH105" s="1"/>
      <c r="AI105" s="1"/>
      <c r="AJ105" s="6"/>
      <c r="AK105" s="1"/>
    </row>
    <row r="106" spans="1:38" ht="39.6">
      <c r="A106" s="92" t="s">
        <v>16</v>
      </c>
      <c r="B106" s="93" t="s">
        <v>520</v>
      </c>
      <c r="C106" s="93"/>
      <c r="D106" s="94" t="s">
        <v>531</v>
      </c>
      <c r="E106" s="93" t="s">
        <v>532</v>
      </c>
      <c r="F106" s="93" t="s">
        <v>533</v>
      </c>
      <c r="G106" s="93" t="s">
        <v>534</v>
      </c>
      <c r="H106" s="93" t="s">
        <v>535</v>
      </c>
      <c r="I106" s="93" t="s">
        <v>536</v>
      </c>
      <c r="J106" s="92" t="s">
        <v>537</v>
      </c>
      <c r="K106" s="113" t="s">
        <v>554</v>
      </c>
      <c r="L106" s="114" t="s">
        <v>539</v>
      </c>
      <c r="M106" s="95" t="s">
        <v>540</v>
      </c>
      <c r="N106" s="93" t="s">
        <v>541</v>
      </c>
      <c r="O106" s="94" t="s">
        <v>542</v>
      </c>
      <c r="P106" s="193" t="s">
        <v>543</v>
      </c>
      <c r="Q106" s="195" t="s">
        <v>811</v>
      </c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37"/>
      <c r="AH106" s="37"/>
      <c r="AI106" s="37"/>
      <c r="AJ106" s="37"/>
      <c r="AK106" s="37"/>
      <c r="AL106" s="37"/>
    </row>
    <row r="107" spans="1:38" ht="12.75" customHeight="1">
      <c r="A107" s="183">
        <v>1</v>
      </c>
      <c r="B107" s="184">
        <v>45356</v>
      </c>
      <c r="C107" s="227"/>
      <c r="D107" s="227" t="s">
        <v>294</v>
      </c>
      <c r="E107" s="183" t="s">
        <v>845</v>
      </c>
      <c r="F107" s="183">
        <v>38.94</v>
      </c>
      <c r="G107" s="183">
        <v>34.64</v>
      </c>
      <c r="H107" s="183"/>
      <c r="I107" s="183" t="s">
        <v>884</v>
      </c>
      <c r="J107" s="183" t="s">
        <v>545</v>
      </c>
      <c r="K107" s="183"/>
      <c r="L107" s="245"/>
      <c r="M107" s="246"/>
      <c r="N107" s="183"/>
      <c r="O107" s="231"/>
      <c r="P107" s="186">
        <f>VLOOKUP(D107,'MidCap Intra'!$B$11:$C$571,2,0)</f>
        <v>39.380000000000003</v>
      </c>
      <c r="Q107" s="244"/>
      <c r="R107" s="54" t="s">
        <v>846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248">
        <v>2</v>
      </c>
      <c r="B108" s="265">
        <v>45477</v>
      </c>
      <c r="C108" s="288"/>
      <c r="D108" s="288" t="s">
        <v>861</v>
      </c>
      <c r="E108" s="248" t="s">
        <v>544</v>
      </c>
      <c r="F108" s="248">
        <v>540</v>
      </c>
      <c r="G108" s="248">
        <v>489</v>
      </c>
      <c r="H108" s="248">
        <v>604</v>
      </c>
      <c r="I108" s="248" t="s">
        <v>939</v>
      </c>
      <c r="J108" s="247" t="s">
        <v>959</v>
      </c>
      <c r="K108" s="247">
        <f t="shared" ref="K108" si="111">H108-F108</f>
        <v>64</v>
      </c>
      <c r="L108" s="261">
        <f t="shared" ref="L108" si="112">(F108*-0.3)/100</f>
        <v>-1.62</v>
      </c>
      <c r="M108" s="262">
        <f t="shared" ref="M108" si="113">(K108+L108)/F108</f>
        <v>0.11551851851851852</v>
      </c>
      <c r="N108" s="247" t="s">
        <v>546</v>
      </c>
      <c r="O108" s="263">
        <v>45481</v>
      </c>
      <c r="P108" s="264"/>
      <c r="Q108" s="244"/>
      <c r="R108" s="54" t="s">
        <v>846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>
        <v>3</v>
      </c>
      <c r="B109" s="184">
        <v>45498</v>
      </c>
      <c r="C109" s="227"/>
      <c r="D109" s="227" t="s">
        <v>474</v>
      </c>
      <c r="E109" s="183" t="s">
        <v>544</v>
      </c>
      <c r="F109" s="183" t="s">
        <v>1037</v>
      </c>
      <c r="G109" s="183">
        <v>3600</v>
      </c>
      <c r="H109" s="183"/>
      <c r="I109" s="183" t="s">
        <v>1038</v>
      </c>
      <c r="J109" s="183" t="s">
        <v>545</v>
      </c>
      <c r="K109" s="183"/>
      <c r="L109" s="245"/>
      <c r="M109" s="246"/>
      <c r="N109" s="183"/>
      <c r="O109" s="231"/>
      <c r="P109" s="186"/>
      <c r="Q109" s="244"/>
      <c r="R109" s="54" t="s">
        <v>846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83"/>
      <c r="B110" s="184"/>
      <c r="C110" s="227"/>
      <c r="D110" s="227"/>
      <c r="E110" s="183"/>
      <c r="F110" s="183"/>
      <c r="G110" s="183"/>
      <c r="H110" s="183"/>
      <c r="I110" s="183"/>
      <c r="J110" s="183"/>
      <c r="K110" s="183"/>
      <c r="L110" s="245"/>
      <c r="M110" s="246"/>
      <c r="N110" s="183"/>
      <c r="O110" s="231"/>
      <c r="P110" s="186"/>
      <c r="Q110" s="24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83"/>
      <c r="B111" s="184"/>
      <c r="C111" s="227"/>
      <c r="D111" s="227"/>
      <c r="E111" s="183"/>
      <c r="F111" s="183"/>
      <c r="G111" s="183"/>
      <c r="H111" s="183"/>
      <c r="I111" s="183"/>
      <c r="J111" s="183"/>
      <c r="K111" s="183"/>
      <c r="L111" s="245"/>
      <c r="M111" s="246"/>
      <c r="N111" s="183"/>
      <c r="O111" s="231"/>
      <c r="P111" s="184"/>
      <c r="Q111" s="24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103" t="s">
        <v>547</v>
      </c>
      <c r="B112" s="103"/>
      <c r="C112" s="103"/>
      <c r="D112" s="54"/>
      <c r="E112" s="37"/>
      <c r="F112" s="108" t="s">
        <v>549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107" t="s">
        <v>548</v>
      </c>
      <c r="B113" s="103"/>
      <c r="C113" s="103"/>
      <c r="D113" s="54"/>
      <c r="E113" s="37"/>
      <c r="F113" s="108" t="s">
        <v>552</v>
      </c>
      <c r="G113" s="54"/>
      <c r="H113" s="54" t="s">
        <v>569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54"/>
      <c r="B115" s="54"/>
      <c r="C115" s="103"/>
      <c r="D115" s="54"/>
      <c r="E115" s="37"/>
      <c r="F115" s="108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2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2" ht="12.75" customHeight="1">
      <c r="A117" s="54"/>
      <c r="B117" s="54"/>
      <c r="C117" s="103"/>
      <c r="D117" s="54"/>
      <c r="E117" s="37"/>
      <c r="F117" s="10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2" ht="12.75" customHeight="1">
      <c r="A118" s="54"/>
      <c r="B118" s="54"/>
      <c r="C118" s="103"/>
      <c r="D118" s="54"/>
      <c r="E118" s="37"/>
      <c r="F118" s="10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37"/>
      <c r="I119" s="54"/>
      <c r="J119" s="54"/>
      <c r="K119" s="54"/>
      <c r="L119" s="54"/>
      <c r="M119" s="54"/>
      <c r="N119" s="54"/>
      <c r="O119" s="54"/>
      <c r="P119" s="54"/>
      <c r="Q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2" ht="12.75" customHeight="1">
      <c r="A120" s="54"/>
      <c r="B120" s="54"/>
      <c r="C120" s="103"/>
      <c r="D120" s="54"/>
      <c r="E120" s="37"/>
      <c r="F120" s="108"/>
      <c r="G120" s="54"/>
      <c r="H120" s="37"/>
      <c r="I120" s="54"/>
      <c r="J120" s="54"/>
      <c r="K120" s="54"/>
      <c r="L120" s="54"/>
      <c r="M120" s="54"/>
      <c r="N120" s="54"/>
      <c r="O120" s="54"/>
      <c r="P120" s="54"/>
      <c r="Q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97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38.25" customHeight="1">
      <c r="A122" s="37"/>
      <c r="B122" s="127" t="s">
        <v>570</v>
      </c>
      <c r="C122" s="127"/>
      <c r="D122" s="54"/>
      <c r="E122" s="127"/>
      <c r="F122" s="6"/>
      <c r="G122" s="6"/>
      <c r="H122" s="111"/>
      <c r="I122" s="6"/>
      <c r="J122" s="111"/>
      <c r="K122" s="112"/>
      <c r="L122" s="6"/>
      <c r="M122" s="6"/>
      <c r="N122" s="1"/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92" t="s">
        <v>16</v>
      </c>
      <c r="B123" s="93" t="s">
        <v>520</v>
      </c>
      <c r="C123" s="93"/>
      <c r="D123" s="94" t="s">
        <v>531</v>
      </c>
      <c r="E123" s="93" t="s">
        <v>532</v>
      </c>
      <c r="F123" s="93" t="s">
        <v>533</v>
      </c>
      <c r="G123" s="93" t="s">
        <v>571</v>
      </c>
      <c r="H123" s="93" t="s">
        <v>572</v>
      </c>
      <c r="I123" s="93" t="s">
        <v>536</v>
      </c>
      <c r="J123" s="128" t="s">
        <v>537</v>
      </c>
      <c r="K123" s="93" t="s">
        <v>538</v>
      </c>
      <c r="L123" s="93" t="s">
        <v>573</v>
      </c>
      <c r="M123" s="93" t="s">
        <v>541</v>
      </c>
      <c r="N123" s="94" t="s">
        <v>542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129">
        <v>1</v>
      </c>
      <c r="B124" s="130">
        <v>41579</v>
      </c>
      <c r="C124" s="130"/>
      <c r="D124" s="131" t="s">
        <v>574</v>
      </c>
      <c r="E124" s="132" t="s">
        <v>544</v>
      </c>
      <c r="F124" s="133">
        <v>82</v>
      </c>
      <c r="G124" s="132" t="s">
        <v>575</v>
      </c>
      <c r="H124" s="132">
        <v>100</v>
      </c>
      <c r="I124" s="134">
        <v>100</v>
      </c>
      <c r="J124" s="135" t="s">
        <v>576</v>
      </c>
      <c r="K124" s="136">
        <f t="shared" ref="K124:K155" si="114">H124-F124</f>
        <v>18</v>
      </c>
      <c r="L124" s="137">
        <f t="shared" ref="L124:L155" si="115">K124/F124</f>
        <v>0.21951219512195122</v>
      </c>
      <c r="M124" s="132" t="s">
        <v>546</v>
      </c>
      <c r="N124" s="138">
        <v>42657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129">
        <v>2</v>
      </c>
      <c r="B125" s="130">
        <v>41794</v>
      </c>
      <c r="C125" s="130"/>
      <c r="D125" s="131" t="s">
        <v>577</v>
      </c>
      <c r="E125" s="132" t="s">
        <v>555</v>
      </c>
      <c r="F125" s="133">
        <v>257</v>
      </c>
      <c r="G125" s="132" t="s">
        <v>575</v>
      </c>
      <c r="H125" s="132">
        <v>300</v>
      </c>
      <c r="I125" s="134">
        <v>300</v>
      </c>
      <c r="J125" s="135" t="s">
        <v>576</v>
      </c>
      <c r="K125" s="136">
        <f t="shared" si="114"/>
        <v>43</v>
      </c>
      <c r="L125" s="137">
        <f t="shared" si="115"/>
        <v>0.16731517509727625</v>
      </c>
      <c r="M125" s="132" t="s">
        <v>546</v>
      </c>
      <c r="N125" s="138">
        <v>41822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12.75" customHeight="1">
      <c r="A126" s="129">
        <v>3</v>
      </c>
      <c r="B126" s="130">
        <v>41828</v>
      </c>
      <c r="C126" s="130"/>
      <c r="D126" s="131" t="s">
        <v>578</v>
      </c>
      <c r="E126" s="132" t="s">
        <v>555</v>
      </c>
      <c r="F126" s="133">
        <v>393</v>
      </c>
      <c r="G126" s="132" t="s">
        <v>575</v>
      </c>
      <c r="H126" s="132">
        <v>468</v>
      </c>
      <c r="I126" s="134">
        <v>468</v>
      </c>
      <c r="J126" s="135" t="s">
        <v>576</v>
      </c>
      <c r="K126" s="136">
        <f t="shared" si="114"/>
        <v>75</v>
      </c>
      <c r="L126" s="137">
        <f t="shared" si="115"/>
        <v>0.19083969465648856</v>
      </c>
      <c r="M126" s="132" t="s">
        <v>546</v>
      </c>
      <c r="N126" s="138">
        <v>41863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12.75" customHeight="1">
      <c r="A127" s="129">
        <v>4</v>
      </c>
      <c r="B127" s="130">
        <v>41857</v>
      </c>
      <c r="C127" s="130"/>
      <c r="D127" s="131" t="s">
        <v>579</v>
      </c>
      <c r="E127" s="132" t="s">
        <v>555</v>
      </c>
      <c r="F127" s="133">
        <v>205</v>
      </c>
      <c r="G127" s="132" t="s">
        <v>575</v>
      </c>
      <c r="H127" s="132">
        <v>275</v>
      </c>
      <c r="I127" s="134">
        <v>250</v>
      </c>
      <c r="J127" s="135" t="s">
        <v>576</v>
      </c>
      <c r="K127" s="136">
        <f t="shared" si="114"/>
        <v>70</v>
      </c>
      <c r="L127" s="137">
        <f t="shared" si="115"/>
        <v>0.34146341463414637</v>
      </c>
      <c r="M127" s="132" t="s">
        <v>546</v>
      </c>
      <c r="N127" s="138">
        <v>41962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129">
        <v>5</v>
      </c>
      <c r="B128" s="130">
        <v>41886</v>
      </c>
      <c r="C128" s="130"/>
      <c r="D128" s="131" t="s">
        <v>580</v>
      </c>
      <c r="E128" s="132" t="s">
        <v>555</v>
      </c>
      <c r="F128" s="133">
        <v>162</v>
      </c>
      <c r="G128" s="132" t="s">
        <v>575</v>
      </c>
      <c r="H128" s="132">
        <v>190</v>
      </c>
      <c r="I128" s="134">
        <v>190</v>
      </c>
      <c r="J128" s="135" t="s">
        <v>576</v>
      </c>
      <c r="K128" s="136">
        <f t="shared" si="114"/>
        <v>28</v>
      </c>
      <c r="L128" s="137">
        <f t="shared" si="115"/>
        <v>0.1728395061728395</v>
      </c>
      <c r="M128" s="132" t="s">
        <v>546</v>
      </c>
      <c r="N128" s="138">
        <v>42006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</v>
      </c>
      <c r="B129" s="130">
        <v>41886</v>
      </c>
      <c r="C129" s="130"/>
      <c r="D129" s="131" t="s">
        <v>581</v>
      </c>
      <c r="E129" s="132" t="s">
        <v>555</v>
      </c>
      <c r="F129" s="133">
        <v>75</v>
      </c>
      <c r="G129" s="132" t="s">
        <v>575</v>
      </c>
      <c r="H129" s="132">
        <v>91.5</v>
      </c>
      <c r="I129" s="134" t="s">
        <v>568</v>
      </c>
      <c r="J129" s="135" t="s">
        <v>582</v>
      </c>
      <c r="K129" s="136">
        <f t="shared" si="114"/>
        <v>16.5</v>
      </c>
      <c r="L129" s="137">
        <f t="shared" si="115"/>
        <v>0.22</v>
      </c>
      <c r="M129" s="132" t="s">
        <v>546</v>
      </c>
      <c r="N129" s="138">
        <v>41954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</v>
      </c>
      <c r="B130" s="130">
        <v>41913</v>
      </c>
      <c r="C130" s="130"/>
      <c r="D130" s="131" t="s">
        <v>583</v>
      </c>
      <c r="E130" s="132" t="s">
        <v>555</v>
      </c>
      <c r="F130" s="133">
        <v>850</v>
      </c>
      <c r="G130" s="132" t="s">
        <v>575</v>
      </c>
      <c r="H130" s="132">
        <v>982.5</v>
      </c>
      <c r="I130" s="134">
        <v>1050</v>
      </c>
      <c r="J130" s="135" t="s">
        <v>584</v>
      </c>
      <c r="K130" s="136">
        <f t="shared" si="114"/>
        <v>132.5</v>
      </c>
      <c r="L130" s="137">
        <f t="shared" si="115"/>
        <v>0.15588235294117647</v>
      </c>
      <c r="M130" s="132" t="s">
        <v>546</v>
      </c>
      <c r="N130" s="138">
        <v>42039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8</v>
      </c>
      <c r="B131" s="130">
        <v>41913</v>
      </c>
      <c r="C131" s="130"/>
      <c r="D131" s="131" t="s">
        <v>585</v>
      </c>
      <c r="E131" s="132" t="s">
        <v>555</v>
      </c>
      <c r="F131" s="133">
        <v>475</v>
      </c>
      <c r="G131" s="132" t="s">
        <v>575</v>
      </c>
      <c r="H131" s="132">
        <v>515</v>
      </c>
      <c r="I131" s="134">
        <v>600</v>
      </c>
      <c r="J131" s="135" t="s">
        <v>586</v>
      </c>
      <c r="K131" s="136">
        <f t="shared" si="114"/>
        <v>40</v>
      </c>
      <c r="L131" s="137">
        <f t="shared" si="115"/>
        <v>8.4210526315789472E-2</v>
      </c>
      <c r="M131" s="132" t="s">
        <v>546</v>
      </c>
      <c r="N131" s="138">
        <v>41939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9</v>
      </c>
      <c r="B132" s="130">
        <v>41913</v>
      </c>
      <c r="C132" s="130"/>
      <c r="D132" s="131" t="s">
        <v>587</v>
      </c>
      <c r="E132" s="132" t="s">
        <v>555</v>
      </c>
      <c r="F132" s="133">
        <v>86</v>
      </c>
      <c r="G132" s="132" t="s">
        <v>575</v>
      </c>
      <c r="H132" s="132">
        <v>99</v>
      </c>
      <c r="I132" s="134">
        <v>140</v>
      </c>
      <c r="J132" s="135" t="s">
        <v>588</v>
      </c>
      <c r="K132" s="136">
        <f t="shared" si="114"/>
        <v>13</v>
      </c>
      <c r="L132" s="137">
        <f t="shared" si="115"/>
        <v>0.15116279069767441</v>
      </c>
      <c r="M132" s="132" t="s">
        <v>546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10</v>
      </c>
      <c r="B133" s="130">
        <v>41926</v>
      </c>
      <c r="C133" s="130"/>
      <c r="D133" s="131" t="s">
        <v>589</v>
      </c>
      <c r="E133" s="132" t="s">
        <v>555</v>
      </c>
      <c r="F133" s="133">
        <v>496.6</v>
      </c>
      <c r="G133" s="132" t="s">
        <v>575</v>
      </c>
      <c r="H133" s="132">
        <v>621</v>
      </c>
      <c r="I133" s="134">
        <v>580</v>
      </c>
      <c r="J133" s="135" t="s">
        <v>576</v>
      </c>
      <c r="K133" s="136">
        <f t="shared" si="114"/>
        <v>124.39999999999998</v>
      </c>
      <c r="L133" s="137">
        <f t="shared" si="115"/>
        <v>0.25050342327829234</v>
      </c>
      <c r="M133" s="132" t="s">
        <v>546</v>
      </c>
      <c r="N133" s="138">
        <v>42605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11</v>
      </c>
      <c r="B134" s="130">
        <v>41926</v>
      </c>
      <c r="C134" s="130"/>
      <c r="D134" s="131" t="s">
        <v>590</v>
      </c>
      <c r="E134" s="132" t="s">
        <v>555</v>
      </c>
      <c r="F134" s="133">
        <v>2481.9</v>
      </c>
      <c r="G134" s="132" t="s">
        <v>575</v>
      </c>
      <c r="H134" s="132">
        <v>2840</v>
      </c>
      <c r="I134" s="134">
        <v>2870</v>
      </c>
      <c r="J134" s="135" t="s">
        <v>591</v>
      </c>
      <c r="K134" s="136">
        <f t="shared" si="114"/>
        <v>358.09999999999991</v>
      </c>
      <c r="L134" s="137">
        <f t="shared" si="115"/>
        <v>0.14428462065353154</v>
      </c>
      <c r="M134" s="132" t="s">
        <v>546</v>
      </c>
      <c r="N134" s="138">
        <v>42017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12</v>
      </c>
      <c r="B135" s="130">
        <v>41928</v>
      </c>
      <c r="C135" s="130"/>
      <c r="D135" s="131" t="s">
        <v>592</v>
      </c>
      <c r="E135" s="132" t="s">
        <v>555</v>
      </c>
      <c r="F135" s="133">
        <v>84.5</v>
      </c>
      <c r="G135" s="132" t="s">
        <v>575</v>
      </c>
      <c r="H135" s="132">
        <v>93</v>
      </c>
      <c r="I135" s="134">
        <v>110</v>
      </c>
      <c r="J135" s="135" t="s">
        <v>593</v>
      </c>
      <c r="K135" s="136">
        <f t="shared" si="114"/>
        <v>8.5</v>
      </c>
      <c r="L135" s="137">
        <f t="shared" si="115"/>
        <v>0.10059171597633136</v>
      </c>
      <c r="M135" s="132" t="s">
        <v>546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13</v>
      </c>
      <c r="B136" s="130">
        <v>41928</v>
      </c>
      <c r="C136" s="130"/>
      <c r="D136" s="131" t="s">
        <v>594</v>
      </c>
      <c r="E136" s="132" t="s">
        <v>555</v>
      </c>
      <c r="F136" s="133">
        <v>401</v>
      </c>
      <c r="G136" s="132" t="s">
        <v>575</v>
      </c>
      <c r="H136" s="132">
        <v>428</v>
      </c>
      <c r="I136" s="134">
        <v>450</v>
      </c>
      <c r="J136" s="135" t="s">
        <v>595</v>
      </c>
      <c r="K136" s="136">
        <f t="shared" si="114"/>
        <v>27</v>
      </c>
      <c r="L136" s="137">
        <f t="shared" si="115"/>
        <v>6.7331670822942641E-2</v>
      </c>
      <c r="M136" s="132" t="s">
        <v>546</v>
      </c>
      <c r="N136" s="138">
        <v>42020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14</v>
      </c>
      <c r="B137" s="130">
        <v>41928</v>
      </c>
      <c r="C137" s="130"/>
      <c r="D137" s="131" t="s">
        <v>596</v>
      </c>
      <c r="E137" s="132" t="s">
        <v>555</v>
      </c>
      <c r="F137" s="133">
        <v>101</v>
      </c>
      <c r="G137" s="132" t="s">
        <v>575</v>
      </c>
      <c r="H137" s="132">
        <v>112</v>
      </c>
      <c r="I137" s="134">
        <v>120</v>
      </c>
      <c r="J137" s="135" t="s">
        <v>597</v>
      </c>
      <c r="K137" s="136">
        <f t="shared" si="114"/>
        <v>11</v>
      </c>
      <c r="L137" s="137">
        <f t="shared" si="115"/>
        <v>0.10891089108910891</v>
      </c>
      <c r="M137" s="132" t="s">
        <v>546</v>
      </c>
      <c r="N137" s="138">
        <v>41939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15</v>
      </c>
      <c r="B138" s="130">
        <v>41954</v>
      </c>
      <c r="C138" s="130"/>
      <c r="D138" s="131" t="s">
        <v>598</v>
      </c>
      <c r="E138" s="132" t="s">
        <v>555</v>
      </c>
      <c r="F138" s="133">
        <v>59</v>
      </c>
      <c r="G138" s="132" t="s">
        <v>575</v>
      </c>
      <c r="H138" s="132">
        <v>76</v>
      </c>
      <c r="I138" s="134">
        <v>76</v>
      </c>
      <c r="J138" s="135" t="s">
        <v>576</v>
      </c>
      <c r="K138" s="136">
        <f t="shared" si="114"/>
        <v>17</v>
      </c>
      <c r="L138" s="137">
        <f t="shared" si="115"/>
        <v>0.28813559322033899</v>
      </c>
      <c r="M138" s="132" t="s">
        <v>546</v>
      </c>
      <c r="N138" s="138">
        <v>43032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16</v>
      </c>
      <c r="B139" s="130">
        <v>41954</v>
      </c>
      <c r="C139" s="130"/>
      <c r="D139" s="131" t="s">
        <v>587</v>
      </c>
      <c r="E139" s="132" t="s">
        <v>555</v>
      </c>
      <c r="F139" s="133">
        <v>99</v>
      </c>
      <c r="G139" s="132" t="s">
        <v>575</v>
      </c>
      <c r="H139" s="132">
        <v>120</v>
      </c>
      <c r="I139" s="134">
        <v>120</v>
      </c>
      <c r="J139" s="135" t="s">
        <v>564</v>
      </c>
      <c r="K139" s="136">
        <f t="shared" si="114"/>
        <v>21</v>
      </c>
      <c r="L139" s="137">
        <f t="shared" si="115"/>
        <v>0.21212121212121213</v>
      </c>
      <c r="M139" s="132" t="s">
        <v>546</v>
      </c>
      <c r="N139" s="138">
        <v>41960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17</v>
      </c>
      <c r="B140" s="130">
        <v>41956</v>
      </c>
      <c r="C140" s="130"/>
      <c r="D140" s="131" t="s">
        <v>599</v>
      </c>
      <c r="E140" s="132" t="s">
        <v>555</v>
      </c>
      <c r="F140" s="133">
        <v>22</v>
      </c>
      <c r="G140" s="132" t="s">
        <v>575</v>
      </c>
      <c r="H140" s="132">
        <v>33.549999999999997</v>
      </c>
      <c r="I140" s="134">
        <v>32</v>
      </c>
      <c r="J140" s="135" t="s">
        <v>600</v>
      </c>
      <c r="K140" s="136">
        <f t="shared" si="114"/>
        <v>11.549999999999997</v>
      </c>
      <c r="L140" s="137">
        <f t="shared" si="115"/>
        <v>0.52499999999999991</v>
      </c>
      <c r="M140" s="132" t="s">
        <v>546</v>
      </c>
      <c r="N140" s="138">
        <v>42188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18</v>
      </c>
      <c r="B141" s="130">
        <v>41976</v>
      </c>
      <c r="C141" s="130"/>
      <c r="D141" s="131" t="s">
        <v>601</v>
      </c>
      <c r="E141" s="132" t="s">
        <v>555</v>
      </c>
      <c r="F141" s="133">
        <v>440</v>
      </c>
      <c r="G141" s="132" t="s">
        <v>575</v>
      </c>
      <c r="H141" s="132">
        <v>520</v>
      </c>
      <c r="I141" s="134">
        <v>520</v>
      </c>
      <c r="J141" s="135" t="s">
        <v>602</v>
      </c>
      <c r="K141" s="136">
        <f t="shared" si="114"/>
        <v>80</v>
      </c>
      <c r="L141" s="137">
        <f t="shared" si="115"/>
        <v>0.18181818181818182</v>
      </c>
      <c r="M141" s="132" t="s">
        <v>546</v>
      </c>
      <c r="N141" s="138">
        <v>42208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19</v>
      </c>
      <c r="B142" s="130">
        <v>41976</v>
      </c>
      <c r="C142" s="130"/>
      <c r="D142" s="131" t="s">
        <v>603</v>
      </c>
      <c r="E142" s="132" t="s">
        <v>555</v>
      </c>
      <c r="F142" s="133">
        <v>360</v>
      </c>
      <c r="G142" s="132" t="s">
        <v>575</v>
      </c>
      <c r="H142" s="132">
        <v>427</v>
      </c>
      <c r="I142" s="134">
        <v>425</v>
      </c>
      <c r="J142" s="135" t="s">
        <v>604</v>
      </c>
      <c r="K142" s="136">
        <f t="shared" si="114"/>
        <v>67</v>
      </c>
      <c r="L142" s="137">
        <f t="shared" si="115"/>
        <v>0.18611111111111112</v>
      </c>
      <c r="M142" s="132" t="s">
        <v>546</v>
      </c>
      <c r="N142" s="138">
        <v>42058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20</v>
      </c>
      <c r="B143" s="130">
        <v>42012</v>
      </c>
      <c r="C143" s="130"/>
      <c r="D143" s="131" t="s">
        <v>605</v>
      </c>
      <c r="E143" s="132" t="s">
        <v>555</v>
      </c>
      <c r="F143" s="133">
        <v>360</v>
      </c>
      <c r="G143" s="132" t="s">
        <v>575</v>
      </c>
      <c r="H143" s="132">
        <v>455</v>
      </c>
      <c r="I143" s="134">
        <v>420</v>
      </c>
      <c r="J143" s="135" t="s">
        <v>606</v>
      </c>
      <c r="K143" s="136">
        <f t="shared" si="114"/>
        <v>95</v>
      </c>
      <c r="L143" s="137">
        <f t="shared" si="115"/>
        <v>0.2638888888888889</v>
      </c>
      <c r="M143" s="132" t="s">
        <v>546</v>
      </c>
      <c r="N143" s="138">
        <v>42024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21</v>
      </c>
      <c r="B144" s="130">
        <v>42012</v>
      </c>
      <c r="C144" s="130"/>
      <c r="D144" s="131" t="s">
        <v>607</v>
      </c>
      <c r="E144" s="132" t="s">
        <v>555</v>
      </c>
      <c r="F144" s="133">
        <v>130</v>
      </c>
      <c r="G144" s="132"/>
      <c r="H144" s="132">
        <v>175.5</v>
      </c>
      <c r="I144" s="134">
        <v>165</v>
      </c>
      <c r="J144" s="135" t="s">
        <v>608</v>
      </c>
      <c r="K144" s="136">
        <f t="shared" si="114"/>
        <v>45.5</v>
      </c>
      <c r="L144" s="137">
        <f t="shared" si="115"/>
        <v>0.35</v>
      </c>
      <c r="M144" s="132" t="s">
        <v>546</v>
      </c>
      <c r="N144" s="138">
        <v>43088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22</v>
      </c>
      <c r="B145" s="130">
        <v>42040</v>
      </c>
      <c r="C145" s="130"/>
      <c r="D145" s="131" t="s">
        <v>386</v>
      </c>
      <c r="E145" s="132" t="s">
        <v>544</v>
      </c>
      <c r="F145" s="133">
        <v>98</v>
      </c>
      <c r="G145" s="132"/>
      <c r="H145" s="132">
        <v>120</v>
      </c>
      <c r="I145" s="134">
        <v>120</v>
      </c>
      <c r="J145" s="135" t="s">
        <v>576</v>
      </c>
      <c r="K145" s="136">
        <f t="shared" si="114"/>
        <v>22</v>
      </c>
      <c r="L145" s="137">
        <f t="shared" si="115"/>
        <v>0.22448979591836735</v>
      </c>
      <c r="M145" s="132" t="s">
        <v>546</v>
      </c>
      <c r="N145" s="138">
        <v>42753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23</v>
      </c>
      <c r="B146" s="130">
        <v>42040</v>
      </c>
      <c r="C146" s="130"/>
      <c r="D146" s="131" t="s">
        <v>609</v>
      </c>
      <c r="E146" s="132" t="s">
        <v>544</v>
      </c>
      <c r="F146" s="133">
        <v>196</v>
      </c>
      <c r="G146" s="132"/>
      <c r="H146" s="132">
        <v>262</v>
      </c>
      <c r="I146" s="134">
        <v>255</v>
      </c>
      <c r="J146" s="135" t="s">
        <v>576</v>
      </c>
      <c r="K146" s="136">
        <f t="shared" si="114"/>
        <v>66</v>
      </c>
      <c r="L146" s="137">
        <f t="shared" si="115"/>
        <v>0.33673469387755101</v>
      </c>
      <c r="M146" s="132" t="s">
        <v>546</v>
      </c>
      <c r="N146" s="138">
        <v>42599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24</v>
      </c>
      <c r="B147" s="140">
        <v>42067</v>
      </c>
      <c r="C147" s="140"/>
      <c r="D147" s="141" t="s">
        <v>385</v>
      </c>
      <c r="E147" s="142" t="s">
        <v>544</v>
      </c>
      <c r="F147" s="143">
        <v>235</v>
      </c>
      <c r="G147" s="143"/>
      <c r="H147" s="144">
        <v>77</v>
      </c>
      <c r="I147" s="144" t="s">
        <v>610</v>
      </c>
      <c r="J147" s="145" t="s">
        <v>611</v>
      </c>
      <c r="K147" s="146">
        <f t="shared" si="114"/>
        <v>-158</v>
      </c>
      <c r="L147" s="147">
        <f t="shared" si="115"/>
        <v>-0.67234042553191486</v>
      </c>
      <c r="M147" s="143" t="s">
        <v>556</v>
      </c>
      <c r="N147" s="140">
        <v>43522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25</v>
      </c>
      <c r="B148" s="130">
        <v>42067</v>
      </c>
      <c r="C148" s="130"/>
      <c r="D148" s="131" t="s">
        <v>612</v>
      </c>
      <c r="E148" s="132" t="s">
        <v>544</v>
      </c>
      <c r="F148" s="133">
        <v>185</v>
      </c>
      <c r="G148" s="132"/>
      <c r="H148" s="132">
        <v>224</v>
      </c>
      <c r="I148" s="134" t="s">
        <v>613</v>
      </c>
      <c r="J148" s="135" t="s">
        <v>576</v>
      </c>
      <c r="K148" s="136">
        <f t="shared" si="114"/>
        <v>39</v>
      </c>
      <c r="L148" s="137">
        <f t="shared" si="115"/>
        <v>0.21081081081081082</v>
      </c>
      <c r="M148" s="132" t="s">
        <v>546</v>
      </c>
      <c r="N148" s="138">
        <v>42647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9">
        <v>26</v>
      </c>
      <c r="B149" s="140">
        <v>42090</v>
      </c>
      <c r="C149" s="140"/>
      <c r="D149" s="148" t="s">
        <v>614</v>
      </c>
      <c r="E149" s="143" t="s">
        <v>544</v>
      </c>
      <c r="F149" s="143">
        <v>49.5</v>
      </c>
      <c r="G149" s="144"/>
      <c r="H149" s="144">
        <v>15.85</v>
      </c>
      <c r="I149" s="144">
        <v>67</v>
      </c>
      <c r="J149" s="145" t="s">
        <v>615</v>
      </c>
      <c r="K149" s="144">
        <f t="shared" si="114"/>
        <v>-33.65</v>
      </c>
      <c r="L149" s="149">
        <f t="shared" si="115"/>
        <v>-0.67979797979797973</v>
      </c>
      <c r="M149" s="143" t="s">
        <v>556</v>
      </c>
      <c r="N149" s="150">
        <v>43627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27</v>
      </c>
      <c r="B150" s="130">
        <v>42093</v>
      </c>
      <c r="C150" s="130"/>
      <c r="D150" s="131" t="s">
        <v>616</v>
      </c>
      <c r="E150" s="132" t="s">
        <v>544</v>
      </c>
      <c r="F150" s="133">
        <v>183.5</v>
      </c>
      <c r="G150" s="132"/>
      <c r="H150" s="132">
        <v>219</v>
      </c>
      <c r="I150" s="134">
        <v>218</v>
      </c>
      <c r="J150" s="135" t="s">
        <v>617</v>
      </c>
      <c r="K150" s="136">
        <f t="shared" si="114"/>
        <v>35.5</v>
      </c>
      <c r="L150" s="137">
        <f t="shared" si="115"/>
        <v>0.19346049046321526</v>
      </c>
      <c r="M150" s="132" t="s">
        <v>546</v>
      </c>
      <c r="N150" s="138">
        <v>42103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28</v>
      </c>
      <c r="B151" s="130">
        <v>42114</v>
      </c>
      <c r="C151" s="130"/>
      <c r="D151" s="131" t="s">
        <v>618</v>
      </c>
      <c r="E151" s="132" t="s">
        <v>544</v>
      </c>
      <c r="F151" s="133">
        <f>(227+237)/2</f>
        <v>232</v>
      </c>
      <c r="G151" s="132"/>
      <c r="H151" s="132">
        <v>298</v>
      </c>
      <c r="I151" s="134">
        <v>298</v>
      </c>
      <c r="J151" s="135" t="s">
        <v>576</v>
      </c>
      <c r="K151" s="136">
        <f t="shared" si="114"/>
        <v>66</v>
      </c>
      <c r="L151" s="137">
        <f t="shared" si="115"/>
        <v>0.28448275862068967</v>
      </c>
      <c r="M151" s="132" t="s">
        <v>546</v>
      </c>
      <c r="N151" s="138">
        <v>42823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29</v>
      </c>
      <c r="B152" s="130">
        <v>42128</v>
      </c>
      <c r="C152" s="130"/>
      <c r="D152" s="131" t="s">
        <v>619</v>
      </c>
      <c r="E152" s="132" t="s">
        <v>555</v>
      </c>
      <c r="F152" s="133">
        <v>385</v>
      </c>
      <c r="G152" s="132"/>
      <c r="H152" s="132">
        <f>212.5+331</f>
        <v>543.5</v>
      </c>
      <c r="I152" s="134">
        <v>510</v>
      </c>
      <c r="J152" s="135" t="s">
        <v>620</v>
      </c>
      <c r="K152" s="136">
        <f t="shared" si="114"/>
        <v>158.5</v>
      </c>
      <c r="L152" s="137">
        <f t="shared" si="115"/>
        <v>0.41168831168831171</v>
      </c>
      <c r="M152" s="132" t="s">
        <v>546</v>
      </c>
      <c r="N152" s="138">
        <v>42235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30</v>
      </c>
      <c r="B153" s="130">
        <v>42128</v>
      </c>
      <c r="C153" s="130"/>
      <c r="D153" s="131" t="s">
        <v>621</v>
      </c>
      <c r="E153" s="132" t="s">
        <v>555</v>
      </c>
      <c r="F153" s="133">
        <v>115.5</v>
      </c>
      <c r="G153" s="132"/>
      <c r="H153" s="132">
        <v>146</v>
      </c>
      <c r="I153" s="134">
        <v>142</v>
      </c>
      <c r="J153" s="135" t="s">
        <v>622</v>
      </c>
      <c r="K153" s="136">
        <f t="shared" si="114"/>
        <v>30.5</v>
      </c>
      <c r="L153" s="137">
        <f t="shared" si="115"/>
        <v>0.26406926406926406</v>
      </c>
      <c r="M153" s="132" t="s">
        <v>546</v>
      </c>
      <c r="N153" s="138">
        <v>42202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31</v>
      </c>
      <c r="B154" s="130">
        <v>42151</v>
      </c>
      <c r="C154" s="130"/>
      <c r="D154" s="131" t="s">
        <v>500</v>
      </c>
      <c r="E154" s="132" t="s">
        <v>555</v>
      </c>
      <c r="F154" s="133">
        <v>237.5</v>
      </c>
      <c r="G154" s="132"/>
      <c r="H154" s="132">
        <v>279.5</v>
      </c>
      <c r="I154" s="134">
        <v>278</v>
      </c>
      <c r="J154" s="135" t="s">
        <v>576</v>
      </c>
      <c r="K154" s="136">
        <f t="shared" si="114"/>
        <v>42</v>
      </c>
      <c r="L154" s="137">
        <f t="shared" si="115"/>
        <v>0.17684210526315788</v>
      </c>
      <c r="M154" s="132" t="s">
        <v>546</v>
      </c>
      <c r="N154" s="138">
        <v>42222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32</v>
      </c>
      <c r="B155" s="130">
        <v>42174</v>
      </c>
      <c r="C155" s="130"/>
      <c r="D155" s="131" t="s">
        <v>594</v>
      </c>
      <c r="E155" s="132" t="s">
        <v>544</v>
      </c>
      <c r="F155" s="133">
        <v>340</v>
      </c>
      <c r="G155" s="132"/>
      <c r="H155" s="132">
        <v>448</v>
      </c>
      <c r="I155" s="134">
        <v>448</v>
      </c>
      <c r="J155" s="135" t="s">
        <v>576</v>
      </c>
      <c r="K155" s="136">
        <f t="shared" si="114"/>
        <v>108</v>
      </c>
      <c r="L155" s="137">
        <f t="shared" si="115"/>
        <v>0.31764705882352939</v>
      </c>
      <c r="M155" s="132" t="s">
        <v>546</v>
      </c>
      <c r="N155" s="138">
        <v>43018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33</v>
      </c>
      <c r="B156" s="130">
        <v>42191</v>
      </c>
      <c r="C156" s="130"/>
      <c r="D156" s="131" t="s">
        <v>623</v>
      </c>
      <c r="E156" s="132" t="s">
        <v>544</v>
      </c>
      <c r="F156" s="133">
        <v>390</v>
      </c>
      <c r="G156" s="132"/>
      <c r="H156" s="132">
        <v>460</v>
      </c>
      <c r="I156" s="134">
        <v>460</v>
      </c>
      <c r="J156" s="135" t="s">
        <v>576</v>
      </c>
      <c r="K156" s="136">
        <f t="shared" ref="K156:K176" si="116">H156-F156</f>
        <v>70</v>
      </c>
      <c r="L156" s="137">
        <f t="shared" ref="L156:L176" si="117">K156/F156</f>
        <v>0.17948717948717949</v>
      </c>
      <c r="M156" s="132" t="s">
        <v>546</v>
      </c>
      <c r="N156" s="138">
        <v>42478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34</v>
      </c>
      <c r="B157" s="140">
        <v>42195</v>
      </c>
      <c r="C157" s="140"/>
      <c r="D157" s="141" t="s">
        <v>624</v>
      </c>
      <c r="E157" s="142" t="s">
        <v>544</v>
      </c>
      <c r="F157" s="143">
        <v>122.5</v>
      </c>
      <c r="G157" s="143"/>
      <c r="H157" s="144">
        <v>61</v>
      </c>
      <c r="I157" s="144">
        <v>172</v>
      </c>
      <c r="J157" s="145" t="s">
        <v>625</v>
      </c>
      <c r="K157" s="146">
        <f t="shared" si="116"/>
        <v>-61.5</v>
      </c>
      <c r="L157" s="147">
        <f t="shared" si="117"/>
        <v>-0.50204081632653064</v>
      </c>
      <c r="M157" s="143" t="s">
        <v>556</v>
      </c>
      <c r="N157" s="140">
        <v>43333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35</v>
      </c>
      <c r="B158" s="130">
        <v>42219</v>
      </c>
      <c r="C158" s="130"/>
      <c r="D158" s="131" t="s">
        <v>626</v>
      </c>
      <c r="E158" s="132" t="s">
        <v>544</v>
      </c>
      <c r="F158" s="133">
        <v>297.5</v>
      </c>
      <c r="G158" s="132"/>
      <c r="H158" s="132">
        <v>350</v>
      </c>
      <c r="I158" s="134">
        <v>360</v>
      </c>
      <c r="J158" s="135" t="s">
        <v>627</v>
      </c>
      <c r="K158" s="136">
        <f t="shared" si="116"/>
        <v>52.5</v>
      </c>
      <c r="L158" s="137">
        <f t="shared" si="117"/>
        <v>0.17647058823529413</v>
      </c>
      <c r="M158" s="132" t="s">
        <v>546</v>
      </c>
      <c r="N158" s="138">
        <v>42232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36</v>
      </c>
      <c r="B159" s="130">
        <v>42219</v>
      </c>
      <c r="C159" s="130"/>
      <c r="D159" s="131" t="s">
        <v>628</v>
      </c>
      <c r="E159" s="132" t="s">
        <v>544</v>
      </c>
      <c r="F159" s="133">
        <v>115.5</v>
      </c>
      <c r="G159" s="132"/>
      <c r="H159" s="132">
        <v>149</v>
      </c>
      <c r="I159" s="134">
        <v>140</v>
      </c>
      <c r="J159" s="135" t="s">
        <v>629</v>
      </c>
      <c r="K159" s="136">
        <f t="shared" si="116"/>
        <v>33.5</v>
      </c>
      <c r="L159" s="137">
        <f t="shared" si="117"/>
        <v>0.29004329004329005</v>
      </c>
      <c r="M159" s="132" t="s">
        <v>546</v>
      </c>
      <c r="N159" s="138">
        <v>42740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37</v>
      </c>
      <c r="B160" s="130">
        <v>42251</v>
      </c>
      <c r="C160" s="130"/>
      <c r="D160" s="131" t="s">
        <v>500</v>
      </c>
      <c r="E160" s="132" t="s">
        <v>544</v>
      </c>
      <c r="F160" s="133">
        <v>226</v>
      </c>
      <c r="G160" s="132"/>
      <c r="H160" s="132">
        <v>292</v>
      </c>
      <c r="I160" s="134">
        <v>292</v>
      </c>
      <c r="J160" s="135" t="s">
        <v>630</v>
      </c>
      <c r="K160" s="136">
        <f t="shared" si="116"/>
        <v>66</v>
      </c>
      <c r="L160" s="137">
        <f t="shared" si="117"/>
        <v>0.29203539823008851</v>
      </c>
      <c r="M160" s="132" t="s">
        <v>546</v>
      </c>
      <c r="N160" s="138">
        <v>42286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38</v>
      </c>
      <c r="B161" s="130">
        <v>42254</v>
      </c>
      <c r="C161" s="130"/>
      <c r="D161" s="131" t="s">
        <v>618</v>
      </c>
      <c r="E161" s="132" t="s">
        <v>544</v>
      </c>
      <c r="F161" s="133">
        <v>232.5</v>
      </c>
      <c r="G161" s="132"/>
      <c r="H161" s="132">
        <v>312.5</v>
      </c>
      <c r="I161" s="134">
        <v>310</v>
      </c>
      <c r="J161" s="135" t="s">
        <v>576</v>
      </c>
      <c r="K161" s="136">
        <f t="shared" si="116"/>
        <v>80</v>
      </c>
      <c r="L161" s="137">
        <f t="shared" si="117"/>
        <v>0.34408602150537637</v>
      </c>
      <c r="M161" s="132" t="s">
        <v>546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39</v>
      </c>
      <c r="B162" s="130">
        <v>42268</v>
      </c>
      <c r="C162" s="130"/>
      <c r="D162" s="131" t="s">
        <v>631</v>
      </c>
      <c r="E162" s="132" t="s">
        <v>544</v>
      </c>
      <c r="F162" s="133">
        <v>196.5</v>
      </c>
      <c r="G162" s="132"/>
      <c r="H162" s="132">
        <v>238</v>
      </c>
      <c r="I162" s="134">
        <v>238</v>
      </c>
      <c r="J162" s="135" t="s">
        <v>630</v>
      </c>
      <c r="K162" s="136">
        <f t="shared" si="116"/>
        <v>41.5</v>
      </c>
      <c r="L162" s="137">
        <f t="shared" si="117"/>
        <v>0.21119592875318066</v>
      </c>
      <c r="M162" s="132" t="s">
        <v>546</v>
      </c>
      <c r="N162" s="138">
        <v>42291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40</v>
      </c>
      <c r="B163" s="130">
        <v>42271</v>
      </c>
      <c r="C163" s="130"/>
      <c r="D163" s="131" t="s">
        <v>574</v>
      </c>
      <c r="E163" s="132" t="s">
        <v>544</v>
      </c>
      <c r="F163" s="133">
        <v>65</v>
      </c>
      <c r="G163" s="132"/>
      <c r="H163" s="132">
        <v>82</v>
      </c>
      <c r="I163" s="134">
        <v>82</v>
      </c>
      <c r="J163" s="135" t="s">
        <v>630</v>
      </c>
      <c r="K163" s="136">
        <f t="shared" si="116"/>
        <v>17</v>
      </c>
      <c r="L163" s="137">
        <f t="shared" si="117"/>
        <v>0.26153846153846155</v>
      </c>
      <c r="M163" s="132" t="s">
        <v>546</v>
      </c>
      <c r="N163" s="138">
        <v>42578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41</v>
      </c>
      <c r="B164" s="130">
        <v>42291</v>
      </c>
      <c r="C164" s="130"/>
      <c r="D164" s="131" t="s">
        <v>632</v>
      </c>
      <c r="E164" s="132" t="s">
        <v>544</v>
      </c>
      <c r="F164" s="133">
        <v>144</v>
      </c>
      <c r="G164" s="132"/>
      <c r="H164" s="132">
        <v>182.5</v>
      </c>
      <c r="I164" s="134">
        <v>181</v>
      </c>
      <c r="J164" s="135" t="s">
        <v>630</v>
      </c>
      <c r="K164" s="136">
        <f t="shared" si="116"/>
        <v>38.5</v>
      </c>
      <c r="L164" s="137">
        <f t="shared" si="117"/>
        <v>0.2673611111111111</v>
      </c>
      <c r="M164" s="132" t="s">
        <v>546</v>
      </c>
      <c r="N164" s="138">
        <v>42817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42</v>
      </c>
      <c r="B165" s="130">
        <v>42291</v>
      </c>
      <c r="C165" s="130"/>
      <c r="D165" s="131" t="s">
        <v>633</v>
      </c>
      <c r="E165" s="132" t="s">
        <v>544</v>
      </c>
      <c r="F165" s="133">
        <v>264</v>
      </c>
      <c r="G165" s="132"/>
      <c r="H165" s="132">
        <v>311</v>
      </c>
      <c r="I165" s="134">
        <v>311</v>
      </c>
      <c r="J165" s="135" t="s">
        <v>630</v>
      </c>
      <c r="K165" s="136">
        <f t="shared" si="116"/>
        <v>47</v>
      </c>
      <c r="L165" s="137">
        <f t="shared" si="117"/>
        <v>0.17803030303030304</v>
      </c>
      <c r="M165" s="132" t="s">
        <v>546</v>
      </c>
      <c r="N165" s="138">
        <v>42604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43</v>
      </c>
      <c r="B166" s="130">
        <v>42318</v>
      </c>
      <c r="C166" s="130"/>
      <c r="D166" s="131" t="s">
        <v>634</v>
      </c>
      <c r="E166" s="132" t="s">
        <v>555</v>
      </c>
      <c r="F166" s="133">
        <v>549.5</v>
      </c>
      <c r="G166" s="132"/>
      <c r="H166" s="132">
        <v>630</v>
      </c>
      <c r="I166" s="134">
        <v>630</v>
      </c>
      <c r="J166" s="135" t="s">
        <v>630</v>
      </c>
      <c r="K166" s="136">
        <f t="shared" si="116"/>
        <v>80.5</v>
      </c>
      <c r="L166" s="137">
        <f t="shared" si="117"/>
        <v>0.1464968152866242</v>
      </c>
      <c r="M166" s="132" t="s">
        <v>546</v>
      </c>
      <c r="N166" s="138">
        <v>42419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44</v>
      </c>
      <c r="B167" s="130">
        <v>42342</v>
      </c>
      <c r="C167" s="130"/>
      <c r="D167" s="131" t="s">
        <v>635</v>
      </c>
      <c r="E167" s="132" t="s">
        <v>544</v>
      </c>
      <c r="F167" s="133">
        <v>1027.5</v>
      </c>
      <c r="G167" s="132"/>
      <c r="H167" s="132">
        <v>1315</v>
      </c>
      <c r="I167" s="134">
        <v>1250</v>
      </c>
      <c r="J167" s="135" t="s">
        <v>630</v>
      </c>
      <c r="K167" s="136">
        <f t="shared" si="116"/>
        <v>287.5</v>
      </c>
      <c r="L167" s="137">
        <f t="shared" si="117"/>
        <v>0.27980535279805352</v>
      </c>
      <c r="M167" s="132" t="s">
        <v>546</v>
      </c>
      <c r="N167" s="138">
        <v>43244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45</v>
      </c>
      <c r="B168" s="130">
        <v>42367</v>
      </c>
      <c r="C168" s="130"/>
      <c r="D168" s="131" t="s">
        <v>636</v>
      </c>
      <c r="E168" s="132" t="s">
        <v>544</v>
      </c>
      <c r="F168" s="133">
        <v>465</v>
      </c>
      <c r="G168" s="132"/>
      <c r="H168" s="132">
        <v>540</v>
      </c>
      <c r="I168" s="134">
        <v>540</v>
      </c>
      <c r="J168" s="135" t="s">
        <v>630</v>
      </c>
      <c r="K168" s="136">
        <f t="shared" si="116"/>
        <v>75</v>
      </c>
      <c r="L168" s="137">
        <f t="shared" si="117"/>
        <v>0.16129032258064516</v>
      </c>
      <c r="M168" s="132" t="s">
        <v>546</v>
      </c>
      <c r="N168" s="138">
        <v>42530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46</v>
      </c>
      <c r="B169" s="130">
        <v>42380</v>
      </c>
      <c r="C169" s="130"/>
      <c r="D169" s="131" t="s">
        <v>386</v>
      </c>
      <c r="E169" s="132" t="s">
        <v>555</v>
      </c>
      <c r="F169" s="133">
        <v>81</v>
      </c>
      <c r="G169" s="132"/>
      <c r="H169" s="132">
        <v>110</v>
      </c>
      <c r="I169" s="134">
        <v>110</v>
      </c>
      <c r="J169" s="135" t="s">
        <v>630</v>
      </c>
      <c r="K169" s="136">
        <f t="shared" si="116"/>
        <v>29</v>
      </c>
      <c r="L169" s="137">
        <f t="shared" si="117"/>
        <v>0.35802469135802467</v>
      </c>
      <c r="M169" s="132" t="s">
        <v>546</v>
      </c>
      <c r="N169" s="138">
        <v>42745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47</v>
      </c>
      <c r="B170" s="130">
        <v>42382</v>
      </c>
      <c r="C170" s="130"/>
      <c r="D170" s="131" t="s">
        <v>637</v>
      </c>
      <c r="E170" s="132" t="s">
        <v>555</v>
      </c>
      <c r="F170" s="133">
        <v>417.5</v>
      </c>
      <c r="G170" s="132"/>
      <c r="H170" s="132">
        <v>547</v>
      </c>
      <c r="I170" s="134">
        <v>535</v>
      </c>
      <c r="J170" s="135" t="s">
        <v>630</v>
      </c>
      <c r="K170" s="136">
        <f t="shared" si="116"/>
        <v>129.5</v>
      </c>
      <c r="L170" s="137">
        <f t="shared" si="117"/>
        <v>0.31017964071856285</v>
      </c>
      <c r="M170" s="132" t="s">
        <v>546</v>
      </c>
      <c r="N170" s="138">
        <v>42578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48</v>
      </c>
      <c r="B171" s="130">
        <v>42408</v>
      </c>
      <c r="C171" s="130"/>
      <c r="D171" s="131" t="s">
        <v>638</v>
      </c>
      <c r="E171" s="132" t="s">
        <v>544</v>
      </c>
      <c r="F171" s="133">
        <v>650</v>
      </c>
      <c r="G171" s="132"/>
      <c r="H171" s="132">
        <v>800</v>
      </c>
      <c r="I171" s="134">
        <v>800</v>
      </c>
      <c r="J171" s="135" t="s">
        <v>630</v>
      </c>
      <c r="K171" s="136">
        <f t="shared" si="116"/>
        <v>150</v>
      </c>
      <c r="L171" s="137">
        <f t="shared" si="117"/>
        <v>0.23076923076923078</v>
      </c>
      <c r="M171" s="132" t="s">
        <v>546</v>
      </c>
      <c r="N171" s="138">
        <v>43154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49</v>
      </c>
      <c r="B172" s="130">
        <v>42433</v>
      </c>
      <c r="C172" s="130"/>
      <c r="D172" s="131" t="s">
        <v>231</v>
      </c>
      <c r="E172" s="132" t="s">
        <v>544</v>
      </c>
      <c r="F172" s="133">
        <v>437.5</v>
      </c>
      <c r="G172" s="132"/>
      <c r="H172" s="132">
        <v>504.5</v>
      </c>
      <c r="I172" s="134">
        <v>522</v>
      </c>
      <c r="J172" s="135" t="s">
        <v>639</v>
      </c>
      <c r="K172" s="136">
        <f t="shared" si="116"/>
        <v>67</v>
      </c>
      <c r="L172" s="137">
        <f t="shared" si="117"/>
        <v>0.15314285714285714</v>
      </c>
      <c r="M172" s="132" t="s">
        <v>546</v>
      </c>
      <c r="N172" s="138">
        <v>42480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50</v>
      </c>
      <c r="B173" s="130">
        <v>42438</v>
      </c>
      <c r="C173" s="130"/>
      <c r="D173" s="131" t="s">
        <v>640</v>
      </c>
      <c r="E173" s="132" t="s">
        <v>544</v>
      </c>
      <c r="F173" s="133">
        <v>189.5</v>
      </c>
      <c r="G173" s="132"/>
      <c r="H173" s="132">
        <v>218</v>
      </c>
      <c r="I173" s="134">
        <v>218</v>
      </c>
      <c r="J173" s="135" t="s">
        <v>630</v>
      </c>
      <c r="K173" s="136">
        <f t="shared" si="116"/>
        <v>28.5</v>
      </c>
      <c r="L173" s="137">
        <f t="shared" si="117"/>
        <v>0.15039577836411611</v>
      </c>
      <c r="M173" s="132" t="s">
        <v>546</v>
      </c>
      <c r="N173" s="138">
        <v>43034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51</v>
      </c>
      <c r="B174" s="140">
        <v>42471</v>
      </c>
      <c r="C174" s="140"/>
      <c r="D174" s="148" t="s">
        <v>641</v>
      </c>
      <c r="E174" s="143" t="s">
        <v>544</v>
      </c>
      <c r="F174" s="143">
        <v>36.5</v>
      </c>
      <c r="G174" s="144"/>
      <c r="H174" s="144">
        <v>15.85</v>
      </c>
      <c r="I174" s="144">
        <v>60</v>
      </c>
      <c r="J174" s="145" t="s">
        <v>642</v>
      </c>
      <c r="K174" s="146">
        <f t="shared" si="116"/>
        <v>-20.65</v>
      </c>
      <c r="L174" s="147">
        <f t="shared" si="117"/>
        <v>-0.5657534246575342</v>
      </c>
      <c r="M174" s="143" t="s">
        <v>556</v>
      </c>
      <c r="N174" s="151">
        <v>43627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52</v>
      </c>
      <c r="B175" s="130">
        <v>42472</v>
      </c>
      <c r="C175" s="130"/>
      <c r="D175" s="131" t="s">
        <v>643</v>
      </c>
      <c r="E175" s="132" t="s">
        <v>544</v>
      </c>
      <c r="F175" s="133">
        <v>93</v>
      </c>
      <c r="G175" s="132"/>
      <c r="H175" s="132">
        <v>149</v>
      </c>
      <c r="I175" s="134">
        <v>140</v>
      </c>
      <c r="J175" s="135" t="s">
        <v>644</v>
      </c>
      <c r="K175" s="136">
        <f t="shared" si="116"/>
        <v>56</v>
      </c>
      <c r="L175" s="137">
        <f t="shared" si="117"/>
        <v>0.60215053763440862</v>
      </c>
      <c r="M175" s="132" t="s">
        <v>546</v>
      </c>
      <c r="N175" s="138">
        <v>42740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53</v>
      </c>
      <c r="B176" s="130">
        <v>42472</v>
      </c>
      <c r="C176" s="130"/>
      <c r="D176" s="131" t="s">
        <v>645</v>
      </c>
      <c r="E176" s="132" t="s">
        <v>544</v>
      </c>
      <c r="F176" s="133">
        <v>130</v>
      </c>
      <c r="G176" s="132"/>
      <c r="H176" s="132">
        <v>150</v>
      </c>
      <c r="I176" s="134" t="s">
        <v>646</v>
      </c>
      <c r="J176" s="135" t="s">
        <v>630</v>
      </c>
      <c r="K176" s="136">
        <f t="shared" si="116"/>
        <v>20</v>
      </c>
      <c r="L176" s="137">
        <f t="shared" si="117"/>
        <v>0.15384615384615385</v>
      </c>
      <c r="M176" s="132" t="s">
        <v>546</v>
      </c>
      <c r="N176" s="138">
        <v>42564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54</v>
      </c>
      <c r="B177" s="130">
        <v>42473</v>
      </c>
      <c r="C177" s="130"/>
      <c r="D177" s="131" t="s">
        <v>647</v>
      </c>
      <c r="E177" s="132" t="s">
        <v>544</v>
      </c>
      <c r="F177" s="133">
        <v>196</v>
      </c>
      <c r="G177" s="132"/>
      <c r="H177" s="132">
        <v>299</v>
      </c>
      <c r="I177" s="134">
        <v>299</v>
      </c>
      <c r="J177" s="135" t="s">
        <v>630</v>
      </c>
      <c r="K177" s="136">
        <v>103</v>
      </c>
      <c r="L177" s="137">
        <v>0.52551020408163296</v>
      </c>
      <c r="M177" s="132" t="s">
        <v>546</v>
      </c>
      <c r="N177" s="138">
        <v>42620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55</v>
      </c>
      <c r="B178" s="130">
        <v>42473</v>
      </c>
      <c r="C178" s="130"/>
      <c r="D178" s="131" t="s">
        <v>648</v>
      </c>
      <c r="E178" s="132" t="s">
        <v>544</v>
      </c>
      <c r="F178" s="133">
        <v>88</v>
      </c>
      <c r="G178" s="132"/>
      <c r="H178" s="132">
        <v>103</v>
      </c>
      <c r="I178" s="134">
        <v>103</v>
      </c>
      <c r="J178" s="135" t="s">
        <v>630</v>
      </c>
      <c r="K178" s="136">
        <v>15</v>
      </c>
      <c r="L178" s="137">
        <v>0.170454545454545</v>
      </c>
      <c r="M178" s="132" t="s">
        <v>546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56</v>
      </c>
      <c r="B179" s="130">
        <v>42492</v>
      </c>
      <c r="C179" s="130"/>
      <c r="D179" s="131" t="s">
        <v>649</v>
      </c>
      <c r="E179" s="132" t="s">
        <v>544</v>
      </c>
      <c r="F179" s="133">
        <v>127.5</v>
      </c>
      <c r="G179" s="132"/>
      <c r="H179" s="132">
        <v>148</v>
      </c>
      <c r="I179" s="134" t="s">
        <v>650</v>
      </c>
      <c r="J179" s="135" t="s">
        <v>630</v>
      </c>
      <c r="K179" s="136">
        <f>H179-F179</f>
        <v>20.5</v>
      </c>
      <c r="L179" s="137">
        <f>K179/F179</f>
        <v>0.16078431372549021</v>
      </c>
      <c r="M179" s="132" t="s">
        <v>546</v>
      </c>
      <c r="N179" s="138">
        <v>42564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57</v>
      </c>
      <c r="B180" s="130">
        <v>42493</v>
      </c>
      <c r="C180" s="130"/>
      <c r="D180" s="131" t="s">
        <v>651</v>
      </c>
      <c r="E180" s="132" t="s">
        <v>544</v>
      </c>
      <c r="F180" s="133">
        <v>675</v>
      </c>
      <c r="G180" s="132"/>
      <c r="H180" s="132">
        <v>815</v>
      </c>
      <c r="I180" s="134" t="s">
        <v>652</v>
      </c>
      <c r="J180" s="135" t="s">
        <v>630</v>
      </c>
      <c r="K180" s="136">
        <f>H180-F180</f>
        <v>140</v>
      </c>
      <c r="L180" s="137">
        <f>K180/F180</f>
        <v>0.2074074074074074</v>
      </c>
      <c r="M180" s="132" t="s">
        <v>546</v>
      </c>
      <c r="N180" s="138">
        <v>43154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58</v>
      </c>
      <c r="B181" s="140">
        <v>42522</v>
      </c>
      <c r="C181" s="140"/>
      <c r="D181" s="141" t="s">
        <v>653</v>
      </c>
      <c r="E181" s="142" t="s">
        <v>544</v>
      </c>
      <c r="F181" s="143">
        <v>500</v>
      </c>
      <c r="G181" s="143"/>
      <c r="H181" s="144">
        <v>232.5</v>
      </c>
      <c r="I181" s="144" t="s">
        <v>654</v>
      </c>
      <c r="J181" s="145" t="s">
        <v>655</v>
      </c>
      <c r="K181" s="146">
        <f>H181-F181</f>
        <v>-267.5</v>
      </c>
      <c r="L181" s="147">
        <f>K181/F181</f>
        <v>-0.53500000000000003</v>
      </c>
      <c r="M181" s="143" t="s">
        <v>556</v>
      </c>
      <c r="N181" s="140">
        <v>43735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59</v>
      </c>
      <c r="B182" s="130">
        <v>42527</v>
      </c>
      <c r="C182" s="130"/>
      <c r="D182" s="131" t="s">
        <v>502</v>
      </c>
      <c r="E182" s="132" t="s">
        <v>544</v>
      </c>
      <c r="F182" s="133">
        <v>110</v>
      </c>
      <c r="G182" s="132"/>
      <c r="H182" s="132">
        <v>126.5</v>
      </c>
      <c r="I182" s="134">
        <v>125</v>
      </c>
      <c r="J182" s="135" t="s">
        <v>582</v>
      </c>
      <c r="K182" s="136">
        <f>H182-F182</f>
        <v>16.5</v>
      </c>
      <c r="L182" s="137">
        <f>K182/F182</f>
        <v>0.15</v>
      </c>
      <c r="M182" s="132" t="s">
        <v>546</v>
      </c>
      <c r="N182" s="138">
        <v>42552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60</v>
      </c>
      <c r="B183" s="130">
        <v>42538</v>
      </c>
      <c r="C183" s="130"/>
      <c r="D183" s="131" t="s">
        <v>656</v>
      </c>
      <c r="E183" s="132" t="s">
        <v>544</v>
      </c>
      <c r="F183" s="133">
        <v>44</v>
      </c>
      <c r="G183" s="132"/>
      <c r="H183" s="132">
        <v>69.5</v>
      </c>
      <c r="I183" s="134">
        <v>69.5</v>
      </c>
      <c r="J183" s="135" t="s">
        <v>657</v>
      </c>
      <c r="K183" s="136">
        <f>H183-F183</f>
        <v>25.5</v>
      </c>
      <c r="L183" s="137">
        <f>K183/F183</f>
        <v>0.57954545454545459</v>
      </c>
      <c r="M183" s="132" t="s">
        <v>546</v>
      </c>
      <c r="N183" s="138">
        <v>42977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61</v>
      </c>
      <c r="B184" s="130">
        <v>42549</v>
      </c>
      <c r="C184" s="130"/>
      <c r="D184" s="131" t="s">
        <v>658</v>
      </c>
      <c r="E184" s="132" t="s">
        <v>544</v>
      </c>
      <c r="F184" s="133">
        <v>262.5</v>
      </c>
      <c r="G184" s="132"/>
      <c r="H184" s="132">
        <v>340</v>
      </c>
      <c r="I184" s="134">
        <v>333</v>
      </c>
      <c r="J184" s="135" t="s">
        <v>659</v>
      </c>
      <c r="K184" s="136">
        <v>77.5</v>
      </c>
      <c r="L184" s="137">
        <v>0.29523809523809502</v>
      </c>
      <c r="M184" s="132" t="s">
        <v>546</v>
      </c>
      <c r="N184" s="138">
        <v>43017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62</v>
      </c>
      <c r="B185" s="130">
        <v>42549</v>
      </c>
      <c r="C185" s="130"/>
      <c r="D185" s="131" t="s">
        <v>660</v>
      </c>
      <c r="E185" s="132" t="s">
        <v>544</v>
      </c>
      <c r="F185" s="133">
        <v>840</v>
      </c>
      <c r="G185" s="132"/>
      <c r="H185" s="132">
        <v>1230</v>
      </c>
      <c r="I185" s="134">
        <v>1230</v>
      </c>
      <c r="J185" s="135" t="s">
        <v>630</v>
      </c>
      <c r="K185" s="136">
        <v>390</v>
      </c>
      <c r="L185" s="137">
        <v>0.46428571428571402</v>
      </c>
      <c r="M185" s="132" t="s">
        <v>546</v>
      </c>
      <c r="N185" s="138">
        <v>42649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2">
        <v>63</v>
      </c>
      <c r="B186" s="153">
        <v>42556</v>
      </c>
      <c r="C186" s="153"/>
      <c r="D186" s="154" t="s">
        <v>661</v>
      </c>
      <c r="E186" s="155" t="s">
        <v>544</v>
      </c>
      <c r="F186" s="155">
        <v>395</v>
      </c>
      <c r="G186" s="156"/>
      <c r="H186" s="156">
        <f>(468.5+342.5)/2</f>
        <v>405.5</v>
      </c>
      <c r="I186" s="156">
        <v>510</v>
      </c>
      <c r="J186" s="157" t="s">
        <v>662</v>
      </c>
      <c r="K186" s="158">
        <f t="shared" ref="K186:K192" si="118">H186-F186</f>
        <v>10.5</v>
      </c>
      <c r="L186" s="159">
        <f t="shared" ref="L186:L192" si="119">K186/F186</f>
        <v>2.6582278481012658E-2</v>
      </c>
      <c r="M186" s="155" t="s">
        <v>563</v>
      </c>
      <c r="N186" s="153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64</v>
      </c>
      <c r="B187" s="140">
        <v>42584</v>
      </c>
      <c r="C187" s="140"/>
      <c r="D187" s="141" t="s">
        <v>663</v>
      </c>
      <c r="E187" s="142" t="s">
        <v>555</v>
      </c>
      <c r="F187" s="143">
        <f>169.5-12.8</f>
        <v>156.69999999999999</v>
      </c>
      <c r="G187" s="143"/>
      <c r="H187" s="144">
        <v>77</v>
      </c>
      <c r="I187" s="144" t="s">
        <v>664</v>
      </c>
      <c r="J187" s="145" t="s">
        <v>665</v>
      </c>
      <c r="K187" s="146">
        <f t="shared" si="118"/>
        <v>-79.699999999999989</v>
      </c>
      <c r="L187" s="147">
        <f t="shared" si="119"/>
        <v>-0.50861518825781749</v>
      </c>
      <c r="M187" s="143" t="s">
        <v>556</v>
      </c>
      <c r="N187" s="140">
        <v>43522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65</v>
      </c>
      <c r="B188" s="140">
        <v>42586</v>
      </c>
      <c r="C188" s="140"/>
      <c r="D188" s="141" t="s">
        <v>666</v>
      </c>
      <c r="E188" s="142" t="s">
        <v>544</v>
      </c>
      <c r="F188" s="143">
        <v>400</v>
      </c>
      <c r="G188" s="143"/>
      <c r="H188" s="144">
        <v>305</v>
      </c>
      <c r="I188" s="144">
        <v>475</v>
      </c>
      <c r="J188" s="145" t="s">
        <v>667</v>
      </c>
      <c r="K188" s="146">
        <f t="shared" si="118"/>
        <v>-95</v>
      </c>
      <c r="L188" s="147">
        <f t="shared" si="119"/>
        <v>-0.23749999999999999</v>
      </c>
      <c r="M188" s="143" t="s">
        <v>556</v>
      </c>
      <c r="N188" s="140">
        <v>43606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66</v>
      </c>
      <c r="B189" s="130">
        <v>42593</v>
      </c>
      <c r="C189" s="130"/>
      <c r="D189" s="131" t="s">
        <v>668</v>
      </c>
      <c r="E189" s="132" t="s">
        <v>544</v>
      </c>
      <c r="F189" s="133">
        <v>86.5</v>
      </c>
      <c r="G189" s="132"/>
      <c r="H189" s="132">
        <v>130</v>
      </c>
      <c r="I189" s="134">
        <v>130</v>
      </c>
      <c r="J189" s="135" t="s">
        <v>669</v>
      </c>
      <c r="K189" s="136">
        <f t="shared" si="118"/>
        <v>43.5</v>
      </c>
      <c r="L189" s="137">
        <f t="shared" si="119"/>
        <v>0.50289017341040465</v>
      </c>
      <c r="M189" s="132" t="s">
        <v>546</v>
      </c>
      <c r="N189" s="138">
        <v>43091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9">
        <v>67</v>
      </c>
      <c r="B190" s="140">
        <v>42600</v>
      </c>
      <c r="C190" s="140"/>
      <c r="D190" s="141" t="s">
        <v>119</v>
      </c>
      <c r="E190" s="142" t="s">
        <v>544</v>
      </c>
      <c r="F190" s="143">
        <v>133.5</v>
      </c>
      <c r="G190" s="143"/>
      <c r="H190" s="144">
        <v>126.5</v>
      </c>
      <c r="I190" s="144">
        <v>178</v>
      </c>
      <c r="J190" s="145" t="s">
        <v>670</v>
      </c>
      <c r="K190" s="146">
        <f t="shared" si="118"/>
        <v>-7</v>
      </c>
      <c r="L190" s="147">
        <f t="shared" si="119"/>
        <v>-5.2434456928838954E-2</v>
      </c>
      <c r="M190" s="143" t="s">
        <v>556</v>
      </c>
      <c r="N190" s="140">
        <v>42615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68</v>
      </c>
      <c r="B191" s="130">
        <v>42613</v>
      </c>
      <c r="C191" s="130"/>
      <c r="D191" s="131" t="s">
        <v>671</v>
      </c>
      <c r="E191" s="132" t="s">
        <v>544</v>
      </c>
      <c r="F191" s="133">
        <v>560</v>
      </c>
      <c r="G191" s="132"/>
      <c r="H191" s="132">
        <v>725</v>
      </c>
      <c r="I191" s="134">
        <v>725</v>
      </c>
      <c r="J191" s="135" t="s">
        <v>576</v>
      </c>
      <c r="K191" s="136">
        <f t="shared" si="118"/>
        <v>165</v>
      </c>
      <c r="L191" s="137">
        <f t="shared" si="119"/>
        <v>0.29464285714285715</v>
      </c>
      <c r="M191" s="132" t="s">
        <v>546</v>
      </c>
      <c r="N191" s="138">
        <v>42456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69</v>
      </c>
      <c r="B192" s="130">
        <v>42614</v>
      </c>
      <c r="C192" s="130"/>
      <c r="D192" s="131" t="s">
        <v>672</v>
      </c>
      <c r="E192" s="132" t="s">
        <v>544</v>
      </c>
      <c r="F192" s="133">
        <v>160.5</v>
      </c>
      <c r="G192" s="132"/>
      <c r="H192" s="132">
        <v>210</v>
      </c>
      <c r="I192" s="134">
        <v>210</v>
      </c>
      <c r="J192" s="135" t="s">
        <v>576</v>
      </c>
      <c r="K192" s="136">
        <f t="shared" si="118"/>
        <v>49.5</v>
      </c>
      <c r="L192" s="137">
        <f t="shared" si="119"/>
        <v>0.30841121495327101</v>
      </c>
      <c r="M192" s="132" t="s">
        <v>546</v>
      </c>
      <c r="N192" s="138">
        <v>42871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70</v>
      </c>
      <c r="B193" s="130">
        <v>42646</v>
      </c>
      <c r="C193" s="130"/>
      <c r="D193" s="131" t="s">
        <v>395</v>
      </c>
      <c r="E193" s="132" t="s">
        <v>544</v>
      </c>
      <c r="F193" s="133">
        <v>430</v>
      </c>
      <c r="G193" s="132"/>
      <c r="H193" s="132">
        <v>596</v>
      </c>
      <c r="I193" s="134">
        <v>575</v>
      </c>
      <c r="J193" s="135" t="s">
        <v>673</v>
      </c>
      <c r="K193" s="136">
        <v>166</v>
      </c>
      <c r="L193" s="137">
        <v>0.38604651162790699</v>
      </c>
      <c r="M193" s="132" t="s">
        <v>546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71</v>
      </c>
      <c r="B194" s="130">
        <v>42657</v>
      </c>
      <c r="C194" s="130"/>
      <c r="D194" s="131" t="s">
        <v>674</v>
      </c>
      <c r="E194" s="132" t="s">
        <v>544</v>
      </c>
      <c r="F194" s="133">
        <v>280</v>
      </c>
      <c r="G194" s="132"/>
      <c r="H194" s="132">
        <v>345</v>
      </c>
      <c r="I194" s="134">
        <v>345</v>
      </c>
      <c r="J194" s="135" t="s">
        <v>576</v>
      </c>
      <c r="K194" s="136">
        <f t="shared" ref="K194:K199" si="120">H194-F194</f>
        <v>65</v>
      </c>
      <c r="L194" s="137">
        <f>K194/F194</f>
        <v>0.23214285714285715</v>
      </c>
      <c r="M194" s="132" t="s">
        <v>546</v>
      </c>
      <c r="N194" s="138">
        <v>42814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72</v>
      </c>
      <c r="B195" s="130">
        <v>42657</v>
      </c>
      <c r="C195" s="130"/>
      <c r="D195" s="131" t="s">
        <v>675</v>
      </c>
      <c r="E195" s="132" t="s">
        <v>544</v>
      </c>
      <c r="F195" s="133">
        <v>245</v>
      </c>
      <c r="G195" s="132"/>
      <c r="H195" s="132">
        <v>325.5</v>
      </c>
      <c r="I195" s="134">
        <v>330</v>
      </c>
      <c r="J195" s="135" t="s">
        <v>676</v>
      </c>
      <c r="K195" s="136">
        <f t="shared" si="120"/>
        <v>80.5</v>
      </c>
      <c r="L195" s="137">
        <f>K195/F195</f>
        <v>0.32857142857142857</v>
      </c>
      <c r="M195" s="132" t="s">
        <v>546</v>
      </c>
      <c r="N195" s="138">
        <v>42769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73</v>
      </c>
      <c r="B196" s="130">
        <v>42660</v>
      </c>
      <c r="C196" s="130"/>
      <c r="D196" s="131" t="s">
        <v>677</v>
      </c>
      <c r="E196" s="132" t="s">
        <v>544</v>
      </c>
      <c r="F196" s="133">
        <v>125</v>
      </c>
      <c r="G196" s="132"/>
      <c r="H196" s="132">
        <v>160</v>
      </c>
      <c r="I196" s="134">
        <v>160</v>
      </c>
      <c r="J196" s="135" t="s">
        <v>630</v>
      </c>
      <c r="K196" s="136">
        <f t="shared" si="120"/>
        <v>35</v>
      </c>
      <c r="L196" s="137">
        <v>0.28000000000000003</v>
      </c>
      <c r="M196" s="132" t="s">
        <v>546</v>
      </c>
      <c r="N196" s="138">
        <v>42803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74</v>
      </c>
      <c r="B197" s="130">
        <v>42660</v>
      </c>
      <c r="C197" s="130"/>
      <c r="D197" s="131" t="s">
        <v>678</v>
      </c>
      <c r="E197" s="132" t="s">
        <v>544</v>
      </c>
      <c r="F197" s="133">
        <v>114</v>
      </c>
      <c r="G197" s="132"/>
      <c r="H197" s="132">
        <v>145</v>
      </c>
      <c r="I197" s="134">
        <v>145</v>
      </c>
      <c r="J197" s="135" t="s">
        <v>630</v>
      </c>
      <c r="K197" s="136">
        <f t="shared" si="120"/>
        <v>31</v>
      </c>
      <c r="L197" s="137">
        <f>K197/F197</f>
        <v>0.27192982456140352</v>
      </c>
      <c r="M197" s="132" t="s">
        <v>546</v>
      </c>
      <c r="N197" s="138">
        <v>42859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75</v>
      </c>
      <c r="B198" s="130">
        <v>42660</v>
      </c>
      <c r="C198" s="130"/>
      <c r="D198" s="131" t="s">
        <v>679</v>
      </c>
      <c r="E198" s="132" t="s">
        <v>544</v>
      </c>
      <c r="F198" s="133">
        <v>212</v>
      </c>
      <c r="G198" s="132"/>
      <c r="H198" s="132">
        <v>280</v>
      </c>
      <c r="I198" s="134">
        <v>276</v>
      </c>
      <c r="J198" s="135" t="s">
        <v>680</v>
      </c>
      <c r="K198" s="136">
        <f t="shared" si="120"/>
        <v>68</v>
      </c>
      <c r="L198" s="137">
        <f>K198/F198</f>
        <v>0.32075471698113206</v>
      </c>
      <c r="M198" s="132" t="s">
        <v>546</v>
      </c>
      <c r="N198" s="138">
        <v>42858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76</v>
      </c>
      <c r="B199" s="130">
        <v>42678</v>
      </c>
      <c r="C199" s="130"/>
      <c r="D199" s="131" t="s">
        <v>438</v>
      </c>
      <c r="E199" s="132" t="s">
        <v>544</v>
      </c>
      <c r="F199" s="133">
        <v>155</v>
      </c>
      <c r="G199" s="132"/>
      <c r="H199" s="132">
        <v>210</v>
      </c>
      <c r="I199" s="134">
        <v>210</v>
      </c>
      <c r="J199" s="135" t="s">
        <v>681</v>
      </c>
      <c r="K199" s="136">
        <f t="shared" si="120"/>
        <v>55</v>
      </c>
      <c r="L199" s="137">
        <f>K199/F199</f>
        <v>0.35483870967741937</v>
      </c>
      <c r="M199" s="132" t="s">
        <v>546</v>
      </c>
      <c r="N199" s="138">
        <v>42944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77</v>
      </c>
      <c r="B200" s="140">
        <v>42710</v>
      </c>
      <c r="C200" s="140"/>
      <c r="D200" s="141" t="s">
        <v>682</v>
      </c>
      <c r="E200" s="142" t="s">
        <v>544</v>
      </c>
      <c r="F200" s="143">
        <v>150.5</v>
      </c>
      <c r="G200" s="143"/>
      <c r="H200" s="144">
        <v>72.5</v>
      </c>
      <c r="I200" s="144">
        <v>174</v>
      </c>
      <c r="J200" s="145" t="s">
        <v>683</v>
      </c>
      <c r="K200" s="146">
        <v>-78</v>
      </c>
      <c r="L200" s="147">
        <v>-0.51827242524916906</v>
      </c>
      <c r="M200" s="143" t="s">
        <v>556</v>
      </c>
      <c r="N200" s="140">
        <v>43333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78</v>
      </c>
      <c r="B201" s="130">
        <v>42712</v>
      </c>
      <c r="C201" s="130"/>
      <c r="D201" s="131" t="s">
        <v>684</v>
      </c>
      <c r="E201" s="132" t="s">
        <v>544</v>
      </c>
      <c r="F201" s="133">
        <v>380</v>
      </c>
      <c r="G201" s="132"/>
      <c r="H201" s="132">
        <v>478</v>
      </c>
      <c r="I201" s="134">
        <v>468</v>
      </c>
      <c r="J201" s="135" t="s">
        <v>630</v>
      </c>
      <c r="K201" s="136">
        <f>H201-F201</f>
        <v>98</v>
      </c>
      <c r="L201" s="137">
        <f>K201/F201</f>
        <v>0.25789473684210529</v>
      </c>
      <c r="M201" s="132" t="s">
        <v>546</v>
      </c>
      <c r="N201" s="138">
        <v>43025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79</v>
      </c>
      <c r="B202" s="130">
        <v>42734</v>
      </c>
      <c r="C202" s="130"/>
      <c r="D202" s="131" t="s">
        <v>118</v>
      </c>
      <c r="E202" s="132" t="s">
        <v>544</v>
      </c>
      <c r="F202" s="133">
        <v>305</v>
      </c>
      <c r="G202" s="132"/>
      <c r="H202" s="132">
        <v>375</v>
      </c>
      <c r="I202" s="134">
        <v>375</v>
      </c>
      <c r="J202" s="135" t="s">
        <v>630</v>
      </c>
      <c r="K202" s="136">
        <f>H202-F202</f>
        <v>70</v>
      </c>
      <c r="L202" s="137">
        <f>K202/F202</f>
        <v>0.22950819672131148</v>
      </c>
      <c r="M202" s="132" t="s">
        <v>546</v>
      </c>
      <c r="N202" s="138">
        <v>42768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80</v>
      </c>
      <c r="B203" s="130">
        <v>42739</v>
      </c>
      <c r="C203" s="130"/>
      <c r="D203" s="131" t="s">
        <v>102</v>
      </c>
      <c r="E203" s="132" t="s">
        <v>544</v>
      </c>
      <c r="F203" s="133">
        <v>99.5</v>
      </c>
      <c r="G203" s="132"/>
      <c r="H203" s="132">
        <v>158</v>
      </c>
      <c r="I203" s="134">
        <v>158</v>
      </c>
      <c r="J203" s="135" t="s">
        <v>630</v>
      </c>
      <c r="K203" s="136">
        <f>H203-F203</f>
        <v>58.5</v>
      </c>
      <c r="L203" s="137">
        <f>K203/F203</f>
        <v>0.5879396984924623</v>
      </c>
      <c r="M203" s="132" t="s">
        <v>546</v>
      </c>
      <c r="N203" s="138">
        <v>42898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81</v>
      </c>
      <c r="B204" s="130">
        <v>42739</v>
      </c>
      <c r="C204" s="130"/>
      <c r="D204" s="131" t="s">
        <v>102</v>
      </c>
      <c r="E204" s="132" t="s">
        <v>544</v>
      </c>
      <c r="F204" s="133">
        <v>99.5</v>
      </c>
      <c r="G204" s="132"/>
      <c r="H204" s="132">
        <v>158</v>
      </c>
      <c r="I204" s="134">
        <v>158</v>
      </c>
      <c r="J204" s="135" t="s">
        <v>630</v>
      </c>
      <c r="K204" s="136">
        <v>58.5</v>
      </c>
      <c r="L204" s="137">
        <v>0.58793969849246197</v>
      </c>
      <c r="M204" s="132" t="s">
        <v>546</v>
      </c>
      <c r="N204" s="138">
        <v>42898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82</v>
      </c>
      <c r="B205" s="130">
        <v>42786</v>
      </c>
      <c r="C205" s="130"/>
      <c r="D205" s="131" t="s">
        <v>204</v>
      </c>
      <c r="E205" s="132" t="s">
        <v>544</v>
      </c>
      <c r="F205" s="133">
        <v>140.5</v>
      </c>
      <c r="G205" s="132"/>
      <c r="H205" s="132">
        <v>220</v>
      </c>
      <c r="I205" s="134">
        <v>220</v>
      </c>
      <c r="J205" s="135" t="s">
        <v>630</v>
      </c>
      <c r="K205" s="136">
        <f>H205-F205</f>
        <v>79.5</v>
      </c>
      <c r="L205" s="137">
        <f>K205/F205</f>
        <v>0.5658362989323843</v>
      </c>
      <c r="M205" s="132" t="s">
        <v>546</v>
      </c>
      <c r="N205" s="138">
        <v>42864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83</v>
      </c>
      <c r="B206" s="130">
        <v>42786</v>
      </c>
      <c r="C206" s="130"/>
      <c r="D206" s="131" t="s">
        <v>685</v>
      </c>
      <c r="E206" s="132" t="s">
        <v>544</v>
      </c>
      <c r="F206" s="133">
        <v>202.5</v>
      </c>
      <c r="G206" s="132"/>
      <c r="H206" s="132">
        <v>234</v>
      </c>
      <c r="I206" s="134">
        <v>234</v>
      </c>
      <c r="J206" s="135" t="s">
        <v>630</v>
      </c>
      <c r="K206" s="136">
        <v>31.5</v>
      </c>
      <c r="L206" s="137">
        <v>0.155555555555556</v>
      </c>
      <c r="M206" s="132" t="s">
        <v>546</v>
      </c>
      <c r="N206" s="138">
        <v>42836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84</v>
      </c>
      <c r="B207" s="130">
        <v>42818</v>
      </c>
      <c r="C207" s="130"/>
      <c r="D207" s="131" t="s">
        <v>686</v>
      </c>
      <c r="E207" s="132" t="s">
        <v>544</v>
      </c>
      <c r="F207" s="133">
        <v>300.5</v>
      </c>
      <c r="G207" s="132"/>
      <c r="H207" s="132">
        <v>417.5</v>
      </c>
      <c r="I207" s="134">
        <v>420</v>
      </c>
      <c r="J207" s="135" t="s">
        <v>687</v>
      </c>
      <c r="K207" s="136">
        <f>H207-F207</f>
        <v>117</v>
      </c>
      <c r="L207" s="137">
        <f>K207/F207</f>
        <v>0.38935108153078202</v>
      </c>
      <c r="M207" s="132" t="s">
        <v>546</v>
      </c>
      <c r="N207" s="138">
        <v>43070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85</v>
      </c>
      <c r="B208" s="130">
        <v>42818</v>
      </c>
      <c r="C208" s="130"/>
      <c r="D208" s="131" t="s">
        <v>660</v>
      </c>
      <c r="E208" s="132" t="s">
        <v>544</v>
      </c>
      <c r="F208" s="133">
        <v>850</v>
      </c>
      <c r="G208" s="132"/>
      <c r="H208" s="132">
        <v>1042.5</v>
      </c>
      <c r="I208" s="134">
        <v>1023</v>
      </c>
      <c r="J208" s="135" t="s">
        <v>688</v>
      </c>
      <c r="K208" s="136">
        <v>192.5</v>
      </c>
      <c r="L208" s="137">
        <v>0.22647058823529401</v>
      </c>
      <c r="M208" s="132" t="s">
        <v>546</v>
      </c>
      <c r="N208" s="138">
        <v>42830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86</v>
      </c>
      <c r="B209" s="130">
        <v>42830</v>
      </c>
      <c r="C209" s="130"/>
      <c r="D209" s="131" t="s">
        <v>464</v>
      </c>
      <c r="E209" s="132" t="s">
        <v>544</v>
      </c>
      <c r="F209" s="133">
        <v>785</v>
      </c>
      <c r="G209" s="132"/>
      <c r="H209" s="132">
        <v>930</v>
      </c>
      <c r="I209" s="134">
        <v>920</v>
      </c>
      <c r="J209" s="135" t="s">
        <v>689</v>
      </c>
      <c r="K209" s="136">
        <f>H209-F209</f>
        <v>145</v>
      </c>
      <c r="L209" s="137">
        <f>K209/F209</f>
        <v>0.18471337579617833</v>
      </c>
      <c r="M209" s="132" t="s">
        <v>546</v>
      </c>
      <c r="N209" s="138">
        <v>42976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87</v>
      </c>
      <c r="B210" s="140">
        <v>42831</v>
      </c>
      <c r="C210" s="140"/>
      <c r="D210" s="141" t="s">
        <v>690</v>
      </c>
      <c r="E210" s="142" t="s">
        <v>544</v>
      </c>
      <c r="F210" s="143">
        <v>40</v>
      </c>
      <c r="G210" s="143"/>
      <c r="H210" s="144">
        <v>13.1</v>
      </c>
      <c r="I210" s="144">
        <v>60</v>
      </c>
      <c r="J210" s="145" t="s">
        <v>691</v>
      </c>
      <c r="K210" s="146">
        <v>-26.9</v>
      </c>
      <c r="L210" s="147">
        <v>-0.67249999999999999</v>
      </c>
      <c r="M210" s="143" t="s">
        <v>556</v>
      </c>
      <c r="N210" s="140">
        <v>43138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88</v>
      </c>
      <c r="B211" s="130">
        <v>42837</v>
      </c>
      <c r="C211" s="130"/>
      <c r="D211" s="131" t="s">
        <v>100</v>
      </c>
      <c r="E211" s="132" t="s">
        <v>544</v>
      </c>
      <c r="F211" s="133">
        <v>289.5</v>
      </c>
      <c r="G211" s="132"/>
      <c r="H211" s="132">
        <v>354</v>
      </c>
      <c r="I211" s="134">
        <v>360</v>
      </c>
      <c r="J211" s="135" t="s">
        <v>692</v>
      </c>
      <c r="K211" s="136">
        <f t="shared" ref="K211:K219" si="121">H211-F211</f>
        <v>64.5</v>
      </c>
      <c r="L211" s="137">
        <f t="shared" ref="L211:L219" si="122">K211/F211</f>
        <v>0.22279792746113988</v>
      </c>
      <c r="M211" s="132" t="s">
        <v>546</v>
      </c>
      <c r="N211" s="138">
        <v>43040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89</v>
      </c>
      <c r="B212" s="130">
        <v>42845</v>
      </c>
      <c r="C212" s="130"/>
      <c r="D212" s="131" t="s">
        <v>412</v>
      </c>
      <c r="E212" s="132" t="s">
        <v>544</v>
      </c>
      <c r="F212" s="133">
        <v>700</v>
      </c>
      <c r="G212" s="132"/>
      <c r="H212" s="132">
        <v>840</v>
      </c>
      <c r="I212" s="134">
        <v>840</v>
      </c>
      <c r="J212" s="135" t="s">
        <v>693</v>
      </c>
      <c r="K212" s="136">
        <f t="shared" si="121"/>
        <v>140</v>
      </c>
      <c r="L212" s="137">
        <f t="shared" si="122"/>
        <v>0.2</v>
      </c>
      <c r="M212" s="132" t="s">
        <v>546</v>
      </c>
      <c r="N212" s="138">
        <v>42893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90</v>
      </c>
      <c r="B213" s="130">
        <v>42887</v>
      </c>
      <c r="C213" s="130"/>
      <c r="D213" s="131" t="s">
        <v>694</v>
      </c>
      <c r="E213" s="132" t="s">
        <v>544</v>
      </c>
      <c r="F213" s="133">
        <v>130</v>
      </c>
      <c r="G213" s="132"/>
      <c r="H213" s="132">
        <v>144.25</v>
      </c>
      <c r="I213" s="134">
        <v>170</v>
      </c>
      <c r="J213" s="135" t="s">
        <v>695</v>
      </c>
      <c r="K213" s="136">
        <f t="shared" si="121"/>
        <v>14.25</v>
      </c>
      <c r="L213" s="137">
        <f t="shared" si="122"/>
        <v>0.10961538461538461</v>
      </c>
      <c r="M213" s="132" t="s">
        <v>546</v>
      </c>
      <c r="N213" s="138">
        <v>43675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91</v>
      </c>
      <c r="B214" s="130">
        <v>42901</v>
      </c>
      <c r="C214" s="130"/>
      <c r="D214" s="131" t="s">
        <v>696</v>
      </c>
      <c r="E214" s="132" t="s">
        <v>544</v>
      </c>
      <c r="F214" s="133">
        <v>214.5</v>
      </c>
      <c r="G214" s="132"/>
      <c r="H214" s="132">
        <v>262</v>
      </c>
      <c r="I214" s="134">
        <v>262</v>
      </c>
      <c r="J214" s="135" t="s">
        <v>565</v>
      </c>
      <c r="K214" s="136">
        <f t="shared" si="121"/>
        <v>47.5</v>
      </c>
      <c r="L214" s="137">
        <f t="shared" si="122"/>
        <v>0.22144522144522144</v>
      </c>
      <c r="M214" s="132" t="s">
        <v>546</v>
      </c>
      <c r="N214" s="138">
        <v>42977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92</v>
      </c>
      <c r="B215" s="161">
        <v>42933</v>
      </c>
      <c r="C215" s="161"/>
      <c r="D215" s="162" t="s">
        <v>697</v>
      </c>
      <c r="E215" s="163" t="s">
        <v>544</v>
      </c>
      <c r="F215" s="164">
        <v>370</v>
      </c>
      <c r="G215" s="163"/>
      <c r="H215" s="163">
        <v>447.5</v>
      </c>
      <c r="I215" s="165">
        <v>450</v>
      </c>
      <c r="J215" s="166" t="s">
        <v>630</v>
      </c>
      <c r="K215" s="136">
        <f t="shared" si="121"/>
        <v>77.5</v>
      </c>
      <c r="L215" s="167">
        <f t="shared" si="122"/>
        <v>0.20945945945945946</v>
      </c>
      <c r="M215" s="163" t="s">
        <v>546</v>
      </c>
      <c r="N215" s="168">
        <v>43035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93</v>
      </c>
      <c r="B216" s="161">
        <v>42943</v>
      </c>
      <c r="C216" s="161"/>
      <c r="D216" s="162" t="s">
        <v>202</v>
      </c>
      <c r="E216" s="163" t="s">
        <v>544</v>
      </c>
      <c r="F216" s="164">
        <v>657.5</v>
      </c>
      <c r="G216" s="163"/>
      <c r="H216" s="163">
        <v>825</v>
      </c>
      <c r="I216" s="165">
        <v>820</v>
      </c>
      <c r="J216" s="166" t="s">
        <v>630</v>
      </c>
      <c r="K216" s="136">
        <f t="shared" si="121"/>
        <v>167.5</v>
      </c>
      <c r="L216" s="167">
        <f t="shared" si="122"/>
        <v>0.25475285171102663</v>
      </c>
      <c r="M216" s="163" t="s">
        <v>546</v>
      </c>
      <c r="N216" s="168">
        <v>43090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94</v>
      </c>
      <c r="B217" s="130">
        <v>42964</v>
      </c>
      <c r="C217" s="130"/>
      <c r="D217" s="131" t="s">
        <v>373</v>
      </c>
      <c r="E217" s="132" t="s">
        <v>544</v>
      </c>
      <c r="F217" s="133">
        <v>605</v>
      </c>
      <c r="G217" s="132"/>
      <c r="H217" s="132">
        <v>750</v>
      </c>
      <c r="I217" s="134">
        <v>750</v>
      </c>
      <c r="J217" s="135" t="s">
        <v>689</v>
      </c>
      <c r="K217" s="136">
        <f t="shared" si="121"/>
        <v>145</v>
      </c>
      <c r="L217" s="137">
        <f t="shared" si="122"/>
        <v>0.23966942148760331</v>
      </c>
      <c r="M217" s="132" t="s">
        <v>546</v>
      </c>
      <c r="N217" s="138">
        <v>43027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95</v>
      </c>
      <c r="B218" s="140">
        <v>42979</v>
      </c>
      <c r="C218" s="140"/>
      <c r="D218" s="148" t="s">
        <v>698</v>
      </c>
      <c r="E218" s="143" t="s">
        <v>544</v>
      </c>
      <c r="F218" s="143">
        <v>255</v>
      </c>
      <c r="G218" s="144"/>
      <c r="H218" s="144">
        <v>217.25</v>
      </c>
      <c r="I218" s="144">
        <v>320</v>
      </c>
      <c r="J218" s="145" t="s">
        <v>699</v>
      </c>
      <c r="K218" s="146">
        <f t="shared" si="121"/>
        <v>-37.75</v>
      </c>
      <c r="L218" s="149">
        <f t="shared" si="122"/>
        <v>-0.14803921568627451</v>
      </c>
      <c r="M218" s="143" t="s">
        <v>556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96</v>
      </c>
      <c r="B219" s="130">
        <v>42997</v>
      </c>
      <c r="C219" s="130"/>
      <c r="D219" s="131" t="s">
        <v>700</v>
      </c>
      <c r="E219" s="132" t="s">
        <v>544</v>
      </c>
      <c r="F219" s="133">
        <v>215</v>
      </c>
      <c r="G219" s="132"/>
      <c r="H219" s="132">
        <v>258</v>
      </c>
      <c r="I219" s="134">
        <v>258</v>
      </c>
      <c r="J219" s="135" t="s">
        <v>630</v>
      </c>
      <c r="K219" s="136">
        <f t="shared" si="121"/>
        <v>43</v>
      </c>
      <c r="L219" s="137">
        <f t="shared" si="122"/>
        <v>0.2</v>
      </c>
      <c r="M219" s="132" t="s">
        <v>546</v>
      </c>
      <c r="N219" s="138">
        <v>43040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97</v>
      </c>
      <c r="B220" s="130">
        <v>42997</v>
      </c>
      <c r="C220" s="130"/>
      <c r="D220" s="131" t="s">
        <v>700</v>
      </c>
      <c r="E220" s="132" t="s">
        <v>544</v>
      </c>
      <c r="F220" s="133">
        <v>215</v>
      </c>
      <c r="G220" s="132"/>
      <c r="H220" s="132">
        <v>258</v>
      </c>
      <c r="I220" s="134">
        <v>258</v>
      </c>
      <c r="J220" s="166" t="s">
        <v>630</v>
      </c>
      <c r="K220" s="136">
        <v>43</v>
      </c>
      <c r="L220" s="137">
        <v>0.2</v>
      </c>
      <c r="M220" s="132" t="s">
        <v>546</v>
      </c>
      <c r="N220" s="138">
        <v>43040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98</v>
      </c>
      <c r="B221" s="161">
        <v>42998</v>
      </c>
      <c r="C221" s="161"/>
      <c r="D221" s="162" t="s">
        <v>701</v>
      </c>
      <c r="E221" s="163" t="s">
        <v>544</v>
      </c>
      <c r="F221" s="133">
        <v>75</v>
      </c>
      <c r="G221" s="163"/>
      <c r="H221" s="163">
        <v>90</v>
      </c>
      <c r="I221" s="165">
        <v>90</v>
      </c>
      <c r="J221" s="135" t="s">
        <v>702</v>
      </c>
      <c r="K221" s="136">
        <f t="shared" ref="K221:K226" si="123">H221-F221</f>
        <v>15</v>
      </c>
      <c r="L221" s="137">
        <f t="shared" ref="L221:L226" si="124">K221/F221</f>
        <v>0.2</v>
      </c>
      <c r="M221" s="132" t="s">
        <v>546</v>
      </c>
      <c r="N221" s="138">
        <v>43019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99</v>
      </c>
      <c r="B222" s="161">
        <v>43011</v>
      </c>
      <c r="C222" s="161"/>
      <c r="D222" s="162" t="s">
        <v>703</v>
      </c>
      <c r="E222" s="163" t="s">
        <v>544</v>
      </c>
      <c r="F222" s="164">
        <v>315</v>
      </c>
      <c r="G222" s="163"/>
      <c r="H222" s="163">
        <v>392</v>
      </c>
      <c r="I222" s="165">
        <v>384</v>
      </c>
      <c r="J222" s="166" t="s">
        <v>704</v>
      </c>
      <c r="K222" s="136">
        <f t="shared" si="123"/>
        <v>77</v>
      </c>
      <c r="L222" s="167">
        <f t="shared" si="124"/>
        <v>0.24444444444444444</v>
      </c>
      <c r="M222" s="163" t="s">
        <v>546</v>
      </c>
      <c r="N222" s="168">
        <v>43017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100</v>
      </c>
      <c r="B223" s="161">
        <v>43013</v>
      </c>
      <c r="C223" s="161"/>
      <c r="D223" s="162" t="s">
        <v>442</v>
      </c>
      <c r="E223" s="163" t="s">
        <v>544</v>
      </c>
      <c r="F223" s="164">
        <v>145</v>
      </c>
      <c r="G223" s="163"/>
      <c r="H223" s="163">
        <v>179</v>
      </c>
      <c r="I223" s="165">
        <v>180</v>
      </c>
      <c r="J223" s="166" t="s">
        <v>705</v>
      </c>
      <c r="K223" s="136">
        <f t="shared" si="123"/>
        <v>34</v>
      </c>
      <c r="L223" s="167">
        <f t="shared" si="124"/>
        <v>0.23448275862068965</v>
      </c>
      <c r="M223" s="163" t="s">
        <v>546</v>
      </c>
      <c r="N223" s="16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101</v>
      </c>
      <c r="B224" s="161">
        <v>43014</v>
      </c>
      <c r="C224" s="161"/>
      <c r="D224" s="162" t="s">
        <v>348</v>
      </c>
      <c r="E224" s="163" t="s">
        <v>544</v>
      </c>
      <c r="F224" s="164">
        <v>256</v>
      </c>
      <c r="G224" s="163"/>
      <c r="H224" s="163">
        <v>323</v>
      </c>
      <c r="I224" s="165">
        <v>320</v>
      </c>
      <c r="J224" s="166" t="s">
        <v>630</v>
      </c>
      <c r="K224" s="136">
        <f t="shared" si="123"/>
        <v>67</v>
      </c>
      <c r="L224" s="167">
        <f t="shared" si="124"/>
        <v>0.26171875</v>
      </c>
      <c r="M224" s="163" t="s">
        <v>546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102</v>
      </c>
      <c r="B225" s="161">
        <v>43017</v>
      </c>
      <c r="C225" s="161"/>
      <c r="D225" s="162" t="s">
        <v>362</v>
      </c>
      <c r="E225" s="163" t="s">
        <v>544</v>
      </c>
      <c r="F225" s="164">
        <v>137.5</v>
      </c>
      <c r="G225" s="163"/>
      <c r="H225" s="163">
        <v>184</v>
      </c>
      <c r="I225" s="165">
        <v>183</v>
      </c>
      <c r="J225" s="166" t="s">
        <v>706</v>
      </c>
      <c r="K225" s="136">
        <f t="shared" si="123"/>
        <v>46.5</v>
      </c>
      <c r="L225" s="167">
        <f t="shared" si="124"/>
        <v>0.33818181818181819</v>
      </c>
      <c r="M225" s="163" t="s">
        <v>546</v>
      </c>
      <c r="N225" s="168">
        <v>43108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103</v>
      </c>
      <c r="B226" s="161">
        <v>43018</v>
      </c>
      <c r="C226" s="161"/>
      <c r="D226" s="162" t="s">
        <v>707</v>
      </c>
      <c r="E226" s="163" t="s">
        <v>544</v>
      </c>
      <c r="F226" s="164">
        <v>125.5</v>
      </c>
      <c r="G226" s="163"/>
      <c r="H226" s="163">
        <v>158</v>
      </c>
      <c r="I226" s="165">
        <v>155</v>
      </c>
      <c r="J226" s="166" t="s">
        <v>708</v>
      </c>
      <c r="K226" s="136">
        <f t="shared" si="123"/>
        <v>32.5</v>
      </c>
      <c r="L226" s="167">
        <f t="shared" si="124"/>
        <v>0.25896414342629481</v>
      </c>
      <c r="M226" s="163" t="s">
        <v>546</v>
      </c>
      <c r="N226" s="168">
        <v>43067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104</v>
      </c>
      <c r="B227" s="161">
        <v>43018</v>
      </c>
      <c r="C227" s="161"/>
      <c r="D227" s="162" t="s">
        <v>709</v>
      </c>
      <c r="E227" s="163" t="s">
        <v>544</v>
      </c>
      <c r="F227" s="164">
        <v>895</v>
      </c>
      <c r="G227" s="163"/>
      <c r="H227" s="163">
        <v>1122.5</v>
      </c>
      <c r="I227" s="165">
        <v>1078</v>
      </c>
      <c r="J227" s="166" t="s">
        <v>710</v>
      </c>
      <c r="K227" s="136">
        <v>227.5</v>
      </c>
      <c r="L227" s="167">
        <v>0.25418994413407803</v>
      </c>
      <c r="M227" s="163" t="s">
        <v>546</v>
      </c>
      <c r="N227" s="168">
        <v>43117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105</v>
      </c>
      <c r="B228" s="161">
        <v>43020</v>
      </c>
      <c r="C228" s="161"/>
      <c r="D228" s="162" t="s">
        <v>357</v>
      </c>
      <c r="E228" s="163" t="s">
        <v>544</v>
      </c>
      <c r="F228" s="164">
        <v>525</v>
      </c>
      <c r="G228" s="163"/>
      <c r="H228" s="163">
        <v>629</v>
      </c>
      <c r="I228" s="165">
        <v>629</v>
      </c>
      <c r="J228" s="166" t="s">
        <v>630</v>
      </c>
      <c r="K228" s="136">
        <v>104</v>
      </c>
      <c r="L228" s="167">
        <v>0.19809523809523799</v>
      </c>
      <c r="M228" s="163" t="s">
        <v>546</v>
      </c>
      <c r="N228" s="168">
        <v>43119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106</v>
      </c>
      <c r="B229" s="161">
        <v>43046</v>
      </c>
      <c r="C229" s="161"/>
      <c r="D229" s="162" t="s">
        <v>390</v>
      </c>
      <c r="E229" s="163" t="s">
        <v>544</v>
      </c>
      <c r="F229" s="164">
        <v>740</v>
      </c>
      <c r="G229" s="163"/>
      <c r="H229" s="163">
        <v>892.5</v>
      </c>
      <c r="I229" s="165">
        <v>900</v>
      </c>
      <c r="J229" s="166" t="s">
        <v>711</v>
      </c>
      <c r="K229" s="136">
        <f>H229-F229</f>
        <v>152.5</v>
      </c>
      <c r="L229" s="167">
        <f>K229/F229</f>
        <v>0.20608108108108109</v>
      </c>
      <c r="M229" s="163" t="s">
        <v>546</v>
      </c>
      <c r="N229" s="168">
        <v>43052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107</v>
      </c>
      <c r="B230" s="130">
        <v>43073</v>
      </c>
      <c r="C230" s="130"/>
      <c r="D230" s="131" t="s">
        <v>712</v>
      </c>
      <c r="E230" s="132" t="s">
        <v>544</v>
      </c>
      <c r="F230" s="133">
        <v>118.5</v>
      </c>
      <c r="G230" s="132"/>
      <c r="H230" s="132">
        <v>143.5</v>
      </c>
      <c r="I230" s="134">
        <v>145</v>
      </c>
      <c r="J230" s="135" t="s">
        <v>713</v>
      </c>
      <c r="K230" s="136">
        <f>H230-F230</f>
        <v>25</v>
      </c>
      <c r="L230" s="137">
        <f>K230/F230</f>
        <v>0.2109704641350211</v>
      </c>
      <c r="M230" s="132" t="s">
        <v>546</v>
      </c>
      <c r="N230" s="138">
        <v>43097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108</v>
      </c>
      <c r="B231" s="140">
        <v>43090</v>
      </c>
      <c r="C231" s="140"/>
      <c r="D231" s="141" t="s">
        <v>417</v>
      </c>
      <c r="E231" s="142" t="s">
        <v>544</v>
      </c>
      <c r="F231" s="143">
        <v>715</v>
      </c>
      <c r="G231" s="143"/>
      <c r="H231" s="144">
        <v>500</v>
      </c>
      <c r="I231" s="144">
        <v>872</v>
      </c>
      <c r="J231" s="145" t="s">
        <v>714</v>
      </c>
      <c r="K231" s="146">
        <f>H231-F231</f>
        <v>-215</v>
      </c>
      <c r="L231" s="147">
        <f>K231/F231</f>
        <v>-0.30069930069930068</v>
      </c>
      <c r="M231" s="143" t="s">
        <v>556</v>
      </c>
      <c r="N231" s="140">
        <v>43670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109</v>
      </c>
      <c r="B232" s="130">
        <v>43098</v>
      </c>
      <c r="C232" s="130"/>
      <c r="D232" s="131" t="s">
        <v>703</v>
      </c>
      <c r="E232" s="132" t="s">
        <v>544</v>
      </c>
      <c r="F232" s="133">
        <v>435</v>
      </c>
      <c r="G232" s="132"/>
      <c r="H232" s="132">
        <v>542.5</v>
      </c>
      <c r="I232" s="134">
        <v>539</v>
      </c>
      <c r="J232" s="135" t="s">
        <v>630</v>
      </c>
      <c r="K232" s="136">
        <v>107.5</v>
      </c>
      <c r="L232" s="137">
        <v>0.247126436781609</v>
      </c>
      <c r="M232" s="132" t="s">
        <v>546</v>
      </c>
      <c r="N232" s="138">
        <v>43206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110</v>
      </c>
      <c r="B233" s="130">
        <v>43098</v>
      </c>
      <c r="C233" s="130"/>
      <c r="D233" s="131" t="s">
        <v>516</v>
      </c>
      <c r="E233" s="132" t="s">
        <v>544</v>
      </c>
      <c r="F233" s="133">
        <v>885</v>
      </c>
      <c r="G233" s="132"/>
      <c r="H233" s="132">
        <v>1090</v>
      </c>
      <c r="I233" s="134">
        <v>1084</v>
      </c>
      <c r="J233" s="135" t="s">
        <v>630</v>
      </c>
      <c r="K233" s="136">
        <v>205</v>
      </c>
      <c r="L233" s="137">
        <v>0.23163841807909599</v>
      </c>
      <c r="M233" s="132" t="s">
        <v>546</v>
      </c>
      <c r="N233" s="138">
        <v>43213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111</v>
      </c>
      <c r="B234" s="170">
        <v>43192</v>
      </c>
      <c r="C234" s="170"/>
      <c r="D234" s="148" t="s">
        <v>715</v>
      </c>
      <c r="E234" s="143" t="s">
        <v>544</v>
      </c>
      <c r="F234" s="171">
        <v>478.5</v>
      </c>
      <c r="G234" s="143"/>
      <c r="H234" s="143">
        <v>442</v>
      </c>
      <c r="I234" s="144">
        <v>613</v>
      </c>
      <c r="J234" s="145" t="s">
        <v>716</v>
      </c>
      <c r="K234" s="146">
        <f>H234-F234</f>
        <v>-36.5</v>
      </c>
      <c r="L234" s="147">
        <f>K234/F234</f>
        <v>-7.6280041797283177E-2</v>
      </c>
      <c r="M234" s="143" t="s">
        <v>556</v>
      </c>
      <c r="N234" s="140">
        <v>43762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112</v>
      </c>
      <c r="B235" s="140">
        <v>43194</v>
      </c>
      <c r="C235" s="140"/>
      <c r="D235" s="141" t="s">
        <v>717</v>
      </c>
      <c r="E235" s="142" t="s">
        <v>544</v>
      </c>
      <c r="F235" s="143">
        <f>141.5-7.3</f>
        <v>134.19999999999999</v>
      </c>
      <c r="G235" s="143"/>
      <c r="H235" s="144">
        <v>77</v>
      </c>
      <c r="I235" s="144">
        <v>180</v>
      </c>
      <c r="J235" s="145" t="s">
        <v>718</v>
      </c>
      <c r="K235" s="146">
        <f>H235-F235</f>
        <v>-57.199999999999989</v>
      </c>
      <c r="L235" s="147">
        <f>K235/F235</f>
        <v>-0.42622950819672129</v>
      </c>
      <c r="M235" s="143" t="s">
        <v>556</v>
      </c>
      <c r="N235" s="140">
        <v>43522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113</v>
      </c>
      <c r="B236" s="140">
        <v>43209</v>
      </c>
      <c r="C236" s="140"/>
      <c r="D236" s="141" t="s">
        <v>719</v>
      </c>
      <c r="E236" s="142" t="s">
        <v>544</v>
      </c>
      <c r="F236" s="143">
        <v>430</v>
      </c>
      <c r="G236" s="143"/>
      <c r="H236" s="144">
        <v>220</v>
      </c>
      <c r="I236" s="144">
        <v>537</v>
      </c>
      <c r="J236" s="145" t="s">
        <v>720</v>
      </c>
      <c r="K236" s="146">
        <f>H236-F236</f>
        <v>-210</v>
      </c>
      <c r="L236" s="147">
        <f>K236/F236</f>
        <v>-0.48837209302325579</v>
      </c>
      <c r="M236" s="143" t="s">
        <v>556</v>
      </c>
      <c r="N236" s="140">
        <v>43252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114</v>
      </c>
      <c r="B237" s="161">
        <v>43220</v>
      </c>
      <c r="C237" s="161"/>
      <c r="D237" s="162" t="s">
        <v>721</v>
      </c>
      <c r="E237" s="163" t="s">
        <v>544</v>
      </c>
      <c r="F237" s="163">
        <v>153.5</v>
      </c>
      <c r="G237" s="163"/>
      <c r="H237" s="163">
        <v>196</v>
      </c>
      <c r="I237" s="165">
        <v>196</v>
      </c>
      <c r="J237" s="135" t="s">
        <v>722</v>
      </c>
      <c r="K237" s="136">
        <f>H237-F237</f>
        <v>42.5</v>
      </c>
      <c r="L237" s="137">
        <f>K237/F237</f>
        <v>0.27687296416938112</v>
      </c>
      <c r="M237" s="132" t="s">
        <v>546</v>
      </c>
      <c r="N237" s="138">
        <v>43605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115</v>
      </c>
      <c r="B238" s="140">
        <v>43306</v>
      </c>
      <c r="C238" s="140"/>
      <c r="D238" s="141" t="s">
        <v>690</v>
      </c>
      <c r="E238" s="142" t="s">
        <v>544</v>
      </c>
      <c r="F238" s="143">
        <v>27.5</v>
      </c>
      <c r="G238" s="143"/>
      <c r="H238" s="144">
        <v>13.1</v>
      </c>
      <c r="I238" s="144">
        <v>60</v>
      </c>
      <c r="J238" s="145" t="s">
        <v>723</v>
      </c>
      <c r="K238" s="146">
        <v>-14.4</v>
      </c>
      <c r="L238" s="147">
        <v>-0.52363636363636401</v>
      </c>
      <c r="M238" s="143" t="s">
        <v>556</v>
      </c>
      <c r="N238" s="140">
        <v>43138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9">
        <v>116</v>
      </c>
      <c r="B239" s="170">
        <v>43318</v>
      </c>
      <c r="C239" s="170"/>
      <c r="D239" s="148" t="s">
        <v>724</v>
      </c>
      <c r="E239" s="143" t="s">
        <v>544</v>
      </c>
      <c r="F239" s="143">
        <v>148.5</v>
      </c>
      <c r="G239" s="143"/>
      <c r="H239" s="143">
        <v>102</v>
      </c>
      <c r="I239" s="144">
        <v>182</v>
      </c>
      <c r="J239" s="145" t="s">
        <v>725</v>
      </c>
      <c r="K239" s="146">
        <f>H239-F239</f>
        <v>-46.5</v>
      </c>
      <c r="L239" s="147">
        <f>K239/F239</f>
        <v>-0.31313131313131315</v>
      </c>
      <c r="M239" s="143" t="s">
        <v>556</v>
      </c>
      <c r="N239" s="140">
        <v>43661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117</v>
      </c>
      <c r="B240" s="130">
        <v>43335</v>
      </c>
      <c r="C240" s="130"/>
      <c r="D240" s="131" t="s">
        <v>726</v>
      </c>
      <c r="E240" s="132" t="s">
        <v>544</v>
      </c>
      <c r="F240" s="163">
        <v>285</v>
      </c>
      <c r="G240" s="132"/>
      <c r="H240" s="132">
        <v>355</v>
      </c>
      <c r="I240" s="134">
        <v>364</v>
      </c>
      <c r="J240" s="135" t="s">
        <v>727</v>
      </c>
      <c r="K240" s="136">
        <v>70</v>
      </c>
      <c r="L240" s="137">
        <v>0.24561403508771901</v>
      </c>
      <c r="M240" s="132" t="s">
        <v>546</v>
      </c>
      <c r="N240" s="138">
        <v>43455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118</v>
      </c>
      <c r="B241" s="130">
        <v>43341</v>
      </c>
      <c r="C241" s="130"/>
      <c r="D241" s="131" t="s">
        <v>382</v>
      </c>
      <c r="E241" s="132" t="s">
        <v>544</v>
      </c>
      <c r="F241" s="163">
        <v>525</v>
      </c>
      <c r="G241" s="132"/>
      <c r="H241" s="132">
        <v>585</v>
      </c>
      <c r="I241" s="134">
        <v>635</v>
      </c>
      <c r="J241" s="135" t="s">
        <v>728</v>
      </c>
      <c r="K241" s="136">
        <f t="shared" ref="K241:K272" si="125">H241-F241</f>
        <v>60</v>
      </c>
      <c r="L241" s="137">
        <f t="shared" ref="L241:L272" si="126">K241/F241</f>
        <v>0.11428571428571428</v>
      </c>
      <c r="M241" s="132" t="s">
        <v>546</v>
      </c>
      <c r="N241" s="138">
        <v>43662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119</v>
      </c>
      <c r="B242" s="130">
        <v>43395</v>
      </c>
      <c r="C242" s="130"/>
      <c r="D242" s="131" t="s">
        <v>373</v>
      </c>
      <c r="E242" s="132" t="s">
        <v>544</v>
      </c>
      <c r="F242" s="163">
        <v>475</v>
      </c>
      <c r="G242" s="132"/>
      <c r="H242" s="132">
        <v>574</v>
      </c>
      <c r="I242" s="134">
        <v>570</v>
      </c>
      <c r="J242" s="135" t="s">
        <v>630</v>
      </c>
      <c r="K242" s="136">
        <f t="shared" si="125"/>
        <v>99</v>
      </c>
      <c r="L242" s="137">
        <f t="shared" si="126"/>
        <v>0.20842105263157895</v>
      </c>
      <c r="M242" s="132" t="s">
        <v>546</v>
      </c>
      <c r="N242" s="138">
        <v>43403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120</v>
      </c>
      <c r="B243" s="161">
        <v>43397</v>
      </c>
      <c r="C243" s="161"/>
      <c r="D243" s="162" t="s">
        <v>729</v>
      </c>
      <c r="E243" s="163" t="s">
        <v>544</v>
      </c>
      <c r="F243" s="163">
        <v>707.5</v>
      </c>
      <c r="G243" s="163"/>
      <c r="H243" s="163">
        <v>872</v>
      </c>
      <c r="I243" s="165">
        <v>872</v>
      </c>
      <c r="J243" s="166" t="s">
        <v>630</v>
      </c>
      <c r="K243" s="136">
        <f t="shared" si="125"/>
        <v>164.5</v>
      </c>
      <c r="L243" s="167">
        <f t="shared" si="126"/>
        <v>0.23250883392226149</v>
      </c>
      <c r="M243" s="163" t="s">
        <v>546</v>
      </c>
      <c r="N243" s="168">
        <v>43482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121</v>
      </c>
      <c r="B244" s="161">
        <v>43398</v>
      </c>
      <c r="C244" s="161"/>
      <c r="D244" s="162" t="s">
        <v>730</v>
      </c>
      <c r="E244" s="163" t="s">
        <v>544</v>
      </c>
      <c r="F244" s="163">
        <v>162</v>
      </c>
      <c r="G244" s="163"/>
      <c r="H244" s="163">
        <v>204</v>
      </c>
      <c r="I244" s="165">
        <v>209</v>
      </c>
      <c r="J244" s="166" t="s">
        <v>731</v>
      </c>
      <c r="K244" s="136">
        <f t="shared" si="125"/>
        <v>42</v>
      </c>
      <c r="L244" s="167">
        <f t="shared" si="126"/>
        <v>0.25925925925925924</v>
      </c>
      <c r="M244" s="163" t="s">
        <v>546</v>
      </c>
      <c r="N244" s="168">
        <v>43539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122</v>
      </c>
      <c r="B245" s="161">
        <v>43399</v>
      </c>
      <c r="C245" s="161"/>
      <c r="D245" s="162" t="s">
        <v>458</v>
      </c>
      <c r="E245" s="163" t="s">
        <v>544</v>
      </c>
      <c r="F245" s="163">
        <v>240</v>
      </c>
      <c r="G245" s="163"/>
      <c r="H245" s="163">
        <v>297</v>
      </c>
      <c r="I245" s="165">
        <v>297</v>
      </c>
      <c r="J245" s="166" t="s">
        <v>630</v>
      </c>
      <c r="K245" s="172">
        <f t="shared" si="125"/>
        <v>57</v>
      </c>
      <c r="L245" s="167">
        <f t="shared" si="126"/>
        <v>0.23749999999999999</v>
      </c>
      <c r="M245" s="163" t="s">
        <v>546</v>
      </c>
      <c r="N245" s="168">
        <v>43417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123</v>
      </c>
      <c r="B246" s="130">
        <v>43439</v>
      </c>
      <c r="C246" s="130"/>
      <c r="D246" s="131" t="s">
        <v>732</v>
      </c>
      <c r="E246" s="132" t="s">
        <v>544</v>
      </c>
      <c r="F246" s="132">
        <v>202.5</v>
      </c>
      <c r="G246" s="132"/>
      <c r="H246" s="132">
        <v>255</v>
      </c>
      <c r="I246" s="134">
        <v>252</v>
      </c>
      <c r="J246" s="135" t="s">
        <v>630</v>
      </c>
      <c r="K246" s="136">
        <f t="shared" si="125"/>
        <v>52.5</v>
      </c>
      <c r="L246" s="137">
        <f t="shared" si="126"/>
        <v>0.25925925925925924</v>
      </c>
      <c r="M246" s="132" t="s">
        <v>546</v>
      </c>
      <c r="N246" s="138">
        <v>43542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124</v>
      </c>
      <c r="B247" s="161">
        <v>43465</v>
      </c>
      <c r="C247" s="130"/>
      <c r="D247" s="162" t="s">
        <v>155</v>
      </c>
      <c r="E247" s="163" t="s">
        <v>544</v>
      </c>
      <c r="F247" s="163">
        <v>710</v>
      </c>
      <c r="G247" s="163"/>
      <c r="H247" s="163">
        <v>866</v>
      </c>
      <c r="I247" s="165">
        <v>866</v>
      </c>
      <c r="J247" s="166" t="s">
        <v>630</v>
      </c>
      <c r="K247" s="136">
        <f t="shared" si="125"/>
        <v>156</v>
      </c>
      <c r="L247" s="137">
        <f t="shared" si="126"/>
        <v>0.21971830985915494</v>
      </c>
      <c r="M247" s="132" t="s">
        <v>546</v>
      </c>
      <c r="N247" s="138">
        <v>43553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125</v>
      </c>
      <c r="B248" s="161">
        <v>43522</v>
      </c>
      <c r="C248" s="161"/>
      <c r="D248" s="162" t="s">
        <v>169</v>
      </c>
      <c r="E248" s="163" t="s">
        <v>544</v>
      </c>
      <c r="F248" s="163">
        <v>337.25</v>
      </c>
      <c r="G248" s="163"/>
      <c r="H248" s="163">
        <v>398.5</v>
      </c>
      <c r="I248" s="165">
        <v>411</v>
      </c>
      <c r="J248" s="135" t="s">
        <v>733</v>
      </c>
      <c r="K248" s="136">
        <f t="shared" si="125"/>
        <v>61.25</v>
      </c>
      <c r="L248" s="137">
        <f t="shared" si="126"/>
        <v>0.1816160118606375</v>
      </c>
      <c r="M248" s="132" t="s">
        <v>546</v>
      </c>
      <c r="N248" s="138">
        <v>43760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126</v>
      </c>
      <c r="B249" s="174">
        <v>43559</v>
      </c>
      <c r="C249" s="174"/>
      <c r="D249" s="175" t="s">
        <v>734</v>
      </c>
      <c r="E249" s="176" t="s">
        <v>544</v>
      </c>
      <c r="F249" s="176">
        <v>130</v>
      </c>
      <c r="G249" s="176"/>
      <c r="H249" s="176">
        <v>65</v>
      </c>
      <c r="I249" s="177">
        <v>158</v>
      </c>
      <c r="J249" s="145" t="s">
        <v>735</v>
      </c>
      <c r="K249" s="146">
        <f t="shared" si="125"/>
        <v>-65</v>
      </c>
      <c r="L249" s="147">
        <f t="shared" si="126"/>
        <v>-0.5</v>
      </c>
      <c r="M249" s="143" t="s">
        <v>556</v>
      </c>
      <c r="N249" s="140">
        <v>43726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127</v>
      </c>
      <c r="B250" s="161">
        <v>43017</v>
      </c>
      <c r="C250" s="161"/>
      <c r="D250" s="162" t="s">
        <v>204</v>
      </c>
      <c r="E250" s="163" t="s">
        <v>544</v>
      </c>
      <c r="F250" s="163">
        <v>141.5</v>
      </c>
      <c r="G250" s="163"/>
      <c r="H250" s="163">
        <v>183.5</v>
      </c>
      <c r="I250" s="165">
        <v>210</v>
      </c>
      <c r="J250" s="135" t="s">
        <v>731</v>
      </c>
      <c r="K250" s="136">
        <f t="shared" si="125"/>
        <v>42</v>
      </c>
      <c r="L250" s="137">
        <f t="shared" si="126"/>
        <v>0.29681978798586572</v>
      </c>
      <c r="M250" s="132" t="s">
        <v>546</v>
      </c>
      <c r="N250" s="138">
        <v>43042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128</v>
      </c>
      <c r="B251" s="174">
        <v>43074</v>
      </c>
      <c r="C251" s="174"/>
      <c r="D251" s="175" t="s">
        <v>736</v>
      </c>
      <c r="E251" s="176" t="s">
        <v>544</v>
      </c>
      <c r="F251" s="171">
        <v>172</v>
      </c>
      <c r="G251" s="176"/>
      <c r="H251" s="176">
        <v>155.25</v>
      </c>
      <c r="I251" s="177">
        <v>230</v>
      </c>
      <c r="J251" s="145" t="s">
        <v>737</v>
      </c>
      <c r="K251" s="146">
        <f t="shared" si="125"/>
        <v>-16.75</v>
      </c>
      <c r="L251" s="147">
        <f t="shared" si="126"/>
        <v>-9.7383720930232565E-2</v>
      </c>
      <c r="M251" s="143" t="s">
        <v>556</v>
      </c>
      <c r="N251" s="140">
        <v>43787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129</v>
      </c>
      <c r="B252" s="161">
        <v>43398</v>
      </c>
      <c r="C252" s="161"/>
      <c r="D252" s="162" t="s">
        <v>117</v>
      </c>
      <c r="E252" s="163" t="s">
        <v>544</v>
      </c>
      <c r="F252" s="163">
        <v>698.5</v>
      </c>
      <c r="G252" s="163"/>
      <c r="H252" s="163">
        <v>890</v>
      </c>
      <c r="I252" s="165">
        <v>890</v>
      </c>
      <c r="J252" s="135" t="s">
        <v>738</v>
      </c>
      <c r="K252" s="136">
        <f t="shared" si="125"/>
        <v>191.5</v>
      </c>
      <c r="L252" s="137">
        <f t="shared" si="126"/>
        <v>0.27415891195418757</v>
      </c>
      <c r="M252" s="132" t="s">
        <v>546</v>
      </c>
      <c r="N252" s="138">
        <v>44328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130</v>
      </c>
      <c r="B253" s="161">
        <v>42877</v>
      </c>
      <c r="C253" s="161"/>
      <c r="D253" s="162" t="s">
        <v>739</v>
      </c>
      <c r="E253" s="163" t="s">
        <v>544</v>
      </c>
      <c r="F253" s="163">
        <v>127.6</v>
      </c>
      <c r="G253" s="163"/>
      <c r="H253" s="163">
        <v>138</v>
      </c>
      <c r="I253" s="165">
        <v>190</v>
      </c>
      <c r="J253" s="135" t="s">
        <v>740</v>
      </c>
      <c r="K253" s="136">
        <f t="shared" si="125"/>
        <v>10.400000000000006</v>
      </c>
      <c r="L253" s="137">
        <f t="shared" si="126"/>
        <v>8.1504702194357417E-2</v>
      </c>
      <c r="M253" s="132" t="s">
        <v>546</v>
      </c>
      <c r="N253" s="138">
        <v>43774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131</v>
      </c>
      <c r="B254" s="161">
        <v>43158</v>
      </c>
      <c r="C254" s="161"/>
      <c r="D254" s="162" t="s">
        <v>741</v>
      </c>
      <c r="E254" s="163" t="s">
        <v>544</v>
      </c>
      <c r="F254" s="163">
        <v>317</v>
      </c>
      <c r="G254" s="163"/>
      <c r="H254" s="163">
        <v>382.5</v>
      </c>
      <c r="I254" s="165">
        <v>398</v>
      </c>
      <c r="J254" s="135" t="s">
        <v>742</v>
      </c>
      <c r="K254" s="136">
        <f t="shared" si="125"/>
        <v>65.5</v>
      </c>
      <c r="L254" s="137">
        <f t="shared" si="126"/>
        <v>0.20662460567823343</v>
      </c>
      <c r="M254" s="132" t="s">
        <v>546</v>
      </c>
      <c r="N254" s="138">
        <v>44238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132</v>
      </c>
      <c r="B255" s="174">
        <v>43164</v>
      </c>
      <c r="C255" s="174"/>
      <c r="D255" s="175" t="s">
        <v>161</v>
      </c>
      <c r="E255" s="176" t="s">
        <v>544</v>
      </c>
      <c r="F255" s="171">
        <f>510-14.4</f>
        <v>495.6</v>
      </c>
      <c r="G255" s="176"/>
      <c r="H255" s="176">
        <v>350</v>
      </c>
      <c r="I255" s="177">
        <v>672</v>
      </c>
      <c r="J255" s="145" t="s">
        <v>743</v>
      </c>
      <c r="K255" s="146">
        <f t="shared" si="125"/>
        <v>-145.60000000000002</v>
      </c>
      <c r="L255" s="147">
        <f t="shared" si="126"/>
        <v>-0.29378531073446329</v>
      </c>
      <c r="M255" s="143" t="s">
        <v>556</v>
      </c>
      <c r="N255" s="140">
        <v>43887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133</v>
      </c>
      <c r="B256" s="174">
        <v>43237</v>
      </c>
      <c r="C256" s="174"/>
      <c r="D256" s="175" t="s">
        <v>744</v>
      </c>
      <c r="E256" s="176" t="s">
        <v>544</v>
      </c>
      <c r="F256" s="171">
        <v>230.3</v>
      </c>
      <c r="G256" s="176"/>
      <c r="H256" s="176">
        <v>102.5</v>
      </c>
      <c r="I256" s="177">
        <v>348</v>
      </c>
      <c r="J256" s="145" t="s">
        <v>745</v>
      </c>
      <c r="K256" s="146">
        <f t="shared" si="125"/>
        <v>-127.80000000000001</v>
      </c>
      <c r="L256" s="147">
        <f t="shared" si="126"/>
        <v>-0.55492835432045162</v>
      </c>
      <c r="M256" s="143" t="s">
        <v>556</v>
      </c>
      <c r="N256" s="140">
        <v>43896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134</v>
      </c>
      <c r="B257" s="161">
        <v>43258</v>
      </c>
      <c r="C257" s="161"/>
      <c r="D257" s="162" t="s">
        <v>421</v>
      </c>
      <c r="E257" s="163" t="s">
        <v>544</v>
      </c>
      <c r="F257" s="163">
        <f>342.5-5.1</f>
        <v>337.4</v>
      </c>
      <c r="G257" s="163"/>
      <c r="H257" s="163">
        <v>412.5</v>
      </c>
      <c r="I257" s="165">
        <v>439</v>
      </c>
      <c r="J257" s="135" t="s">
        <v>746</v>
      </c>
      <c r="K257" s="136">
        <f t="shared" si="125"/>
        <v>75.100000000000023</v>
      </c>
      <c r="L257" s="137">
        <f t="shared" si="126"/>
        <v>0.22258446947243635</v>
      </c>
      <c r="M257" s="132" t="s">
        <v>546</v>
      </c>
      <c r="N257" s="138">
        <v>44230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135</v>
      </c>
      <c r="B258" s="153">
        <v>43285</v>
      </c>
      <c r="C258" s="153"/>
      <c r="D258" s="154" t="s">
        <v>56</v>
      </c>
      <c r="E258" s="155" t="s">
        <v>544</v>
      </c>
      <c r="F258" s="155">
        <f>127.5-5.53</f>
        <v>121.97</v>
      </c>
      <c r="G258" s="156"/>
      <c r="H258" s="156">
        <v>122.5</v>
      </c>
      <c r="I258" s="156">
        <v>170</v>
      </c>
      <c r="J258" s="157" t="s">
        <v>747</v>
      </c>
      <c r="K258" s="158">
        <f t="shared" si="125"/>
        <v>0.53000000000000114</v>
      </c>
      <c r="L258" s="159">
        <f t="shared" si="126"/>
        <v>4.3453308190538747E-3</v>
      </c>
      <c r="M258" s="155" t="s">
        <v>563</v>
      </c>
      <c r="N258" s="153">
        <v>44431</v>
      </c>
      <c r="O258" s="54"/>
      <c r="P258" s="54"/>
      <c r="Q258" s="198"/>
      <c r="R258" s="37" t="s">
        <v>849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136</v>
      </c>
      <c r="B259" s="174">
        <v>43294</v>
      </c>
      <c r="C259" s="174"/>
      <c r="D259" s="175" t="s">
        <v>748</v>
      </c>
      <c r="E259" s="176" t="s">
        <v>544</v>
      </c>
      <c r="F259" s="171">
        <v>46.5</v>
      </c>
      <c r="G259" s="176"/>
      <c r="H259" s="176">
        <v>17</v>
      </c>
      <c r="I259" s="177">
        <v>59</v>
      </c>
      <c r="J259" s="145" t="s">
        <v>749</v>
      </c>
      <c r="K259" s="146">
        <f t="shared" si="125"/>
        <v>-29.5</v>
      </c>
      <c r="L259" s="147">
        <f t="shared" si="126"/>
        <v>-0.63440860215053763</v>
      </c>
      <c r="M259" s="143" t="s">
        <v>556</v>
      </c>
      <c r="N259" s="140">
        <v>43887</v>
      </c>
      <c r="O259" s="54"/>
      <c r="P259" s="54"/>
      <c r="Q259" s="198"/>
      <c r="R259" s="37" t="s">
        <v>849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137</v>
      </c>
      <c r="B260" s="161">
        <v>43396</v>
      </c>
      <c r="C260" s="161"/>
      <c r="D260" s="162" t="s">
        <v>405</v>
      </c>
      <c r="E260" s="163" t="s">
        <v>544</v>
      </c>
      <c r="F260" s="163">
        <v>156.5</v>
      </c>
      <c r="G260" s="163"/>
      <c r="H260" s="163">
        <v>207.5</v>
      </c>
      <c r="I260" s="165">
        <v>191</v>
      </c>
      <c r="J260" s="135" t="s">
        <v>630</v>
      </c>
      <c r="K260" s="136">
        <f t="shared" si="125"/>
        <v>51</v>
      </c>
      <c r="L260" s="137">
        <f t="shared" si="126"/>
        <v>0.32587859424920129</v>
      </c>
      <c r="M260" s="132" t="s">
        <v>546</v>
      </c>
      <c r="N260" s="138">
        <v>44369</v>
      </c>
      <c r="O260" s="54"/>
      <c r="P260" s="54"/>
      <c r="Q260" s="198"/>
      <c r="R260" s="37" t="s">
        <v>849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138</v>
      </c>
      <c r="B261" s="161">
        <v>43439</v>
      </c>
      <c r="C261" s="161"/>
      <c r="D261" s="162" t="s">
        <v>336</v>
      </c>
      <c r="E261" s="163" t="s">
        <v>544</v>
      </c>
      <c r="F261" s="163">
        <v>259.5</v>
      </c>
      <c r="G261" s="163"/>
      <c r="H261" s="163">
        <v>320</v>
      </c>
      <c r="I261" s="165">
        <v>320</v>
      </c>
      <c r="J261" s="135" t="s">
        <v>630</v>
      </c>
      <c r="K261" s="136">
        <f t="shared" si="125"/>
        <v>60.5</v>
      </c>
      <c r="L261" s="137">
        <f t="shared" si="126"/>
        <v>0.23314065510597304</v>
      </c>
      <c r="M261" s="132" t="s">
        <v>546</v>
      </c>
      <c r="N261" s="138">
        <v>44323</v>
      </c>
      <c r="O261" s="54"/>
      <c r="P261" s="54"/>
      <c r="Q261" s="198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139</v>
      </c>
      <c r="B262" s="174">
        <v>43439</v>
      </c>
      <c r="C262" s="174"/>
      <c r="D262" s="175" t="s">
        <v>750</v>
      </c>
      <c r="E262" s="176" t="s">
        <v>544</v>
      </c>
      <c r="F262" s="176">
        <v>715</v>
      </c>
      <c r="G262" s="176"/>
      <c r="H262" s="176">
        <v>445</v>
      </c>
      <c r="I262" s="177">
        <v>840</v>
      </c>
      <c r="J262" s="145" t="s">
        <v>751</v>
      </c>
      <c r="K262" s="146">
        <f t="shared" si="125"/>
        <v>-270</v>
      </c>
      <c r="L262" s="147">
        <f t="shared" si="126"/>
        <v>-0.3776223776223776</v>
      </c>
      <c r="M262" s="143" t="s">
        <v>556</v>
      </c>
      <c r="N262" s="140">
        <v>43800</v>
      </c>
      <c r="O262" s="54"/>
      <c r="P262" s="54"/>
      <c r="Q262" s="198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140</v>
      </c>
      <c r="B263" s="161">
        <v>43469</v>
      </c>
      <c r="C263" s="161"/>
      <c r="D263" s="162" t="s">
        <v>175</v>
      </c>
      <c r="E263" s="163" t="s">
        <v>544</v>
      </c>
      <c r="F263" s="163">
        <v>875</v>
      </c>
      <c r="G263" s="163"/>
      <c r="H263" s="163">
        <v>1165</v>
      </c>
      <c r="I263" s="165">
        <v>1185</v>
      </c>
      <c r="J263" s="135" t="s">
        <v>752</v>
      </c>
      <c r="K263" s="136">
        <f t="shared" si="125"/>
        <v>290</v>
      </c>
      <c r="L263" s="137">
        <f t="shared" si="126"/>
        <v>0.33142857142857141</v>
      </c>
      <c r="M263" s="132" t="s">
        <v>546</v>
      </c>
      <c r="N263" s="138">
        <v>43847</v>
      </c>
      <c r="O263" s="54"/>
      <c r="P263" s="54"/>
      <c r="Q263" s="198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141</v>
      </c>
      <c r="B264" s="161">
        <v>43559</v>
      </c>
      <c r="C264" s="161"/>
      <c r="D264" s="162" t="s">
        <v>354</v>
      </c>
      <c r="E264" s="163" t="s">
        <v>544</v>
      </c>
      <c r="F264" s="163">
        <f>387-14.63</f>
        <v>372.37</v>
      </c>
      <c r="G264" s="163"/>
      <c r="H264" s="163">
        <v>490</v>
      </c>
      <c r="I264" s="165">
        <v>490</v>
      </c>
      <c r="J264" s="135" t="s">
        <v>630</v>
      </c>
      <c r="K264" s="136">
        <f t="shared" si="125"/>
        <v>117.63</v>
      </c>
      <c r="L264" s="137">
        <f t="shared" si="126"/>
        <v>0.31589548030185027</v>
      </c>
      <c r="M264" s="132" t="s">
        <v>546</v>
      </c>
      <c r="N264" s="138">
        <v>43850</v>
      </c>
      <c r="O264" s="54"/>
      <c r="P264" s="54"/>
      <c r="Q264" s="198"/>
      <c r="R264" s="37" t="s">
        <v>849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142</v>
      </c>
      <c r="B265" s="174">
        <v>43578</v>
      </c>
      <c r="C265" s="174"/>
      <c r="D265" s="175" t="s">
        <v>753</v>
      </c>
      <c r="E265" s="176" t="s">
        <v>555</v>
      </c>
      <c r="F265" s="176">
        <v>220</v>
      </c>
      <c r="G265" s="176"/>
      <c r="H265" s="176">
        <v>127.5</v>
      </c>
      <c r="I265" s="177">
        <v>284</v>
      </c>
      <c r="J265" s="145" t="s">
        <v>754</v>
      </c>
      <c r="K265" s="146">
        <f t="shared" si="125"/>
        <v>-92.5</v>
      </c>
      <c r="L265" s="147">
        <f t="shared" si="126"/>
        <v>-0.42045454545454547</v>
      </c>
      <c r="M265" s="143" t="s">
        <v>556</v>
      </c>
      <c r="N265" s="140">
        <v>43896</v>
      </c>
      <c r="O265" s="54"/>
      <c r="P265" s="54"/>
      <c r="Q265" s="198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143</v>
      </c>
      <c r="B266" s="161">
        <v>43622</v>
      </c>
      <c r="C266" s="161"/>
      <c r="D266" s="162" t="s">
        <v>459</v>
      </c>
      <c r="E266" s="163" t="s">
        <v>555</v>
      </c>
      <c r="F266" s="163">
        <v>332.8</v>
      </c>
      <c r="G266" s="163"/>
      <c r="H266" s="163">
        <v>405</v>
      </c>
      <c r="I266" s="165">
        <v>419</v>
      </c>
      <c r="J266" s="135" t="s">
        <v>755</v>
      </c>
      <c r="K266" s="136">
        <f t="shared" si="125"/>
        <v>72.199999999999989</v>
      </c>
      <c r="L266" s="137">
        <f t="shared" si="126"/>
        <v>0.21694711538461534</v>
      </c>
      <c r="M266" s="132" t="s">
        <v>546</v>
      </c>
      <c r="N266" s="138">
        <v>43860</v>
      </c>
      <c r="O266" s="54"/>
      <c r="P266" s="54"/>
      <c r="Q266" s="198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54">
        <v>144</v>
      </c>
      <c r="B267" s="153">
        <v>43641</v>
      </c>
      <c r="C267" s="153"/>
      <c r="D267" s="154" t="s">
        <v>167</v>
      </c>
      <c r="E267" s="155" t="s">
        <v>544</v>
      </c>
      <c r="F267" s="155">
        <v>386</v>
      </c>
      <c r="G267" s="156"/>
      <c r="H267" s="156">
        <v>395</v>
      </c>
      <c r="I267" s="156">
        <v>452</v>
      </c>
      <c r="J267" s="157" t="s">
        <v>756</v>
      </c>
      <c r="K267" s="158">
        <f t="shared" si="125"/>
        <v>9</v>
      </c>
      <c r="L267" s="159">
        <f t="shared" si="126"/>
        <v>2.3316062176165803E-2</v>
      </c>
      <c r="M267" s="155" t="s">
        <v>563</v>
      </c>
      <c r="N267" s="153">
        <v>43868</v>
      </c>
      <c r="O267" s="54"/>
      <c r="P267" s="54"/>
      <c r="Q267" s="198"/>
      <c r="R267" s="37" t="s">
        <v>849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145</v>
      </c>
      <c r="B268" s="153">
        <v>43707</v>
      </c>
      <c r="C268" s="153"/>
      <c r="D268" s="154" t="s">
        <v>142</v>
      </c>
      <c r="E268" s="155" t="s">
        <v>544</v>
      </c>
      <c r="F268" s="155">
        <v>137.5</v>
      </c>
      <c r="G268" s="156"/>
      <c r="H268" s="156">
        <v>138.5</v>
      </c>
      <c r="I268" s="156">
        <v>190</v>
      </c>
      <c r="J268" s="157" t="s">
        <v>757</v>
      </c>
      <c r="K268" s="158">
        <f t="shared" si="125"/>
        <v>1</v>
      </c>
      <c r="L268" s="159">
        <f t="shared" si="126"/>
        <v>7.2727272727272727E-3</v>
      </c>
      <c r="M268" s="155" t="s">
        <v>563</v>
      </c>
      <c r="N268" s="153">
        <v>44432</v>
      </c>
      <c r="O268" s="54"/>
      <c r="P268" s="54"/>
      <c r="Q268" s="198"/>
      <c r="R268" s="37" t="s">
        <v>849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146</v>
      </c>
      <c r="B269" s="161">
        <v>43731</v>
      </c>
      <c r="C269" s="161"/>
      <c r="D269" s="162" t="s">
        <v>414</v>
      </c>
      <c r="E269" s="163" t="s">
        <v>544</v>
      </c>
      <c r="F269" s="163">
        <v>235</v>
      </c>
      <c r="G269" s="163"/>
      <c r="H269" s="163">
        <v>295</v>
      </c>
      <c r="I269" s="165">
        <v>296</v>
      </c>
      <c r="J269" s="135" t="s">
        <v>758</v>
      </c>
      <c r="K269" s="136">
        <f t="shared" si="125"/>
        <v>60</v>
      </c>
      <c r="L269" s="137">
        <f t="shared" si="126"/>
        <v>0.25531914893617019</v>
      </c>
      <c r="M269" s="132" t="s">
        <v>546</v>
      </c>
      <c r="N269" s="138">
        <v>43844</v>
      </c>
      <c r="O269" s="54"/>
      <c r="P269" s="54"/>
      <c r="Q269" s="198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147</v>
      </c>
      <c r="B270" s="161">
        <v>43752</v>
      </c>
      <c r="C270" s="161"/>
      <c r="D270" s="162" t="s">
        <v>759</v>
      </c>
      <c r="E270" s="163" t="s">
        <v>544</v>
      </c>
      <c r="F270" s="163">
        <v>277.5</v>
      </c>
      <c r="G270" s="163"/>
      <c r="H270" s="163">
        <v>333</v>
      </c>
      <c r="I270" s="165">
        <v>333</v>
      </c>
      <c r="J270" s="135" t="s">
        <v>760</v>
      </c>
      <c r="K270" s="136">
        <f t="shared" si="125"/>
        <v>55.5</v>
      </c>
      <c r="L270" s="137">
        <f t="shared" si="126"/>
        <v>0.2</v>
      </c>
      <c r="M270" s="132" t="s">
        <v>546</v>
      </c>
      <c r="N270" s="138">
        <v>43846</v>
      </c>
      <c r="O270" s="54"/>
      <c r="P270" s="54"/>
      <c r="Q270" s="198"/>
      <c r="R270" s="37" t="s">
        <v>849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148</v>
      </c>
      <c r="B271" s="161">
        <v>43752</v>
      </c>
      <c r="C271" s="161"/>
      <c r="D271" s="162" t="s">
        <v>761</v>
      </c>
      <c r="E271" s="163" t="s">
        <v>544</v>
      </c>
      <c r="F271" s="163">
        <v>930</v>
      </c>
      <c r="G271" s="163"/>
      <c r="H271" s="163">
        <v>1165</v>
      </c>
      <c r="I271" s="165">
        <v>1200</v>
      </c>
      <c r="J271" s="135" t="s">
        <v>762</v>
      </c>
      <c r="K271" s="136">
        <f t="shared" si="125"/>
        <v>235</v>
      </c>
      <c r="L271" s="137">
        <f t="shared" si="126"/>
        <v>0.25268817204301075</v>
      </c>
      <c r="M271" s="132" t="s">
        <v>546</v>
      </c>
      <c r="N271" s="138">
        <v>43847</v>
      </c>
      <c r="O271" s="54"/>
      <c r="P271" s="54"/>
      <c r="Q271" s="198"/>
      <c r="R271" s="37" t="s">
        <v>849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149</v>
      </c>
      <c r="B272" s="161">
        <v>43753</v>
      </c>
      <c r="C272" s="161"/>
      <c r="D272" s="162" t="s">
        <v>763</v>
      </c>
      <c r="E272" s="163" t="s">
        <v>544</v>
      </c>
      <c r="F272" s="133">
        <v>111</v>
      </c>
      <c r="G272" s="163"/>
      <c r="H272" s="163">
        <v>141</v>
      </c>
      <c r="I272" s="165">
        <v>141</v>
      </c>
      <c r="J272" s="135" t="s">
        <v>764</v>
      </c>
      <c r="K272" s="136">
        <f t="shared" si="125"/>
        <v>30</v>
      </c>
      <c r="L272" s="137">
        <f t="shared" si="126"/>
        <v>0.27027027027027029</v>
      </c>
      <c r="M272" s="132" t="s">
        <v>546</v>
      </c>
      <c r="N272" s="138">
        <v>44328</v>
      </c>
      <c r="O272" s="54"/>
      <c r="P272" s="54"/>
      <c r="Q272" s="198"/>
      <c r="R272" s="37" t="s">
        <v>849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150</v>
      </c>
      <c r="B273" s="161">
        <v>43753</v>
      </c>
      <c r="C273" s="161"/>
      <c r="D273" s="162" t="s">
        <v>765</v>
      </c>
      <c r="E273" s="163" t="s">
        <v>544</v>
      </c>
      <c r="F273" s="133">
        <v>296</v>
      </c>
      <c r="G273" s="163"/>
      <c r="H273" s="163">
        <v>370</v>
      </c>
      <c r="I273" s="165">
        <v>370</v>
      </c>
      <c r="J273" s="135" t="s">
        <v>630</v>
      </c>
      <c r="K273" s="136">
        <f t="shared" ref="K273:K298" si="127">H273-F273</f>
        <v>74</v>
      </c>
      <c r="L273" s="137">
        <f t="shared" ref="L273:L298" si="128">K273/F273</f>
        <v>0.25</v>
      </c>
      <c r="M273" s="132" t="s">
        <v>546</v>
      </c>
      <c r="N273" s="138">
        <v>43853</v>
      </c>
      <c r="O273" s="54"/>
      <c r="P273" s="54"/>
      <c r="Q273" s="198"/>
      <c r="R273" s="37" t="s">
        <v>849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151</v>
      </c>
      <c r="B274" s="161">
        <v>43754</v>
      </c>
      <c r="C274" s="161"/>
      <c r="D274" s="162" t="s">
        <v>766</v>
      </c>
      <c r="E274" s="163" t="s">
        <v>544</v>
      </c>
      <c r="F274" s="133">
        <v>300</v>
      </c>
      <c r="G274" s="163"/>
      <c r="H274" s="163">
        <v>382.5</v>
      </c>
      <c r="I274" s="165">
        <v>344</v>
      </c>
      <c r="J274" s="135" t="s">
        <v>767</v>
      </c>
      <c r="K274" s="136">
        <f t="shared" si="127"/>
        <v>82.5</v>
      </c>
      <c r="L274" s="137">
        <f t="shared" si="128"/>
        <v>0.27500000000000002</v>
      </c>
      <c r="M274" s="132" t="s">
        <v>546</v>
      </c>
      <c r="N274" s="138">
        <v>44238</v>
      </c>
      <c r="O274" s="54"/>
      <c r="P274" s="54"/>
      <c r="Q274" s="198"/>
      <c r="R274" s="37" t="s">
        <v>849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152</v>
      </c>
      <c r="B275" s="161">
        <v>43832</v>
      </c>
      <c r="C275" s="161"/>
      <c r="D275" s="162" t="s">
        <v>768</v>
      </c>
      <c r="E275" s="163" t="s">
        <v>544</v>
      </c>
      <c r="F275" s="133">
        <v>495</v>
      </c>
      <c r="G275" s="163"/>
      <c r="H275" s="163">
        <v>595</v>
      </c>
      <c r="I275" s="165">
        <v>590</v>
      </c>
      <c r="J275" s="135" t="s">
        <v>566</v>
      </c>
      <c r="K275" s="136">
        <f t="shared" si="127"/>
        <v>100</v>
      </c>
      <c r="L275" s="137">
        <f t="shared" si="128"/>
        <v>0.20202020202020202</v>
      </c>
      <c r="M275" s="132" t="s">
        <v>546</v>
      </c>
      <c r="N275" s="138">
        <v>44589</v>
      </c>
      <c r="O275" s="54"/>
      <c r="P275" s="54"/>
      <c r="Q275" s="198"/>
      <c r="R275" s="37" t="s">
        <v>849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153</v>
      </c>
      <c r="B276" s="161">
        <v>43966</v>
      </c>
      <c r="C276" s="161"/>
      <c r="D276" s="162" t="s">
        <v>74</v>
      </c>
      <c r="E276" s="163" t="s">
        <v>544</v>
      </c>
      <c r="F276" s="133">
        <v>67.5</v>
      </c>
      <c r="G276" s="163"/>
      <c r="H276" s="163">
        <v>86</v>
      </c>
      <c r="I276" s="165">
        <v>86</v>
      </c>
      <c r="J276" s="135" t="s">
        <v>769</v>
      </c>
      <c r="K276" s="136">
        <f t="shared" si="127"/>
        <v>18.5</v>
      </c>
      <c r="L276" s="137">
        <f t="shared" si="128"/>
        <v>0.27407407407407408</v>
      </c>
      <c r="M276" s="132" t="s">
        <v>546</v>
      </c>
      <c r="N276" s="138">
        <v>44008</v>
      </c>
      <c r="O276" s="54"/>
      <c r="P276" s="54"/>
      <c r="Q276" s="198"/>
      <c r="R276" s="37" t="s">
        <v>849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154</v>
      </c>
      <c r="B277" s="161">
        <v>44035</v>
      </c>
      <c r="C277" s="161"/>
      <c r="D277" s="162" t="s">
        <v>458</v>
      </c>
      <c r="E277" s="163" t="s">
        <v>544</v>
      </c>
      <c r="F277" s="133">
        <v>231</v>
      </c>
      <c r="G277" s="163"/>
      <c r="H277" s="163">
        <v>281</v>
      </c>
      <c r="I277" s="165">
        <v>281</v>
      </c>
      <c r="J277" s="135" t="s">
        <v>630</v>
      </c>
      <c r="K277" s="136">
        <f t="shared" si="127"/>
        <v>50</v>
      </c>
      <c r="L277" s="137">
        <f t="shared" si="128"/>
        <v>0.21645021645021645</v>
      </c>
      <c r="M277" s="132" t="s">
        <v>546</v>
      </c>
      <c r="N277" s="138">
        <v>44358</v>
      </c>
      <c r="O277" s="54"/>
      <c r="P277" s="54"/>
      <c r="Q277" s="198"/>
      <c r="R277" s="37" t="s">
        <v>849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155</v>
      </c>
      <c r="B278" s="161">
        <v>44092</v>
      </c>
      <c r="C278" s="161"/>
      <c r="D278" s="162" t="s">
        <v>140</v>
      </c>
      <c r="E278" s="163" t="s">
        <v>544</v>
      </c>
      <c r="F278" s="163">
        <v>206</v>
      </c>
      <c r="G278" s="163"/>
      <c r="H278" s="163">
        <v>248</v>
      </c>
      <c r="I278" s="165">
        <v>248</v>
      </c>
      <c r="J278" s="135" t="s">
        <v>630</v>
      </c>
      <c r="K278" s="136">
        <f t="shared" si="127"/>
        <v>42</v>
      </c>
      <c r="L278" s="137">
        <f t="shared" si="128"/>
        <v>0.20388349514563106</v>
      </c>
      <c r="M278" s="132" t="s">
        <v>546</v>
      </c>
      <c r="N278" s="138">
        <v>44214</v>
      </c>
      <c r="O278" s="54"/>
      <c r="P278" s="54"/>
      <c r="Q278" s="198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156</v>
      </c>
      <c r="B279" s="161">
        <v>44140</v>
      </c>
      <c r="C279" s="161"/>
      <c r="D279" s="162" t="s">
        <v>140</v>
      </c>
      <c r="E279" s="163" t="s">
        <v>544</v>
      </c>
      <c r="F279" s="163">
        <v>182.5</v>
      </c>
      <c r="G279" s="163"/>
      <c r="H279" s="163">
        <v>248</v>
      </c>
      <c r="I279" s="165">
        <v>248</v>
      </c>
      <c r="J279" s="135" t="s">
        <v>630</v>
      </c>
      <c r="K279" s="136">
        <f t="shared" si="127"/>
        <v>65.5</v>
      </c>
      <c r="L279" s="137">
        <f t="shared" si="128"/>
        <v>0.35890410958904112</v>
      </c>
      <c r="M279" s="132" t="s">
        <v>546</v>
      </c>
      <c r="N279" s="138">
        <v>44214</v>
      </c>
      <c r="O279" s="54"/>
      <c r="P279" s="54"/>
      <c r="Q279" s="198"/>
      <c r="R279" s="37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157</v>
      </c>
      <c r="B280" s="161">
        <v>44140</v>
      </c>
      <c r="C280" s="161"/>
      <c r="D280" s="162" t="s">
        <v>336</v>
      </c>
      <c r="E280" s="163" t="s">
        <v>544</v>
      </c>
      <c r="F280" s="163">
        <v>247.5</v>
      </c>
      <c r="G280" s="163"/>
      <c r="H280" s="163">
        <v>320</v>
      </c>
      <c r="I280" s="165">
        <v>320</v>
      </c>
      <c r="J280" s="135" t="s">
        <v>630</v>
      </c>
      <c r="K280" s="136">
        <f t="shared" si="127"/>
        <v>72.5</v>
      </c>
      <c r="L280" s="137">
        <f t="shared" si="128"/>
        <v>0.29292929292929293</v>
      </c>
      <c r="M280" s="132" t="s">
        <v>546</v>
      </c>
      <c r="N280" s="138">
        <v>44323</v>
      </c>
      <c r="O280" s="54"/>
      <c r="P280" s="54"/>
      <c r="Q280" s="198"/>
      <c r="R280" s="37" t="s">
        <v>849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158</v>
      </c>
      <c r="B281" s="161">
        <v>44140</v>
      </c>
      <c r="C281" s="161"/>
      <c r="D281" s="162" t="s">
        <v>198</v>
      </c>
      <c r="E281" s="163" t="s">
        <v>544</v>
      </c>
      <c r="F281" s="133">
        <v>925</v>
      </c>
      <c r="G281" s="163"/>
      <c r="H281" s="163">
        <v>1095</v>
      </c>
      <c r="I281" s="165">
        <v>1093</v>
      </c>
      <c r="J281" s="135" t="s">
        <v>770</v>
      </c>
      <c r="K281" s="136">
        <f t="shared" si="127"/>
        <v>170</v>
      </c>
      <c r="L281" s="137">
        <f t="shared" si="128"/>
        <v>0.18378378378378379</v>
      </c>
      <c r="M281" s="132" t="s">
        <v>546</v>
      </c>
      <c r="N281" s="138">
        <v>44201</v>
      </c>
      <c r="O281" s="54"/>
      <c r="P281" s="54"/>
      <c r="Q281" s="198"/>
      <c r="R281" s="37" t="s">
        <v>847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159</v>
      </c>
      <c r="B282" s="161">
        <v>44140</v>
      </c>
      <c r="C282" s="161"/>
      <c r="D282" s="162" t="s">
        <v>354</v>
      </c>
      <c r="E282" s="163" t="s">
        <v>544</v>
      </c>
      <c r="F282" s="133">
        <v>332.5</v>
      </c>
      <c r="G282" s="163"/>
      <c r="H282" s="163">
        <v>393</v>
      </c>
      <c r="I282" s="165">
        <v>406</v>
      </c>
      <c r="J282" s="135" t="s">
        <v>771</v>
      </c>
      <c r="K282" s="136">
        <f t="shared" si="127"/>
        <v>60.5</v>
      </c>
      <c r="L282" s="137">
        <f t="shared" si="128"/>
        <v>0.18195488721804512</v>
      </c>
      <c r="M282" s="132" t="s">
        <v>546</v>
      </c>
      <c r="N282" s="138">
        <v>44256</v>
      </c>
      <c r="O282" s="54"/>
      <c r="P282" s="54"/>
      <c r="Q282" s="198"/>
      <c r="R282" s="37" t="s">
        <v>849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160</v>
      </c>
      <c r="B283" s="161">
        <v>44141</v>
      </c>
      <c r="C283" s="161"/>
      <c r="D283" s="162" t="s">
        <v>458</v>
      </c>
      <c r="E283" s="163" t="s">
        <v>544</v>
      </c>
      <c r="F283" s="133">
        <v>231</v>
      </c>
      <c r="G283" s="163"/>
      <c r="H283" s="163">
        <v>281</v>
      </c>
      <c r="I283" s="165">
        <v>281</v>
      </c>
      <c r="J283" s="135" t="s">
        <v>630</v>
      </c>
      <c r="K283" s="136">
        <f t="shared" si="127"/>
        <v>50</v>
      </c>
      <c r="L283" s="137">
        <f t="shared" si="128"/>
        <v>0.21645021645021645</v>
      </c>
      <c r="M283" s="132" t="s">
        <v>546</v>
      </c>
      <c r="N283" s="138">
        <v>44358</v>
      </c>
      <c r="O283" s="54"/>
      <c r="P283" s="54"/>
      <c r="Q283" s="198"/>
      <c r="R283" s="37" t="s">
        <v>847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161</v>
      </c>
      <c r="B284" s="161">
        <v>44187</v>
      </c>
      <c r="C284" s="161"/>
      <c r="D284" s="162" t="s">
        <v>772</v>
      </c>
      <c r="E284" s="163" t="s">
        <v>544</v>
      </c>
      <c r="F284" s="133">
        <v>190</v>
      </c>
      <c r="G284" s="163"/>
      <c r="H284" s="163">
        <v>239</v>
      </c>
      <c r="I284" s="165">
        <v>239</v>
      </c>
      <c r="J284" s="135" t="s">
        <v>773</v>
      </c>
      <c r="K284" s="136">
        <f t="shared" si="127"/>
        <v>49</v>
      </c>
      <c r="L284" s="137">
        <f t="shared" si="128"/>
        <v>0.25789473684210529</v>
      </c>
      <c r="M284" s="132" t="s">
        <v>546</v>
      </c>
      <c r="N284" s="138">
        <v>44844</v>
      </c>
      <c r="O284" s="54"/>
      <c r="P284" s="54"/>
      <c r="Q284" s="198"/>
      <c r="R284" s="37" t="s">
        <v>847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162</v>
      </c>
      <c r="B285" s="161">
        <v>44258</v>
      </c>
      <c r="C285" s="161"/>
      <c r="D285" s="162" t="s">
        <v>768</v>
      </c>
      <c r="E285" s="163" t="s">
        <v>544</v>
      </c>
      <c r="F285" s="133">
        <v>495</v>
      </c>
      <c r="G285" s="163"/>
      <c r="H285" s="163">
        <v>595</v>
      </c>
      <c r="I285" s="165">
        <v>590</v>
      </c>
      <c r="J285" s="135" t="s">
        <v>566</v>
      </c>
      <c r="K285" s="136">
        <f t="shared" si="127"/>
        <v>100</v>
      </c>
      <c r="L285" s="137">
        <f t="shared" si="128"/>
        <v>0.20202020202020202</v>
      </c>
      <c r="M285" s="132" t="s">
        <v>546</v>
      </c>
      <c r="N285" s="138">
        <v>44589</v>
      </c>
      <c r="O285" s="54"/>
      <c r="P285" s="54"/>
      <c r="Q285" s="198"/>
      <c r="R285" s="37" t="s">
        <v>847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163</v>
      </c>
      <c r="B286" s="161">
        <v>44274</v>
      </c>
      <c r="C286" s="161"/>
      <c r="D286" s="162" t="s">
        <v>354</v>
      </c>
      <c r="E286" s="163" t="s">
        <v>544</v>
      </c>
      <c r="F286" s="133">
        <v>355</v>
      </c>
      <c r="G286" s="163"/>
      <c r="H286" s="163">
        <v>422.5</v>
      </c>
      <c r="I286" s="165">
        <v>420</v>
      </c>
      <c r="J286" s="135" t="s">
        <v>774</v>
      </c>
      <c r="K286" s="136">
        <f t="shared" si="127"/>
        <v>67.5</v>
      </c>
      <c r="L286" s="137">
        <f t="shared" si="128"/>
        <v>0.19014084507042253</v>
      </c>
      <c r="M286" s="132" t="s">
        <v>546</v>
      </c>
      <c r="N286" s="138">
        <v>44361</v>
      </c>
      <c r="O286" s="54"/>
      <c r="P286" s="54"/>
      <c r="R286" s="37" t="s">
        <v>847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164</v>
      </c>
      <c r="B287" s="161">
        <v>44295</v>
      </c>
      <c r="C287" s="161"/>
      <c r="D287" s="162" t="s">
        <v>318</v>
      </c>
      <c r="E287" s="163" t="s">
        <v>544</v>
      </c>
      <c r="F287" s="133">
        <v>555</v>
      </c>
      <c r="G287" s="163"/>
      <c r="H287" s="163">
        <v>663</v>
      </c>
      <c r="I287" s="165">
        <v>663</v>
      </c>
      <c r="J287" s="135" t="s">
        <v>775</v>
      </c>
      <c r="K287" s="136">
        <f t="shared" si="127"/>
        <v>108</v>
      </c>
      <c r="L287" s="137">
        <f t="shared" si="128"/>
        <v>0.19459459459459461</v>
      </c>
      <c r="M287" s="132" t="s">
        <v>546</v>
      </c>
      <c r="N287" s="138">
        <v>44321</v>
      </c>
      <c r="O287" s="54"/>
      <c r="P287" s="54"/>
      <c r="Q287" s="198"/>
      <c r="R287" s="37" t="s">
        <v>847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165</v>
      </c>
      <c r="B288" s="161">
        <v>44308</v>
      </c>
      <c r="C288" s="161"/>
      <c r="D288" s="162" t="s">
        <v>739</v>
      </c>
      <c r="E288" s="163" t="s">
        <v>544</v>
      </c>
      <c r="F288" s="133">
        <v>126.5</v>
      </c>
      <c r="G288" s="163"/>
      <c r="H288" s="163">
        <v>155</v>
      </c>
      <c r="I288" s="165">
        <v>155</v>
      </c>
      <c r="J288" s="135" t="s">
        <v>630</v>
      </c>
      <c r="K288" s="136">
        <f t="shared" si="127"/>
        <v>28.5</v>
      </c>
      <c r="L288" s="137">
        <f t="shared" si="128"/>
        <v>0.22529644268774704</v>
      </c>
      <c r="M288" s="132" t="s">
        <v>546</v>
      </c>
      <c r="N288" s="138">
        <v>44362</v>
      </c>
      <c r="O288" s="54"/>
      <c r="P288" s="54"/>
      <c r="R288" s="37" t="s">
        <v>847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39">
        <v>166</v>
      </c>
      <c r="B289" s="170">
        <v>44368</v>
      </c>
      <c r="C289" s="170"/>
      <c r="D289" s="141" t="s">
        <v>776</v>
      </c>
      <c r="E289" s="143" t="s">
        <v>544</v>
      </c>
      <c r="F289" s="171">
        <v>287.5</v>
      </c>
      <c r="G289" s="143"/>
      <c r="H289" s="143">
        <v>245</v>
      </c>
      <c r="I289" s="144">
        <v>344</v>
      </c>
      <c r="J289" s="145" t="s">
        <v>777</v>
      </c>
      <c r="K289" s="146">
        <f t="shared" si="127"/>
        <v>-42.5</v>
      </c>
      <c r="L289" s="147">
        <f t="shared" si="128"/>
        <v>-0.14782608695652175</v>
      </c>
      <c r="M289" s="143" t="s">
        <v>556</v>
      </c>
      <c r="N289" s="140">
        <v>44508</v>
      </c>
      <c r="O289" s="54"/>
      <c r="P289" s="54"/>
      <c r="R289" s="37" t="s">
        <v>847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167</v>
      </c>
      <c r="B290" s="161">
        <v>44368</v>
      </c>
      <c r="C290" s="161"/>
      <c r="D290" s="162" t="s">
        <v>458</v>
      </c>
      <c r="E290" s="163" t="s">
        <v>544</v>
      </c>
      <c r="F290" s="133">
        <v>241</v>
      </c>
      <c r="G290" s="163"/>
      <c r="H290" s="163">
        <v>298</v>
      </c>
      <c r="I290" s="165">
        <v>320</v>
      </c>
      <c r="J290" s="135" t="s">
        <v>630</v>
      </c>
      <c r="K290" s="136">
        <f t="shared" si="127"/>
        <v>57</v>
      </c>
      <c r="L290" s="137">
        <f t="shared" si="128"/>
        <v>0.23651452282157676</v>
      </c>
      <c r="M290" s="132" t="s">
        <v>546</v>
      </c>
      <c r="N290" s="138">
        <v>44802</v>
      </c>
      <c r="O290" s="54"/>
      <c r="P290" s="54"/>
      <c r="R290" s="37" t="s">
        <v>847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168</v>
      </c>
      <c r="B291" s="161">
        <v>44406</v>
      </c>
      <c r="C291" s="161"/>
      <c r="D291" s="162" t="s">
        <v>739</v>
      </c>
      <c r="E291" s="163" t="s">
        <v>544</v>
      </c>
      <c r="F291" s="133">
        <v>162.5</v>
      </c>
      <c r="G291" s="163"/>
      <c r="H291" s="163">
        <v>200</v>
      </c>
      <c r="I291" s="165">
        <v>200</v>
      </c>
      <c r="J291" s="135" t="s">
        <v>630</v>
      </c>
      <c r="K291" s="136">
        <f t="shared" si="127"/>
        <v>37.5</v>
      </c>
      <c r="L291" s="137">
        <f t="shared" si="128"/>
        <v>0.23076923076923078</v>
      </c>
      <c r="M291" s="132" t="s">
        <v>546</v>
      </c>
      <c r="N291" s="138">
        <v>44802</v>
      </c>
      <c r="O291" s="54"/>
      <c r="P291" s="54"/>
      <c r="R291" s="37" t="s">
        <v>847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169</v>
      </c>
      <c r="B292" s="161">
        <v>44462</v>
      </c>
      <c r="C292" s="161"/>
      <c r="D292" s="162" t="s">
        <v>422</v>
      </c>
      <c r="E292" s="163" t="s">
        <v>544</v>
      </c>
      <c r="F292" s="133">
        <v>1235</v>
      </c>
      <c r="G292" s="163"/>
      <c r="H292" s="163">
        <v>1505</v>
      </c>
      <c r="I292" s="165">
        <v>1500</v>
      </c>
      <c r="J292" s="135" t="s">
        <v>630</v>
      </c>
      <c r="K292" s="136">
        <f t="shared" si="127"/>
        <v>270</v>
      </c>
      <c r="L292" s="137">
        <f t="shared" si="128"/>
        <v>0.21862348178137653</v>
      </c>
      <c r="M292" s="132" t="s">
        <v>546</v>
      </c>
      <c r="N292" s="138">
        <v>44564</v>
      </c>
      <c r="O292" s="54"/>
      <c r="P292" s="54"/>
      <c r="R292" s="37" t="s">
        <v>847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170</v>
      </c>
      <c r="B293" s="161">
        <v>44480</v>
      </c>
      <c r="C293" s="161"/>
      <c r="D293" s="162" t="s">
        <v>778</v>
      </c>
      <c r="E293" s="163" t="s">
        <v>544</v>
      </c>
      <c r="F293" s="133">
        <v>58.75</v>
      </c>
      <c r="G293" s="163"/>
      <c r="H293" s="163">
        <v>64.25</v>
      </c>
      <c r="I293" s="165"/>
      <c r="J293" s="135" t="s">
        <v>630</v>
      </c>
      <c r="K293" s="136">
        <f t="shared" si="127"/>
        <v>5.5</v>
      </c>
      <c r="L293" s="137">
        <f t="shared" si="128"/>
        <v>9.3617021276595741E-2</v>
      </c>
      <c r="M293" s="132" t="s">
        <v>546</v>
      </c>
      <c r="N293" s="138">
        <v>45322</v>
      </c>
      <c r="O293" s="54"/>
      <c r="P293" s="54"/>
      <c r="R293" s="37" t="s">
        <v>847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171</v>
      </c>
      <c r="B294" s="130">
        <v>44481</v>
      </c>
      <c r="C294" s="130"/>
      <c r="D294" s="131" t="s">
        <v>272</v>
      </c>
      <c r="E294" s="132" t="s">
        <v>544</v>
      </c>
      <c r="F294" s="133">
        <v>315</v>
      </c>
      <c r="G294" s="132"/>
      <c r="H294" s="132">
        <v>335</v>
      </c>
      <c r="I294" s="134">
        <v>380</v>
      </c>
      <c r="J294" s="135" t="s">
        <v>820</v>
      </c>
      <c r="K294" s="136">
        <f t="shared" si="127"/>
        <v>20</v>
      </c>
      <c r="L294" s="137">
        <f t="shared" si="128"/>
        <v>6.3492063492063489E-2</v>
      </c>
      <c r="M294" s="132" t="s">
        <v>546</v>
      </c>
      <c r="N294" s="138">
        <v>45297</v>
      </c>
      <c r="O294" s="54"/>
      <c r="P294" s="54"/>
      <c r="R294" s="37" t="s">
        <v>847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172</v>
      </c>
      <c r="B295" s="130">
        <v>44481</v>
      </c>
      <c r="C295" s="130"/>
      <c r="D295" s="131" t="s">
        <v>779</v>
      </c>
      <c r="E295" s="132" t="s">
        <v>544</v>
      </c>
      <c r="F295" s="133">
        <v>45.5</v>
      </c>
      <c r="G295" s="132"/>
      <c r="H295" s="132">
        <v>56.5</v>
      </c>
      <c r="I295" s="134">
        <v>56</v>
      </c>
      <c r="J295" s="135" t="s">
        <v>630</v>
      </c>
      <c r="K295" s="136">
        <f t="shared" si="127"/>
        <v>11</v>
      </c>
      <c r="L295" s="137">
        <f t="shared" si="128"/>
        <v>0.24175824175824176</v>
      </c>
      <c r="M295" s="132" t="s">
        <v>546</v>
      </c>
      <c r="N295" s="138">
        <v>44881</v>
      </c>
      <c r="O295" s="54"/>
      <c r="P295" s="54"/>
      <c r="R295" s="37" t="s">
        <v>847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173</v>
      </c>
      <c r="B296" s="130">
        <v>44551</v>
      </c>
      <c r="C296" s="130"/>
      <c r="D296" s="131" t="s">
        <v>128</v>
      </c>
      <c r="E296" s="132" t="s">
        <v>544</v>
      </c>
      <c r="F296" s="133">
        <v>2300</v>
      </c>
      <c r="G296" s="132"/>
      <c r="H296" s="132">
        <f>(2820+2200)/2</f>
        <v>2510</v>
      </c>
      <c r="I296" s="134">
        <v>3000</v>
      </c>
      <c r="J296" s="135" t="s">
        <v>780</v>
      </c>
      <c r="K296" s="136">
        <f t="shared" si="127"/>
        <v>210</v>
      </c>
      <c r="L296" s="137">
        <f t="shared" si="128"/>
        <v>9.1304347826086957E-2</v>
      </c>
      <c r="M296" s="132" t="s">
        <v>546</v>
      </c>
      <c r="N296" s="138">
        <v>44649</v>
      </c>
      <c r="O296" s="54"/>
      <c r="P296" s="54"/>
      <c r="R296" s="37" t="s">
        <v>847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29">
        <v>174</v>
      </c>
      <c r="B297" s="130">
        <v>44606</v>
      </c>
      <c r="C297" s="130"/>
      <c r="D297" s="131" t="s">
        <v>412</v>
      </c>
      <c r="E297" s="132" t="s">
        <v>544</v>
      </c>
      <c r="F297" s="133">
        <v>635</v>
      </c>
      <c r="G297" s="132"/>
      <c r="H297" s="132">
        <v>700</v>
      </c>
      <c r="I297" s="134">
        <v>764</v>
      </c>
      <c r="J297" s="135" t="s">
        <v>805</v>
      </c>
      <c r="K297" s="136">
        <f t="shared" si="127"/>
        <v>65</v>
      </c>
      <c r="L297" s="137">
        <f t="shared" si="128"/>
        <v>0.10236220472440945</v>
      </c>
      <c r="M297" s="132" t="s">
        <v>546</v>
      </c>
      <c r="N297" s="138">
        <v>45159</v>
      </c>
      <c r="O297" s="54"/>
      <c r="P297" s="54"/>
      <c r="R297" s="37" t="s">
        <v>847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29">
        <v>175</v>
      </c>
      <c r="B298" s="130">
        <v>44613</v>
      </c>
      <c r="C298" s="130"/>
      <c r="D298" s="131" t="s">
        <v>422</v>
      </c>
      <c r="E298" s="132" t="s">
        <v>544</v>
      </c>
      <c r="F298" s="133">
        <v>1255</v>
      </c>
      <c r="G298" s="132"/>
      <c r="H298" s="132">
        <v>1515</v>
      </c>
      <c r="I298" s="134">
        <v>1510</v>
      </c>
      <c r="J298" s="135" t="s">
        <v>630</v>
      </c>
      <c r="K298" s="136">
        <f t="shared" si="127"/>
        <v>260</v>
      </c>
      <c r="L298" s="137">
        <f t="shared" si="128"/>
        <v>0.20717131474103587</v>
      </c>
      <c r="M298" s="132" t="s">
        <v>546</v>
      </c>
      <c r="N298" s="138">
        <v>44834</v>
      </c>
      <c r="O298" s="54"/>
      <c r="P298" s="54"/>
      <c r="R298" s="37" t="s">
        <v>847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259">
        <v>176</v>
      </c>
      <c r="B299" s="250">
        <v>44670</v>
      </c>
      <c r="C299" s="250"/>
      <c r="D299" s="251" t="s">
        <v>509</v>
      </c>
      <c r="E299" s="252" t="s">
        <v>544</v>
      </c>
      <c r="F299" s="253">
        <v>445</v>
      </c>
      <c r="G299" s="253"/>
      <c r="H299" s="253">
        <v>460</v>
      </c>
      <c r="I299" s="253">
        <v>553</v>
      </c>
      <c r="J299" s="254" t="s">
        <v>840</v>
      </c>
      <c r="K299" s="255">
        <f t="shared" ref="K299" si="129">H299-F299</f>
        <v>15</v>
      </c>
      <c r="L299" s="256">
        <f t="shared" ref="L299" si="130">K299/F299</f>
        <v>3.3707865168539325E-2</v>
      </c>
      <c r="M299" s="257" t="s">
        <v>563</v>
      </c>
      <c r="N299" s="258">
        <v>45397</v>
      </c>
      <c r="O299" s="54"/>
      <c r="P299" s="54"/>
      <c r="R299" s="37" t="s">
        <v>847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177</v>
      </c>
      <c r="B300" s="161">
        <v>44746</v>
      </c>
      <c r="C300" s="161"/>
      <c r="D300" s="162" t="s">
        <v>781</v>
      </c>
      <c r="E300" s="163" t="s">
        <v>544</v>
      </c>
      <c r="F300" s="163">
        <v>207.5</v>
      </c>
      <c r="G300" s="163"/>
      <c r="H300" s="163">
        <v>254</v>
      </c>
      <c r="I300" s="165">
        <v>254</v>
      </c>
      <c r="J300" s="135" t="s">
        <v>630</v>
      </c>
      <c r="K300" s="136">
        <f t="shared" ref="K300:K310" si="131">H300-F300</f>
        <v>46.5</v>
      </c>
      <c r="L300" s="137">
        <f t="shared" ref="L300:L310" si="132">K300/F300</f>
        <v>0.22409638554216868</v>
      </c>
      <c r="M300" s="132" t="s">
        <v>546</v>
      </c>
      <c r="N300" s="138">
        <v>44792</v>
      </c>
      <c r="O300" s="54"/>
      <c r="P300" s="54"/>
      <c r="R300" s="37" t="s">
        <v>847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178</v>
      </c>
      <c r="B301" s="161">
        <v>44775</v>
      </c>
      <c r="C301" s="161"/>
      <c r="D301" s="162" t="s">
        <v>460</v>
      </c>
      <c r="E301" s="163" t="s">
        <v>544</v>
      </c>
      <c r="F301" s="163">
        <v>31.25</v>
      </c>
      <c r="G301" s="163"/>
      <c r="H301" s="163">
        <v>38.75</v>
      </c>
      <c r="I301" s="165">
        <v>38</v>
      </c>
      <c r="J301" s="135" t="s">
        <v>630</v>
      </c>
      <c r="K301" s="136">
        <f t="shared" si="131"/>
        <v>7.5</v>
      </c>
      <c r="L301" s="137">
        <f t="shared" si="132"/>
        <v>0.24</v>
      </c>
      <c r="M301" s="132" t="s">
        <v>546</v>
      </c>
      <c r="N301" s="138">
        <v>44844</v>
      </c>
      <c r="O301" s="54"/>
      <c r="P301" s="54"/>
      <c r="R301" s="37" t="s">
        <v>847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179</v>
      </c>
      <c r="B302" s="161">
        <v>44841</v>
      </c>
      <c r="C302" s="161"/>
      <c r="D302" s="162" t="s">
        <v>782</v>
      </c>
      <c r="E302" s="163" t="s">
        <v>544</v>
      </c>
      <c r="F302" s="133">
        <v>665</v>
      </c>
      <c r="G302" s="163"/>
      <c r="H302" s="163">
        <v>807.5</v>
      </c>
      <c r="I302" s="165">
        <v>840</v>
      </c>
      <c r="J302" s="135" t="s">
        <v>780</v>
      </c>
      <c r="K302" s="136">
        <f t="shared" si="131"/>
        <v>142.5</v>
      </c>
      <c r="L302" s="137">
        <f t="shared" si="132"/>
        <v>0.21428571428571427</v>
      </c>
      <c r="M302" s="132" t="s">
        <v>546</v>
      </c>
      <c r="N302" s="138">
        <v>45097</v>
      </c>
      <c r="O302" s="54"/>
      <c r="P302" s="54"/>
      <c r="R302" s="37" t="s">
        <v>847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180</v>
      </c>
      <c r="B303" s="161">
        <v>44844</v>
      </c>
      <c r="C303" s="161"/>
      <c r="D303" s="162" t="s">
        <v>414</v>
      </c>
      <c r="E303" s="163" t="s">
        <v>544</v>
      </c>
      <c r="F303" s="133">
        <v>227.5</v>
      </c>
      <c r="G303" s="163"/>
      <c r="H303" s="163">
        <v>270</v>
      </c>
      <c r="I303" s="165">
        <v>291</v>
      </c>
      <c r="J303" s="135" t="s">
        <v>807</v>
      </c>
      <c r="K303" s="136">
        <f t="shared" si="131"/>
        <v>42.5</v>
      </c>
      <c r="L303" s="137">
        <f t="shared" si="132"/>
        <v>0.18681318681318682</v>
      </c>
      <c r="M303" s="132" t="s">
        <v>546</v>
      </c>
      <c r="N303" s="138">
        <v>45160</v>
      </c>
      <c r="O303" s="54"/>
      <c r="P303" s="54"/>
      <c r="R303" s="37" t="s">
        <v>847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181</v>
      </c>
      <c r="B304" s="161">
        <v>44845</v>
      </c>
      <c r="C304" s="161"/>
      <c r="D304" s="162" t="s">
        <v>412</v>
      </c>
      <c r="E304" s="163" t="s">
        <v>544</v>
      </c>
      <c r="F304" s="133">
        <v>555</v>
      </c>
      <c r="G304" s="163"/>
      <c r="H304" s="163">
        <v>700</v>
      </c>
      <c r="I304" s="165">
        <v>765</v>
      </c>
      <c r="J304" s="135" t="s">
        <v>806</v>
      </c>
      <c r="K304" s="136">
        <f t="shared" si="131"/>
        <v>145</v>
      </c>
      <c r="L304" s="137">
        <f t="shared" si="132"/>
        <v>0.26126126126126126</v>
      </c>
      <c r="M304" s="132" t="s">
        <v>546</v>
      </c>
      <c r="N304" s="138">
        <v>45159</v>
      </c>
      <c r="O304" s="54"/>
      <c r="P304" s="54"/>
      <c r="R304" s="37" t="s">
        <v>847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182</v>
      </c>
      <c r="B305" s="161">
        <v>44981</v>
      </c>
      <c r="C305" s="161"/>
      <c r="D305" s="162" t="s">
        <v>427</v>
      </c>
      <c r="E305" s="163" t="s">
        <v>544</v>
      </c>
      <c r="F305" s="133">
        <v>1675</v>
      </c>
      <c r="G305" s="163"/>
      <c r="H305" s="163">
        <v>2080</v>
      </c>
      <c r="I305" s="165">
        <v>2080</v>
      </c>
      <c r="J305" s="135" t="s">
        <v>630</v>
      </c>
      <c r="K305" s="136">
        <f t="shared" si="131"/>
        <v>405</v>
      </c>
      <c r="L305" s="137">
        <f t="shared" si="132"/>
        <v>0.2417910447761194</v>
      </c>
      <c r="M305" s="132" t="s">
        <v>546</v>
      </c>
      <c r="N305" s="138">
        <v>45119</v>
      </c>
      <c r="O305" s="54"/>
      <c r="P305" s="54"/>
      <c r="R305" s="37" t="s">
        <v>847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183</v>
      </c>
      <c r="B306" s="161">
        <v>44986</v>
      </c>
      <c r="C306" s="161"/>
      <c r="D306" s="162" t="s">
        <v>460</v>
      </c>
      <c r="E306" s="163" t="s">
        <v>544</v>
      </c>
      <c r="F306" s="133">
        <v>57.5</v>
      </c>
      <c r="G306" s="163"/>
      <c r="H306" s="163">
        <v>120</v>
      </c>
      <c r="I306" s="165">
        <v>120</v>
      </c>
      <c r="J306" s="135" t="s">
        <v>630</v>
      </c>
      <c r="K306" s="136">
        <f t="shared" si="131"/>
        <v>62.5</v>
      </c>
      <c r="L306" s="137">
        <f t="shared" si="132"/>
        <v>1.0869565217391304</v>
      </c>
      <c r="M306" s="132" t="s">
        <v>546</v>
      </c>
      <c r="N306" s="138">
        <v>45049</v>
      </c>
      <c r="O306" s="54"/>
      <c r="P306" s="54"/>
      <c r="R306" s="37" t="s">
        <v>847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184</v>
      </c>
      <c r="B307" s="161">
        <v>45008</v>
      </c>
      <c r="C307" s="161"/>
      <c r="D307" s="162" t="s">
        <v>474</v>
      </c>
      <c r="E307" s="163" t="s">
        <v>544</v>
      </c>
      <c r="F307" s="133">
        <v>2765</v>
      </c>
      <c r="G307" s="163"/>
      <c r="H307" s="163">
        <v>3547.5</v>
      </c>
      <c r="I307" s="165">
        <v>3523</v>
      </c>
      <c r="J307" s="135" t="s">
        <v>630</v>
      </c>
      <c r="K307" s="136">
        <f t="shared" si="131"/>
        <v>782.5</v>
      </c>
      <c r="L307" s="137">
        <f t="shared" si="132"/>
        <v>0.28300180831826399</v>
      </c>
      <c r="M307" s="132" t="s">
        <v>546</v>
      </c>
      <c r="N307" s="138">
        <v>45177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185</v>
      </c>
      <c r="B308" s="161">
        <v>45027</v>
      </c>
      <c r="C308" s="161"/>
      <c r="D308" s="162" t="s">
        <v>783</v>
      </c>
      <c r="E308" s="163" t="s">
        <v>544</v>
      </c>
      <c r="F308" s="163">
        <v>460</v>
      </c>
      <c r="G308" s="163"/>
      <c r="H308" s="163">
        <v>825</v>
      </c>
      <c r="I308" s="165">
        <v>810</v>
      </c>
      <c r="J308" s="135" t="s">
        <v>630</v>
      </c>
      <c r="K308" s="136">
        <f t="shared" si="131"/>
        <v>365</v>
      </c>
      <c r="L308" s="137">
        <f t="shared" si="132"/>
        <v>0.79347826086956519</v>
      </c>
      <c r="M308" s="132" t="s">
        <v>546</v>
      </c>
      <c r="N308" s="138">
        <v>45155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186</v>
      </c>
      <c r="B309" s="161">
        <v>45050</v>
      </c>
      <c r="C309" s="161"/>
      <c r="D309" s="162" t="s">
        <v>41</v>
      </c>
      <c r="E309" s="163" t="s">
        <v>544</v>
      </c>
      <c r="F309" s="163">
        <v>3630</v>
      </c>
      <c r="G309" s="163"/>
      <c r="H309" s="163">
        <v>5150</v>
      </c>
      <c r="I309" s="165">
        <v>5040</v>
      </c>
      <c r="J309" s="135" t="s">
        <v>630</v>
      </c>
      <c r="K309" s="136">
        <f t="shared" si="131"/>
        <v>1520</v>
      </c>
      <c r="L309" s="137">
        <f t="shared" si="132"/>
        <v>0.41873278236914602</v>
      </c>
      <c r="M309" s="132" t="s">
        <v>546</v>
      </c>
      <c r="N309" s="138">
        <v>45344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187</v>
      </c>
      <c r="B310" s="161">
        <v>45075</v>
      </c>
      <c r="C310" s="161"/>
      <c r="D310" s="162" t="s">
        <v>784</v>
      </c>
      <c r="E310" s="163" t="s">
        <v>544</v>
      </c>
      <c r="F310" s="133">
        <v>585</v>
      </c>
      <c r="G310" s="163"/>
      <c r="H310" s="163">
        <v>732</v>
      </c>
      <c r="I310" s="165">
        <v>732</v>
      </c>
      <c r="J310" s="135" t="s">
        <v>630</v>
      </c>
      <c r="K310" s="136">
        <f t="shared" si="131"/>
        <v>147</v>
      </c>
      <c r="L310" s="137">
        <f t="shared" si="132"/>
        <v>0.25128205128205128</v>
      </c>
      <c r="M310" s="132" t="s">
        <v>546</v>
      </c>
      <c r="N310" s="138">
        <v>45152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60">
        <v>188</v>
      </c>
      <c r="B311" s="161">
        <v>45078</v>
      </c>
      <c r="C311" s="161"/>
      <c r="D311" s="162" t="s">
        <v>499</v>
      </c>
      <c r="E311" s="163" t="s">
        <v>544</v>
      </c>
      <c r="F311" s="133">
        <v>3310</v>
      </c>
      <c r="G311" s="163"/>
      <c r="H311" s="163">
        <v>4300</v>
      </c>
      <c r="I311" s="165">
        <v>4300</v>
      </c>
      <c r="J311" s="135" t="s">
        <v>630</v>
      </c>
      <c r="K311" s="136">
        <f t="shared" ref="K311" si="133">H311-F311</f>
        <v>990</v>
      </c>
      <c r="L311" s="137">
        <f t="shared" ref="L311" si="134">K311/F311</f>
        <v>0.29909365558912387</v>
      </c>
      <c r="M311" s="132" t="s">
        <v>546</v>
      </c>
      <c r="N311" s="138">
        <v>45436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189</v>
      </c>
      <c r="B312" s="161">
        <v>45103</v>
      </c>
      <c r="C312" s="161"/>
      <c r="D312" s="162" t="s">
        <v>802</v>
      </c>
      <c r="E312" s="163" t="s">
        <v>544</v>
      </c>
      <c r="F312" s="133">
        <v>282.5</v>
      </c>
      <c r="G312" s="163"/>
      <c r="H312" s="163">
        <v>383</v>
      </c>
      <c r="I312" s="165">
        <v>383</v>
      </c>
      <c r="J312" s="135" t="s">
        <v>630</v>
      </c>
      <c r="K312" s="136">
        <f>H312-F312</f>
        <v>100.5</v>
      </c>
      <c r="L312" s="137">
        <f>K312/F312</f>
        <v>0.35575221238938054</v>
      </c>
      <c r="M312" s="132" t="s">
        <v>546</v>
      </c>
      <c r="N312" s="138">
        <v>45265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F312" s="37"/>
      <c r="AG312" s="54"/>
      <c r="AI312" s="37"/>
      <c r="AK312" s="37"/>
      <c r="AL312" s="54"/>
    </row>
    <row r="313" spans="1:38" ht="12.75" customHeight="1">
      <c r="A313" s="160">
        <v>190</v>
      </c>
      <c r="B313" s="161">
        <v>45120</v>
      </c>
      <c r="C313" s="161"/>
      <c r="D313" s="162" t="s">
        <v>498</v>
      </c>
      <c r="E313" s="163" t="s">
        <v>544</v>
      </c>
      <c r="F313" s="133">
        <v>2312.5</v>
      </c>
      <c r="G313" s="163"/>
      <c r="H313" s="163">
        <v>2935</v>
      </c>
      <c r="I313" s="165">
        <v>2935</v>
      </c>
      <c r="J313" s="135" t="s">
        <v>630</v>
      </c>
      <c r="K313" s="136">
        <f>H313-F313</f>
        <v>622.5</v>
      </c>
      <c r="L313" s="137">
        <f>K313/F313</f>
        <v>0.26918918918918922</v>
      </c>
      <c r="M313" s="132" t="s">
        <v>546</v>
      </c>
      <c r="N313" s="138">
        <v>45177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F313" s="37"/>
      <c r="AG313" s="54"/>
      <c r="AI313" s="37"/>
      <c r="AK313" s="37"/>
      <c r="AL313" s="54"/>
    </row>
    <row r="314" spans="1:38" ht="12.75" customHeight="1">
      <c r="A314" s="160">
        <v>191</v>
      </c>
      <c r="B314" s="161">
        <v>45125</v>
      </c>
      <c r="C314" s="161"/>
      <c r="D314" s="162" t="s">
        <v>198</v>
      </c>
      <c r="E314" s="163" t="s">
        <v>544</v>
      </c>
      <c r="F314" s="133">
        <v>3980</v>
      </c>
      <c r="G314" s="163"/>
      <c r="H314" s="163">
        <v>4895</v>
      </c>
      <c r="I314" s="165">
        <v>4895</v>
      </c>
      <c r="J314" s="135" t="s">
        <v>630</v>
      </c>
      <c r="K314" s="136">
        <f>H314-F314</f>
        <v>915</v>
      </c>
      <c r="L314" s="137">
        <f>K314/F314</f>
        <v>0.22989949748743718</v>
      </c>
      <c r="M314" s="132" t="s">
        <v>546</v>
      </c>
      <c r="N314" s="138">
        <v>45155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60">
        <v>192</v>
      </c>
      <c r="B315" s="161">
        <v>45145</v>
      </c>
      <c r="C315" s="161"/>
      <c r="D315" s="162" t="s">
        <v>804</v>
      </c>
      <c r="E315" s="163" t="s">
        <v>544</v>
      </c>
      <c r="F315" s="133">
        <v>565</v>
      </c>
      <c r="G315" s="163"/>
      <c r="H315" s="163">
        <v>725</v>
      </c>
      <c r="I315" s="165">
        <v>725</v>
      </c>
      <c r="J315" s="135" t="s">
        <v>630</v>
      </c>
      <c r="K315" s="136">
        <f>H315-F315</f>
        <v>160</v>
      </c>
      <c r="L315" s="137">
        <f>K315/F315</f>
        <v>0.2831858407079646</v>
      </c>
      <c r="M315" s="132" t="s">
        <v>546</v>
      </c>
      <c r="N315" s="138">
        <v>45169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193</v>
      </c>
      <c r="B316" s="233">
        <v>45167</v>
      </c>
      <c r="C316" s="233"/>
      <c r="D316" s="234" t="s">
        <v>808</v>
      </c>
      <c r="E316" s="235" t="s">
        <v>544</v>
      </c>
      <c r="F316" s="133">
        <v>700</v>
      </c>
      <c r="G316" s="235"/>
      <c r="H316" s="235">
        <v>950</v>
      </c>
      <c r="I316" s="236">
        <v>950</v>
      </c>
      <c r="J316" s="237" t="s">
        <v>630</v>
      </c>
      <c r="K316" s="136">
        <f>H316-F316</f>
        <v>250</v>
      </c>
      <c r="L316" s="137">
        <f>K316/F316</f>
        <v>0.35714285714285715</v>
      </c>
      <c r="M316" s="132" t="s">
        <v>546</v>
      </c>
      <c r="N316" s="138">
        <v>45261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194</v>
      </c>
      <c r="B317" s="179">
        <v>45184</v>
      </c>
      <c r="C317" s="53"/>
      <c r="D317" s="53" t="s">
        <v>501</v>
      </c>
      <c r="E317" s="180" t="s">
        <v>544</v>
      </c>
      <c r="F317" s="51" t="s">
        <v>809</v>
      </c>
      <c r="G317" s="51"/>
      <c r="H317" s="51"/>
      <c r="I317" s="51">
        <v>480</v>
      </c>
      <c r="J317" s="51" t="s">
        <v>545</v>
      </c>
      <c r="K317" s="51"/>
      <c r="L317" s="51"/>
      <c r="M317" s="51"/>
      <c r="N317" s="51"/>
      <c r="O317" s="54"/>
      <c r="P317" s="54"/>
      <c r="R317" s="37" t="s">
        <v>850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195</v>
      </c>
      <c r="B318" s="233">
        <v>45203</v>
      </c>
      <c r="C318" s="233"/>
      <c r="D318" s="234" t="s">
        <v>171</v>
      </c>
      <c r="E318" s="235" t="s">
        <v>544</v>
      </c>
      <c r="F318" s="133">
        <v>992.5</v>
      </c>
      <c r="G318" s="235"/>
      <c r="H318" s="235">
        <v>1198</v>
      </c>
      <c r="I318" s="236">
        <v>1198</v>
      </c>
      <c r="J318" s="237" t="s">
        <v>630</v>
      </c>
      <c r="K318" s="136">
        <f>H318-F318</f>
        <v>205.5</v>
      </c>
      <c r="L318" s="137">
        <f>K318/F318</f>
        <v>0.2070528967254408</v>
      </c>
      <c r="M318" s="132" t="s">
        <v>546</v>
      </c>
      <c r="N318" s="138">
        <v>45392</v>
      </c>
      <c r="O318" s="54"/>
      <c r="P318" s="54"/>
      <c r="R318" s="37" t="s">
        <v>850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196</v>
      </c>
      <c r="B319" s="233">
        <v>45216</v>
      </c>
      <c r="C319" s="233"/>
      <c r="D319" s="234" t="s">
        <v>104</v>
      </c>
      <c r="E319" s="235" t="s">
        <v>544</v>
      </c>
      <c r="F319" s="133">
        <v>5425</v>
      </c>
      <c r="G319" s="235"/>
      <c r="H319" s="235">
        <v>6880</v>
      </c>
      <c r="I319" s="236">
        <v>6870</v>
      </c>
      <c r="J319" s="237" t="s">
        <v>630</v>
      </c>
      <c r="K319" s="136">
        <f>H319-F319</f>
        <v>1455</v>
      </c>
      <c r="L319" s="137">
        <f>K319/F319</f>
        <v>0.26820276497695855</v>
      </c>
      <c r="M319" s="132" t="s">
        <v>546</v>
      </c>
      <c r="N319" s="138">
        <v>45342</v>
      </c>
      <c r="O319" s="54"/>
      <c r="P319" s="54"/>
      <c r="R319" s="37" t="s">
        <v>850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197</v>
      </c>
      <c r="B320" s="233">
        <v>45216</v>
      </c>
      <c r="C320" s="233"/>
      <c r="D320" s="234" t="s">
        <v>810</v>
      </c>
      <c r="E320" s="235" t="s">
        <v>544</v>
      </c>
      <c r="F320" s="133">
        <v>1090</v>
      </c>
      <c r="G320" s="235"/>
      <c r="H320" s="235">
        <v>1415</v>
      </c>
      <c r="I320" s="236">
        <v>1415</v>
      </c>
      <c r="J320" s="237" t="s">
        <v>630</v>
      </c>
      <c r="K320" s="136">
        <f>H320-F320</f>
        <v>325</v>
      </c>
      <c r="L320" s="137">
        <f>K320/F320</f>
        <v>0.29816513761467889</v>
      </c>
      <c r="M320" s="132" t="s">
        <v>546</v>
      </c>
      <c r="N320" s="138">
        <v>45282</v>
      </c>
      <c r="O320" s="54"/>
      <c r="P320" s="54"/>
      <c r="R320" s="37" t="s">
        <v>850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198</v>
      </c>
      <c r="B321" s="233">
        <v>45236</v>
      </c>
      <c r="C321" s="233"/>
      <c r="D321" s="234" t="s">
        <v>813</v>
      </c>
      <c r="E321" s="235" t="s">
        <v>544</v>
      </c>
      <c r="F321" s="133">
        <v>1270</v>
      </c>
      <c r="G321" s="235"/>
      <c r="H321" s="235">
        <v>1613</v>
      </c>
      <c r="I321" s="236">
        <v>1613</v>
      </c>
      <c r="J321" s="237" t="s">
        <v>630</v>
      </c>
      <c r="K321" s="136">
        <f>H321-F321</f>
        <v>343</v>
      </c>
      <c r="L321" s="137">
        <f>K321/F321</f>
        <v>0.27007874015748029</v>
      </c>
      <c r="M321" s="132" t="s">
        <v>546</v>
      </c>
      <c r="N321" s="138">
        <v>45246</v>
      </c>
      <c r="O321" s="54"/>
      <c r="P321" s="54"/>
      <c r="R321" s="37" t="s">
        <v>850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199</v>
      </c>
      <c r="B322" s="233">
        <v>45251</v>
      </c>
      <c r="C322" s="233"/>
      <c r="D322" s="234" t="s">
        <v>814</v>
      </c>
      <c r="E322" s="235" t="s">
        <v>544</v>
      </c>
      <c r="F322" s="133">
        <v>807.5</v>
      </c>
      <c r="G322" s="235"/>
      <c r="H322" s="235">
        <v>1490</v>
      </c>
      <c r="I322" s="236">
        <v>1490</v>
      </c>
      <c r="J322" s="237" t="s">
        <v>630</v>
      </c>
      <c r="K322" s="136">
        <f>H322-F322</f>
        <v>682.5</v>
      </c>
      <c r="L322" s="137">
        <f>K322/F322</f>
        <v>0.84520123839009287</v>
      </c>
      <c r="M322" s="132" t="s">
        <v>546</v>
      </c>
      <c r="N322" s="138">
        <v>45479</v>
      </c>
      <c r="O322" s="54"/>
      <c r="P322" s="54"/>
      <c r="R322" s="37" t="s">
        <v>850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200</v>
      </c>
      <c r="B323" s="179">
        <v>45254</v>
      </c>
      <c r="C323" s="53"/>
      <c r="D323" s="53" t="s">
        <v>813</v>
      </c>
      <c r="E323" s="180" t="s">
        <v>544</v>
      </c>
      <c r="F323" s="51" t="s">
        <v>815</v>
      </c>
      <c r="G323" s="51"/>
      <c r="H323" s="51"/>
      <c r="I323" s="51">
        <v>1806</v>
      </c>
      <c r="J323" s="51" t="s">
        <v>545</v>
      </c>
      <c r="K323" s="51"/>
      <c r="L323" s="51"/>
      <c r="M323" s="51"/>
      <c r="N323" s="51"/>
      <c r="O323" s="54"/>
      <c r="P323" s="54"/>
      <c r="R323" s="37" t="s">
        <v>850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201</v>
      </c>
      <c r="B324" s="233">
        <v>45265</v>
      </c>
      <c r="C324" s="233"/>
      <c r="D324" s="234" t="s">
        <v>502</v>
      </c>
      <c r="E324" s="235" t="s">
        <v>544</v>
      </c>
      <c r="F324" s="133">
        <v>435</v>
      </c>
      <c r="G324" s="235"/>
      <c r="H324" s="235">
        <v>558</v>
      </c>
      <c r="I324" s="236">
        <v>558</v>
      </c>
      <c r="J324" s="237" t="s">
        <v>630</v>
      </c>
      <c r="K324" s="136">
        <f>H324-F324</f>
        <v>123</v>
      </c>
      <c r="L324" s="137">
        <f>K324/F324</f>
        <v>0.28275862068965518</v>
      </c>
      <c r="M324" s="132" t="s">
        <v>546</v>
      </c>
      <c r="N324" s="138">
        <v>45378</v>
      </c>
      <c r="O324" s="54"/>
      <c r="P324" s="54"/>
      <c r="R324" s="37" t="s">
        <v>850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202</v>
      </c>
      <c r="B325" s="233">
        <v>45272</v>
      </c>
      <c r="C325" s="233"/>
      <c r="D325" s="234" t="s">
        <v>817</v>
      </c>
      <c r="E325" s="235" t="s">
        <v>544</v>
      </c>
      <c r="F325" s="133">
        <v>4225</v>
      </c>
      <c r="G325" s="235"/>
      <c r="H325" s="235">
        <v>5512</v>
      </c>
      <c r="I325" s="236">
        <v>5512</v>
      </c>
      <c r="J325" s="237" t="s">
        <v>630</v>
      </c>
      <c r="K325" s="136">
        <f>H325-F325</f>
        <v>1287</v>
      </c>
      <c r="L325" s="137">
        <f>K325/F325</f>
        <v>0.30461538461538462</v>
      </c>
      <c r="M325" s="132" t="s">
        <v>546</v>
      </c>
      <c r="N325" s="138">
        <v>45329</v>
      </c>
      <c r="O325" s="54"/>
      <c r="P325" s="54"/>
      <c r="R325" s="37" t="s">
        <v>850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203</v>
      </c>
      <c r="B326" s="179">
        <v>45292</v>
      </c>
      <c r="C326" s="53"/>
      <c r="D326" s="53" t="s">
        <v>308</v>
      </c>
      <c r="E326" s="180" t="s">
        <v>544</v>
      </c>
      <c r="F326" s="51" t="s">
        <v>818</v>
      </c>
      <c r="G326" s="51"/>
      <c r="H326" s="51"/>
      <c r="I326" s="51">
        <v>4909</v>
      </c>
      <c r="J326" s="51" t="s">
        <v>545</v>
      </c>
      <c r="K326" s="51"/>
      <c r="L326" s="51"/>
      <c r="M326" s="51"/>
      <c r="N326" s="51"/>
      <c r="O326" s="54"/>
      <c r="P326" s="54"/>
      <c r="R326" s="37" t="s">
        <v>850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204</v>
      </c>
      <c r="B327" s="179">
        <v>45294</v>
      </c>
      <c r="C327" s="53"/>
      <c r="D327" s="53" t="s">
        <v>500</v>
      </c>
      <c r="E327" s="180" t="s">
        <v>544</v>
      </c>
      <c r="F327" s="51" t="s">
        <v>819</v>
      </c>
      <c r="G327" s="51"/>
      <c r="H327" s="51"/>
      <c r="I327" s="51">
        <v>1080</v>
      </c>
      <c r="J327" s="51" t="s">
        <v>545</v>
      </c>
      <c r="K327" s="51"/>
      <c r="L327" s="51"/>
      <c r="M327" s="51"/>
      <c r="N327" s="51"/>
      <c r="O327" s="54"/>
      <c r="P327" s="54"/>
      <c r="R327" s="37" t="s">
        <v>850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205</v>
      </c>
      <c r="B328" s="179">
        <v>45315</v>
      </c>
      <c r="C328" s="53"/>
      <c r="D328" s="53" t="s">
        <v>309</v>
      </c>
      <c r="E328" s="180" t="s">
        <v>544</v>
      </c>
      <c r="F328" s="51" t="s">
        <v>821</v>
      </c>
      <c r="G328" s="51"/>
      <c r="H328" s="51"/>
      <c r="I328" s="51">
        <v>2077</v>
      </c>
      <c r="J328" s="51" t="s">
        <v>545</v>
      </c>
      <c r="K328" s="51"/>
      <c r="L328" s="51"/>
      <c r="M328" s="51"/>
      <c r="N328" s="51"/>
      <c r="O328" s="54"/>
      <c r="P328" s="54"/>
      <c r="R328" s="37" t="s">
        <v>850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206</v>
      </c>
      <c r="B329" s="179">
        <v>45320</v>
      </c>
      <c r="C329" s="53"/>
      <c r="D329" s="53" t="s">
        <v>822</v>
      </c>
      <c r="E329" s="180" t="s">
        <v>544</v>
      </c>
      <c r="F329" s="51" t="s">
        <v>823</v>
      </c>
      <c r="G329" s="51"/>
      <c r="H329" s="51"/>
      <c r="I329" s="51">
        <v>2906</v>
      </c>
      <c r="J329" s="51" t="s">
        <v>545</v>
      </c>
      <c r="K329" s="51"/>
      <c r="L329" s="51"/>
      <c r="M329" s="51"/>
      <c r="N329" s="51"/>
      <c r="O329" s="54"/>
      <c r="P329" s="54"/>
      <c r="R329" s="37" t="s">
        <v>850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207</v>
      </c>
      <c r="B330" s="233">
        <v>45331</v>
      </c>
      <c r="C330" s="233"/>
      <c r="D330" s="234" t="s">
        <v>498</v>
      </c>
      <c r="E330" s="235" t="s">
        <v>544</v>
      </c>
      <c r="F330" s="133">
        <v>3270</v>
      </c>
      <c r="G330" s="235"/>
      <c r="H330" s="235">
        <v>4096</v>
      </c>
      <c r="I330" s="236">
        <v>4096</v>
      </c>
      <c r="J330" s="237" t="s">
        <v>630</v>
      </c>
      <c r="K330" s="136">
        <f>H330-F330</f>
        <v>826</v>
      </c>
      <c r="L330" s="137">
        <f>K330/F330</f>
        <v>0.25259938837920487</v>
      </c>
      <c r="M330" s="132" t="s">
        <v>546</v>
      </c>
      <c r="N330" s="138">
        <v>45377</v>
      </c>
      <c r="O330" s="54"/>
      <c r="P330" s="54"/>
      <c r="R330" s="37" t="s">
        <v>851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208</v>
      </c>
      <c r="B331" s="179">
        <v>45345</v>
      </c>
      <c r="C331" s="53"/>
      <c r="D331" s="53" t="s">
        <v>59</v>
      </c>
      <c r="E331" s="180" t="s">
        <v>544</v>
      </c>
      <c r="F331" s="51" t="s">
        <v>838</v>
      </c>
      <c r="G331" s="51"/>
      <c r="H331" s="51"/>
      <c r="I331" s="51">
        <v>2627</v>
      </c>
      <c r="J331" s="51" t="s">
        <v>545</v>
      </c>
      <c r="K331" s="51"/>
      <c r="L331" s="51"/>
      <c r="M331" s="51"/>
      <c r="N331" s="53"/>
      <c r="O331" s="54"/>
      <c r="P331" s="54"/>
      <c r="R331" s="37" t="s">
        <v>851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209</v>
      </c>
      <c r="B332" s="233">
        <v>45356</v>
      </c>
      <c r="C332" s="233"/>
      <c r="D332" s="234" t="s">
        <v>808</v>
      </c>
      <c r="E332" s="235" t="s">
        <v>544</v>
      </c>
      <c r="F332" s="133">
        <v>925</v>
      </c>
      <c r="G332" s="235"/>
      <c r="H332" s="235">
        <v>1170</v>
      </c>
      <c r="I332" s="236">
        <v>1170</v>
      </c>
      <c r="J332" s="237" t="s">
        <v>630</v>
      </c>
      <c r="K332" s="136">
        <f>H332-F332</f>
        <v>245</v>
      </c>
      <c r="L332" s="137">
        <f>K332/F332</f>
        <v>0.26486486486486488</v>
      </c>
      <c r="M332" s="132" t="s">
        <v>546</v>
      </c>
      <c r="N332" s="138">
        <v>45435</v>
      </c>
      <c r="O332" s="54"/>
      <c r="P332" s="54"/>
      <c r="R332" s="37" t="s">
        <v>850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210</v>
      </c>
      <c r="B333" s="233">
        <v>45372</v>
      </c>
      <c r="C333" s="233"/>
      <c r="D333" s="234" t="s">
        <v>474</v>
      </c>
      <c r="E333" s="235" t="s">
        <v>544</v>
      </c>
      <c r="F333" s="133">
        <v>2910</v>
      </c>
      <c r="G333" s="235"/>
      <c r="H333" s="235">
        <v>3696</v>
      </c>
      <c r="I333" s="236">
        <v>3696</v>
      </c>
      <c r="J333" s="237" t="s">
        <v>630</v>
      </c>
      <c r="K333" s="136">
        <f>H333-F333</f>
        <v>786</v>
      </c>
      <c r="L333" s="137">
        <f>K333/F333</f>
        <v>0.27010309278350514</v>
      </c>
      <c r="M333" s="132" t="s">
        <v>546</v>
      </c>
      <c r="N333" s="138">
        <v>45412</v>
      </c>
      <c r="O333" s="54"/>
      <c r="P333" s="54"/>
      <c r="R333" s="37" t="s">
        <v>851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211</v>
      </c>
      <c r="B334" s="233">
        <v>45387</v>
      </c>
      <c r="C334" s="233"/>
      <c r="D334" s="234" t="s">
        <v>504</v>
      </c>
      <c r="E334" s="235" t="s">
        <v>544</v>
      </c>
      <c r="F334" s="133">
        <v>735</v>
      </c>
      <c r="G334" s="235"/>
      <c r="H334" s="235">
        <v>938</v>
      </c>
      <c r="I334" s="236">
        <v>938</v>
      </c>
      <c r="J334" s="237" t="s">
        <v>630</v>
      </c>
      <c r="K334" s="136">
        <f>H334-F334</f>
        <v>203</v>
      </c>
      <c r="L334" s="137">
        <f>K334/F334</f>
        <v>0.27619047619047621</v>
      </c>
      <c r="M334" s="132" t="s">
        <v>546</v>
      </c>
      <c r="N334" s="138">
        <v>45449</v>
      </c>
      <c r="O334" s="54"/>
      <c r="P334" s="54"/>
      <c r="R334" s="37" t="s">
        <v>850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212</v>
      </c>
      <c r="B335" s="179">
        <v>45407</v>
      </c>
      <c r="C335" s="53"/>
      <c r="D335" s="53" t="s">
        <v>810</v>
      </c>
      <c r="E335" s="180" t="s">
        <v>544</v>
      </c>
      <c r="F335" s="51" t="s">
        <v>841</v>
      </c>
      <c r="G335" s="51"/>
      <c r="H335" s="51"/>
      <c r="I335" s="51">
        <v>1675</v>
      </c>
      <c r="J335" s="51" t="s">
        <v>545</v>
      </c>
      <c r="K335" s="51"/>
      <c r="L335" s="51"/>
      <c r="M335" s="51"/>
      <c r="N335" s="53"/>
      <c r="O335" s="54"/>
      <c r="P335" s="54"/>
      <c r="R335" s="37" t="s">
        <v>851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213</v>
      </c>
      <c r="B336" s="233">
        <v>45426</v>
      </c>
      <c r="C336" s="233"/>
      <c r="D336" s="234" t="s">
        <v>787</v>
      </c>
      <c r="E336" s="235" t="s">
        <v>544</v>
      </c>
      <c r="F336" s="133">
        <v>485</v>
      </c>
      <c r="G336" s="235"/>
      <c r="H336" s="235">
        <v>617</v>
      </c>
      <c r="I336" s="236">
        <v>617</v>
      </c>
      <c r="J336" s="237" t="s">
        <v>630</v>
      </c>
      <c r="K336" s="136">
        <f>H336-F336</f>
        <v>132</v>
      </c>
      <c r="L336" s="137">
        <f>K336/F336</f>
        <v>0.27216494845360822</v>
      </c>
      <c r="M336" s="132" t="s">
        <v>546</v>
      </c>
      <c r="N336" s="138">
        <v>45481</v>
      </c>
      <c r="O336" s="54"/>
      <c r="P336" s="54"/>
      <c r="R336" s="37" t="s">
        <v>850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214</v>
      </c>
      <c r="B337" s="233">
        <v>45448</v>
      </c>
      <c r="C337" s="233"/>
      <c r="D337" s="234" t="s">
        <v>734</v>
      </c>
      <c r="E337" s="235" t="s">
        <v>544</v>
      </c>
      <c r="F337" s="133">
        <v>385</v>
      </c>
      <c r="G337" s="235"/>
      <c r="H337" s="235">
        <v>505</v>
      </c>
      <c r="I337" s="236">
        <v>505</v>
      </c>
      <c r="J337" s="237" t="s">
        <v>630</v>
      </c>
      <c r="K337" s="136">
        <f>H337-F337</f>
        <v>120</v>
      </c>
      <c r="L337" s="137">
        <f>K337/F337</f>
        <v>0.31168831168831168</v>
      </c>
      <c r="M337" s="132" t="s">
        <v>546</v>
      </c>
      <c r="N337" s="138">
        <v>45469</v>
      </c>
      <c r="O337" s="54"/>
      <c r="P337" s="54"/>
      <c r="R337" s="37" t="s">
        <v>851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215</v>
      </c>
      <c r="B338" s="233">
        <v>45464</v>
      </c>
      <c r="C338" s="233"/>
      <c r="D338" s="234" t="s">
        <v>998</v>
      </c>
      <c r="E338" s="235" t="s">
        <v>544</v>
      </c>
      <c r="F338" s="133">
        <v>321</v>
      </c>
      <c r="G338" s="235"/>
      <c r="H338" s="235">
        <v>440</v>
      </c>
      <c r="I338" s="236">
        <v>412</v>
      </c>
      <c r="J338" s="237" t="s">
        <v>630</v>
      </c>
      <c r="K338" s="136">
        <f>H338-F338</f>
        <v>119</v>
      </c>
      <c r="L338" s="137">
        <f>K338/F338</f>
        <v>0.37071651090342678</v>
      </c>
      <c r="M338" s="132" t="s">
        <v>546</v>
      </c>
      <c r="N338" s="138">
        <v>45498</v>
      </c>
      <c r="O338" s="54"/>
      <c r="P338" s="54"/>
      <c r="R338" s="37" t="s">
        <v>851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216</v>
      </c>
      <c r="B339" s="179">
        <v>45475</v>
      </c>
      <c r="C339" s="53"/>
      <c r="D339" s="53" t="s">
        <v>923</v>
      </c>
      <c r="E339" s="180" t="s">
        <v>544</v>
      </c>
      <c r="F339" s="51" t="s">
        <v>924</v>
      </c>
      <c r="G339" s="51"/>
      <c r="H339" s="51"/>
      <c r="I339" s="51">
        <v>426</v>
      </c>
      <c r="J339" s="51" t="s">
        <v>545</v>
      </c>
      <c r="K339" s="51"/>
      <c r="L339" s="51"/>
      <c r="M339" s="51"/>
      <c r="N339" s="53"/>
      <c r="O339" s="54"/>
      <c r="P339" s="54"/>
      <c r="R339" s="37" t="s">
        <v>850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217</v>
      </c>
      <c r="B340" s="179">
        <v>45504</v>
      </c>
      <c r="C340" s="53"/>
      <c r="D340" s="53" t="s">
        <v>1115</v>
      </c>
      <c r="E340" s="180" t="s">
        <v>544</v>
      </c>
      <c r="F340" s="51" t="s">
        <v>1116</v>
      </c>
      <c r="G340" s="51"/>
      <c r="H340" s="51"/>
      <c r="I340" s="51">
        <v>1765</v>
      </c>
      <c r="J340" s="51" t="s">
        <v>545</v>
      </c>
      <c r="K340" s="51"/>
      <c r="L340" s="51"/>
      <c r="M340" s="51"/>
      <c r="N340" s="53"/>
      <c r="O340" s="54"/>
      <c r="P340" s="54"/>
      <c r="R340" s="37" t="s">
        <v>851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5" customHeight="1">
      <c r="A341" s="178"/>
      <c r="B341" s="179"/>
      <c r="C341" s="53"/>
      <c r="D341" s="53"/>
      <c r="E341" s="180"/>
      <c r="F341" s="51"/>
      <c r="G341" s="51"/>
      <c r="H341" s="51"/>
      <c r="I341" s="51"/>
      <c r="J341" s="51"/>
      <c r="K341" s="51"/>
      <c r="L341" s="51"/>
      <c r="M341" s="51"/>
      <c r="N341" s="53"/>
      <c r="O341" s="54"/>
      <c r="P341" s="54"/>
      <c r="R341" s="37" t="s">
        <v>850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B342" s="181" t="s">
        <v>785</v>
      </c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37" t="s">
        <v>850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82"/>
      <c r="B343" s="352" t="s">
        <v>997</v>
      </c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37" t="s">
        <v>851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82"/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37" t="s">
        <v>852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A345" s="51"/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37" t="s">
        <v>852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43" t="s">
        <v>851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43" t="s">
        <v>851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43" t="s">
        <v>851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43" t="s">
        <v>851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5" customHeight="1">
      <c r="F518" s="54"/>
      <c r="G518" s="54"/>
      <c r="H518" s="54"/>
      <c r="I518" s="54"/>
      <c r="J518" s="37"/>
      <c r="K518" s="54"/>
      <c r="L518" s="54"/>
      <c r="M518" s="54"/>
      <c r="O518" s="37"/>
    </row>
  </sheetData>
  <mergeCells count="6">
    <mergeCell ref="P99:P100"/>
    <mergeCell ref="A99:A100"/>
    <mergeCell ref="B99:B100"/>
    <mergeCell ref="J99:J100"/>
    <mergeCell ref="M99:M100"/>
    <mergeCell ref="O99:O10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7 K89 K94 K100:K101 L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2024-07-31T17:04:19Z</dcterms:modified>
</cp:coreProperties>
</file>