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1054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F&amp;O)'!$R$1:$R$393</definedName>
  </definedNames>
  <calcPr calcId="152511"/>
</workbook>
</file>

<file path=xl/calcChain.xml><?xml version="1.0" encoding="utf-8"?>
<calcChain xmlns="http://schemas.openxmlformats.org/spreadsheetml/2006/main">
  <c r="L11" i="6" l="1"/>
  <c r="K11" i="6"/>
  <c r="K174" i="6"/>
  <c r="M174" i="6" s="1"/>
  <c r="M11" i="6" l="1"/>
  <c r="K179" i="6"/>
  <c r="M179" i="6" s="1"/>
  <c r="K178" i="6"/>
  <c r="M178" i="6" s="1"/>
  <c r="L97" i="6"/>
  <c r="K97" i="6"/>
  <c r="L95" i="6"/>
  <c r="K95" i="6"/>
  <c r="M97" i="6" l="1"/>
  <c r="M95" i="6"/>
  <c r="L184" i="6"/>
  <c r="K184" i="6"/>
  <c r="K177" i="6"/>
  <c r="M177" i="6" s="1"/>
  <c r="L96" i="6"/>
  <c r="K96" i="6"/>
  <c r="L67" i="6"/>
  <c r="K67" i="6"/>
  <c r="L66" i="6"/>
  <c r="K66" i="6"/>
  <c r="M184" i="6" l="1"/>
  <c r="M66" i="6"/>
  <c r="M96" i="6"/>
  <c r="M67" i="6"/>
  <c r="K176" i="6"/>
  <c r="M176" i="6" s="1"/>
  <c r="L23" i="6"/>
  <c r="K23" i="6"/>
  <c r="L25" i="6"/>
  <c r="K25" i="6"/>
  <c r="L33" i="6"/>
  <c r="K33" i="6"/>
  <c r="K171" i="6"/>
  <c r="M171" i="6" s="1"/>
  <c r="K173" i="6"/>
  <c r="M173" i="6" s="1"/>
  <c r="K169" i="6"/>
  <c r="M169" i="6" s="1"/>
  <c r="M25" i="6" l="1"/>
  <c r="M33" i="6"/>
  <c r="M23" i="6"/>
  <c r="L32" i="6"/>
  <c r="K32" i="6"/>
  <c r="L34" i="6"/>
  <c r="K34" i="6"/>
  <c r="K175" i="6"/>
  <c r="M175" i="6" s="1"/>
  <c r="L94" i="6"/>
  <c r="K94" i="6"/>
  <c r="L93" i="6"/>
  <c r="K93" i="6"/>
  <c r="M32" i="6" l="1"/>
  <c r="M93" i="6"/>
  <c r="M34" i="6"/>
  <c r="M94" i="6"/>
  <c r="D7" i="5"/>
  <c r="M7" i="6"/>
  <c r="L65" i="6"/>
  <c r="K65" i="6"/>
  <c r="K172" i="6"/>
  <c r="M172" i="6" s="1"/>
  <c r="K167" i="6"/>
  <c r="M167" i="6" s="1"/>
  <c r="K170" i="6"/>
  <c r="M170" i="6" s="1"/>
  <c r="K168" i="6"/>
  <c r="M168" i="6" s="1"/>
  <c r="K135" i="6"/>
  <c r="M135" i="6" s="1"/>
  <c r="K136" i="6"/>
  <c r="M136" i="6" s="1"/>
  <c r="K162" i="6"/>
  <c r="M162" i="6" s="1"/>
  <c r="L63" i="6"/>
  <c r="K63" i="6"/>
  <c r="K166" i="6"/>
  <c r="M166" i="6" s="1"/>
  <c r="K154" i="6"/>
  <c r="M154" i="6" s="1"/>
  <c r="K165" i="6"/>
  <c r="M165" i="6" s="1"/>
  <c r="M65" i="6" l="1"/>
  <c r="M63" i="6"/>
  <c r="L61" i="6"/>
  <c r="L60" i="6"/>
  <c r="K161" i="6" l="1"/>
  <c r="M161" i="6" s="1"/>
  <c r="K164" i="6"/>
  <c r="M164" i="6" s="1"/>
  <c r="L29" i="6"/>
  <c r="K29" i="6"/>
  <c r="K60" i="6"/>
  <c r="K61" i="6"/>
  <c r="M61" i="6" l="1"/>
  <c r="M29" i="6"/>
  <c r="M60" i="6"/>
  <c r="P31" i="6"/>
  <c r="P30" i="6"/>
  <c r="L20" i="6"/>
  <c r="K20" i="6"/>
  <c r="M20" i="6" s="1"/>
  <c r="K163" i="6"/>
  <c r="M163" i="6" s="1"/>
  <c r="K160" i="6"/>
  <c r="M160" i="6" s="1"/>
  <c r="K156" i="6" l="1"/>
  <c r="M156" i="6" s="1"/>
  <c r="K158" i="6"/>
  <c r="M158" i="6" s="1"/>
  <c r="K157" i="6"/>
  <c r="M157" i="6" s="1"/>
  <c r="K159" i="6"/>
  <c r="M159" i="6" s="1"/>
  <c r="K155" i="6"/>
  <c r="M155" i="6" s="1"/>
  <c r="K153" i="6"/>
  <c r="M153" i="6" s="1"/>
  <c r="K152" i="6"/>
  <c r="M152" i="6" s="1"/>
  <c r="K151" i="6"/>
  <c r="M151" i="6" s="1"/>
  <c r="L62" i="6"/>
  <c r="K150" i="6" l="1"/>
  <c r="M150" i="6" s="1"/>
  <c r="L14" i="6"/>
  <c r="K14" i="6"/>
  <c r="K149" i="6"/>
  <c r="M149" i="6" s="1"/>
  <c r="K62" i="6"/>
  <c r="L28" i="6"/>
  <c r="K28" i="6"/>
  <c r="K147" i="6"/>
  <c r="M147" i="6" s="1"/>
  <c r="K146" i="6"/>
  <c r="M146" i="6" s="1"/>
  <c r="L92" i="6"/>
  <c r="K92" i="6"/>
  <c r="L91" i="6"/>
  <c r="K91" i="6"/>
  <c r="K148" i="6"/>
  <c r="M148" i="6" s="1"/>
  <c r="K139" i="6"/>
  <c r="M139" i="6" s="1"/>
  <c r="K144" i="6"/>
  <c r="M144" i="6" s="1"/>
  <c r="P26" i="6"/>
  <c r="P27" i="6"/>
  <c r="K145" i="6"/>
  <c r="M145" i="6" s="1"/>
  <c r="M14" i="6" l="1"/>
  <c r="M91" i="6"/>
  <c r="M28" i="6"/>
  <c r="M62" i="6"/>
  <c r="M92" i="6"/>
  <c r="K142" i="6"/>
  <c r="M142" i="6" s="1"/>
  <c r="L57" i="6"/>
  <c r="K57" i="6"/>
  <c r="K143" i="6"/>
  <c r="M143" i="6" s="1"/>
  <c r="L18" i="6"/>
  <c r="K18" i="6"/>
  <c r="K137" i="6"/>
  <c r="M137" i="6" s="1"/>
  <c r="K140" i="6"/>
  <c r="M140" i="6" s="1"/>
  <c r="K141" i="6"/>
  <c r="M141" i="6" s="1"/>
  <c r="L19" i="6"/>
  <c r="K19" i="6"/>
  <c r="M19" i="6" l="1"/>
  <c r="M57" i="6"/>
  <c r="M18" i="6"/>
  <c r="L58" i="6"/>
  <c r="L56" i="6"/>
  <c r="K56" i="6"/>
  <c r="K134" i="6"/>
  <c r="M134" i="6" s="1"/>
  <c r="K138" i="6"/>
  <c r="M138" i="6" s="1"/>
  <c r="K380" i="6"/>
  <c r="L380" i="6" s="1"/>
  <c r="K58" i="6"/>
  <c r="M58" i="6" l="1"/>
  <c r="M56" i="6"/>
  <c r="L54" i="6"/>
  <c r="K54" i="6"/>
  <c r="K132" i="6"/>
  <c r="M132" i="6" s="1"/>
  <c r="L24" i="6"/>
  <c r="K24" i="6"/>
  <c r="L90" i="6"/>
  <c r="K90" i="6"/>
  <c r="K131" i="6"/>
  <c r="M131" i="6" s="1"/>
  <c r="K133" i="6"/>
  <c r="M133" i="6" s="1"/>
  <c r="K130" i="6"/>
  <c r="M130" i="6" s="1"/>
  <c r="K105" i="6"/>
  <c r="M105" i="6" s="1"/>
  <c r="K106" i="6"/>
  <c r="M106" i="6" s="1"/>
  <c r="M54" i="6" l="1"/>
  <c r="M24" i="6"/>
  <c r="M90" i="6"/>
  <c r="P22" i="6"/>
  <c r="K110" i="6"/>
  <c r="M110" i="6" s="1"/>
  <c r="K127" i="6"/>
  <c r="M127" i="6" s="1"/>
  <c r="K126" i="6"/>
  <c r="M126" i="6" s="1"/>
  <c r="K125" i="6"/>
  <c r="M125" i="6" s="1"/>
  <c r="K124" i="6"/>
  <c r="M124" i="6" s="1"/>
  <c r="K123" i="6"/>
  <c r="M123" i="6" s="1"/>
  <c r="K120" i="6"/>
  <c r="M120" i="6" s="1"/>
  <c r="K117" i="6"/>
  <c r="M117" i="6" s="1"/>
  <c r="L59" i="6"/>
  <c r="K59" i="6"/>
  <c r="K129" i="6"/>
  <c r="M129" i="6" s="1"/>
  <c r="L89" i="6"/>
  <c r="K89" i="6"/>
  <c r="L88" i="6"/>
  <c r="K88" i="6"/>
  <c r="K128" i="6"/>
  <c r="M128" i="6" s="1"/>
  <c r="L17" i="6"/>
  <c r="K17" i="6"/>
  <c r="M17" i="6" s="1"/>
  <c r="L10" i="6"/>
  <c r="K10" i="6"/>
  <c r="M88" i="6" l="1"/>
  <c r="M89" i="6"/>
  <c r="M59" i="6"/>
  <c r="M10" i="6"/>
  <c r="K119" i="6"/>
  <c r="M119" i="6" s="1"/>
  <c r="K118" i="6"/>
  <c r="M118" i="6" s="1"/>
  <c r="K122" i="6"/>
  <c r="M122" i="6" s="1"/>
  <c r="L55" i="6"/>
  <c r="K55" i="6"/>
  <c r="M55" i="6" l="1"/>
  <c r="P21" i="6"/>
  <c r="L87" i="6" l="1"/>
  <c r="K87" i="6"/>
  <c r="K121" i="6"/>
  <c r="M121" i="6" s="1"/>
  <c r="L16" i="6"/>
  <c r="K16" i="6"/>
  <c r="M16" i="6" l="1"/>
  <c r="M87" i="6"/>
  <c r="L85" i="6"/>
  <c r="K85" i="6"/>
  <c r="K84" i="6"/>
  <c r="L84" i="6"/>
  <c r="M85" i="6" l="1"/>
  <c r="M84" i="6"/>
  <c r="K86" i="6"/>
  <c r="L79" i="6"/>
  <c r="K79" i="6"/>
  <c r="K116" i="6"/>
  <c r="M116" i="6" s="1"/>
  <c r="K114" i="6"/>
  <c r="M114" i="6" s="1"/>
  <c r="K115" i="6"/>
  <c r="M115" i="6" s="1"/>
  <c r="L86" i="6"/>
  <c r="K113" i="6"/>
  <c r="M113" i="6" s="1"/>
  <c r="K112" i="6"/>
  <c r="M112" i="6" s="1"/>
  <c r="L12" i="6"/>
  <c r="K12" i="6"/>
  <c r="M86" i="6" l="1"/>
  <c r="M79" i="6"/>
  <c r="M12" i="6"/>
  <c r="K80" i="6"/>
  <c r="L80" i="6"/>
  <c r="K81" i="6"/>
  <c r="L81" i="6"/>
  <c r="K82" i="6"/>
  <c r="L82" i="6"/>
  <c r="K83" i="6"/>
  <c r="L83" i="6"/>
  <c r="M83" i="6" l="1"/>
  <c r="M82" i="6"/>
  <c r="M81" i="6"/>
  <c r="M80" i="6"/>
  <c r="K107" i="6"/>
  <c r="M107" i="6" s="1"/>
  <c r="K111" i="6" l="1"/>
  <c r="M111" i="6" s="1"/>
  <c r="K109" i="6"/>
  <c r="M109" i="6" s="1"/>
  <c r="L15" i="6"/>
  <c r="K15" i="6"/>
  <c r="K108" i="6"/>
  <c r="M108" i="6" s="1"/>
  <c r="M15" i="6" l="1"/>
  <c r="K377" i="6" l="1"/>
  <c r="L377" i="6" s="1"/>
  <c r="P13" i="6" l="1"/>
  <c r="K381" i="6" l="1"/>
  <c r="L381" i="6" s="1"/>
  <c r="K376" i="6"/>
  <c r="L376" i="6" s="1"/>
  <c r="K375" i="6"/>
  <c r="L375" i="6" s="1"/>
  <c r="K373" i="6"/>
  <c r="L373" i="6" s="1"/>
  <c r="H371" i="6"/>
  <c r="K371" i="6" s="1"/>
  <c r="L371" i="6" s="1"/>
  <c r="K370" i="6"/>
  <c r="L370" i="6" s="1"/>
  <c r="K367" i="6"/>
  <c r="L367" i="6" s="1"/>
  <c r="K366" i="6"/>
  <c r="L366" i="6" s="1"/>
  <c r="K365" i="6"/>
  <c r="L365" i="6" s="1"/>
  <c r="K364" i="6"/>
  <c r="L364" i="6" s="1"/>
  <c r="K363" i="6"/>
  <c r="L363" i="6" s="1"/>
  <c r="K362" i="6"/>
  <c r="L362" i="6" s="1"/>
  <c r="K361" i="6"/>
  <c r="L361" i="6" s="1"/>
  <c r="K360" i="6"/>
  <c r="L360" i="6" s="1"/>
  <c r="K359" i="6"/>
  <c r="L359" i="6" s="1"/>
  <c r="K358" i="6"/>
  <c r="L358" i="6" s="1"/>
  <c r="K357" i="6"/>
  <c r="L357" i="6" s="1"/>
  <c r="K356" i="6"/>
  <c r="L356" i="6" s="1"/>
  <c r="K355" i="6"/>
  <c r="L355" i="6" s="1"/>
  <c r="K354" i="6"/>
  <c r="L354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K343" i="6"/>
  <c r="L343" i="6" s="1"/>
  <c r="K342" i="6"/>
  <c r="L342" i="6" s="1"/>
  <c r="K341" i="6"/>
  <c r="L341" i="6" s="1"/>
  <c r="K340" i="6"/>
  <c r="L340" i="6" s="1"/>
  <c r="F339" i="6"/>
  <c r="K339" i="6" s="1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F333" i="6"/>
  <c r="K333" i="6" s="1"/>
  <c r="L333" i="6" s="1"/>
  <c r="F332" i="6"/>
  <c r="K332" i="6" s="1"/>
  <c r="L332" i="6" s="1"/>
  <c r="K331" i="6"/>
  <c r="L331" i="6" s="1"/>
  <c r="F330" i="6"/>
  <c r="K330" i="6" s="1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4" i="6"/>
  <c r="L314" i="6" s="1"/>
  <c r="K312" i="6"/>
  <c r="L312" i="6" s="1"/>
  <c r="K311" i="6"/>
  <c r="L311" i="6" s="1"/>
  <c r="F310" i="6"/>
  <c r="K310" i="6" s="1"/>
  <c r="L310" i="6" s="1"/>
  <c r="K309" i="6"/>
  <c r="L309" i="6" s="1"/>
  <c r="K306" i="6"/>
  <c r="L306" i="6" s="1"/>
  <c r="K305" i="6"/>
  <c r="L305" i="6" s="1"/>
  <c r="K304" i="6"/>
  <c r="L304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2" i="6"/>
  <c r="L282" i="6" s="1"/>
  <c r="K280" i="6"/>
  <c r="L280" i="6" s="1"/>
  <c r="K278" i="6"/>
  <c r="L278" i="6" s="1"/>
  <c r="K277" i="6"/>
  <c r="L277" i="6" s="1"/>
  <c r="K276" i="6"/>
  <c r="L276" i="6" s="1"/>
  <c r="K274" i="6"/>
  <c r="L274" i="6" s="1"/>
  <c r="K273" i="6"/>
  <c r="L273" i="6" s="1"/>
  <c r="K272" i="6"/>
  <c r="L272" i="6" s="1"/>
  <c r="K271" i="6"/>
  <c r="K270" i="6"/>
  <c r="L270" i="6" s="1"/>
  <c r="K269" i="6"/>
  <c r="L269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H261" i="6"/>
  <c r="K261" i="6" s="1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H227" i="6"/>
  <c r="K227" i="6" s="1"/>
  <c r="L227" i="6" s="1"/>
  <c r="F226" i="6"/>
  <c r="K226" i="6" s="1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6" i="4"/>
  <c r="K6" i="3"/>
</calcChain>
</file>

<file path=xl/sharedStrings.xml><?xml version="1.0" encoding="utf-8"?>
<sst xmlns="http://schemas.openxmlformats.org/spreadsheetml/2006/main" count="3383" uniqueCount="1334">
  <si>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</si>
  <si>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</si>
  <si>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</si>
  <si>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</si>
  <si>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</si>
  <si>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</si>
  <si>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</si>
  <si>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</si>
  <si>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</si>
  <si>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</si>
  <si>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</si>
  <si>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</si>
  <si>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</si>
  <si>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</si>
  <si>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</si>
  <si>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</si>
  <si>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</si>
  <si>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</si>
  <si>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</si>
  <si>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</si>
  <si>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</si>
  <si>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</si>
  <si>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</si>
  <si>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</si>
  <si>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</si>
  <si>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</si>
  <si>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</si>
  <si>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</si>
  <si>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</si>
  <si>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</si>
  <si>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</si>
  <si>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</si>
  <si>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</si>
  <si>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</si>
  <si>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</si>
  <si>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</si>
  <si>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</si>
  <si>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</si>
  <si>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</si>
  <si>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</si>
  <si>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</si>
  <si>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</si>
  <si>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</si>
  <si>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</si>
  <si>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</si>
  <si>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</si>
  <si>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</si>
  <si>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</si>
  <si>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</si>
  <si>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</si>
  <si>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</si>
  <si>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</si>
  <si>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</si>
  <si>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</si>
  <si>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</si>
  <si>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</si>
  <si>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</si>
  <si>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</si>
  <si>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</si>
  <si>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</si>
  <si>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</si>
  <si>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</si>
  <si>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</si>
  <si>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</si>
  <si>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</si>
  <si>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</si>
  <si>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</si>
  <si>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</si>
  <si>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</si>
  <si>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</si>
  <si>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</si>
  <si>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</si>
  <si>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</si>
  <si>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</si>
  <si>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</si>
  <si>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</si>
  <si>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</si>
  <si>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</si>
  <si>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</si>
  <si>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</si>
  <si>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</si>
  <si>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</si>
  <si>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</si>
  <si>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</si>
  <si>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</si>
  <si>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</si>
  <si>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</si>
  <si>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</si>
  <si>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</si>
  <si>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</si>
  <si>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</si>
  <si>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</si>
  <si>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</si>
  <si>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</si>
  <si>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</si>
  <si>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</si>
  <si>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</si>
  <si>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</si>
  <si>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</si>
  <si>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</si>
  <si>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</si>
  <si>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</si>
  <si>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</si>
  <si>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</si>
  <si>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</si>
  <si>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</si>
  <si>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</si>
  <si>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</si>
  <si>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</si>
  <si>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</si>
  <si>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</si>
  <si>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</si>
  <si>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</si>
  <si>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</si>
  <si>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</si>
  <si>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</si>
  <si>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</si>
  <si>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</si>
  <si>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</si>
  <si>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</si>
  <si>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</si>
  <si>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</si>
  <si>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</si>
  <si>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</si>
  <si>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</si>
  <si>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</si>
  <si>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</si>
  <si>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</si>
  <si>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</si>
  <si>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</si>
  <si>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</si>
  <si>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</si>
  <si>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</si>
  <si>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</si>
  <si>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</si>
  <si>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</si>
  <si>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</si>
  <si>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</si>
  <si>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</si>
  <si>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</si>
  <si>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</si>
  <si>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</si>
  <si>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</si>
  <si>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</si>
  <si>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</si>
  <si>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</si>
  <si>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</si>
  <si>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</si>
  <si>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</si>
  <si>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</si>
  <si>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</si>
  <si>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</si>
  <si>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</si>
  <si>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</si>
  <si>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</si>
  <si>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</si>
  <si>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</si>
  <si>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</si>
  <si>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</si>
  <si>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</si>
  <si>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</si>
  <si>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</si>
  <si>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</si>
  <si>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</si>
  <si>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</si>
  <si>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</si>
  <si>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</si>
  <si>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</si>
  <si>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</si>
  <si>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</si>
  <si>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</si>
  <si>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</si>
  <si>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</si>
  <si>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</si>
  <si>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</si>
  <si>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</si>
  <si>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</si>
  <si>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</si>
  <si>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</si>
  <si>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</si>
  <si>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</si>
  <si>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</si>
  <si>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</si>
  <si>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</si>
  <si>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</si>
  <si>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</si>
  <si>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</si>
  <si>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</si>
  <si>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</si>
  <si>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</si>
  <si>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</si>
  <si>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</si>
  <si>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</si>
  <si>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</si>
  <si>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</si>
  <si>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</si>
  <si>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</si>
  <si>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</si>
  <si>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</si>
  <si>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</si>
  <si>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</si>
  <si>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</si>
  <si>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</si>
  <si>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</si>
  <si>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</si>
  <si>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</si>
  <si>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</si>
  <si>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</si>
  <si>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</si>
  <si>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</si>
  <si>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</si>
  <si>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</si>
  <si>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</si>
  <si>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</si>
  <si>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</si>
  <si>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</si>
  <si>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</si>
  <si>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</si>
  <si>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</si>
  <si>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</si>
  <si>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</si>
  <si>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</si>
  <si>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</si>
  <si>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</si>
  <si>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</si>
  <si>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</si>
  <si>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</si>
  <si>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</si>
  <si>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</si>
  <si>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</si>
  <si>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</si>
  <si>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</si>
  <si>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</si>
  <si>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</si>
  <si>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</si>
  <si>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</si>
  <si>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</si>
  <si>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</si>
  <si>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</si>
  <si>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</si>
  <si>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</si>
  <si>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</si>
  <si>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</si>
  <si>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</si>
  <si>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</si>
  <si>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</si>
  <si>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</si>
  <si>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</si>
  <si>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</si>
  <si>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</si>
  <si>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</si>
  <si>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</si>
  <si>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</si>
  <si>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</si>
  <si>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</si>
  <si>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</si>
  <si>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</si>
  <si>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</si>
  <si>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</si>
  <si>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</si>
  <si>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</si>
  <si>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</si>
  <si>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</si>
  <si>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</si>
  <si>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</si>
  <si>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</si>
  <si>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</si>
  <si>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</si>
  <si>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</si>
  <si>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</si>
  <si>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</si>
  <si>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</si>
  <si>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</si>
  <si>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</si>
  <si>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</si>
  <si>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</si>
  <si>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</si>
  <si>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</si>
  <si>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</si>
  <si>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</si>
  <si>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</si>
  <si>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</si>
  <si>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</si>
  <si>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</si>
  <si>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</si>
  <si>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</si>
  <si>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</si>
  <si>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</si>
  <si>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</si>
  <si>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</si>
  <si>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</si>
  <si>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</si>
  <si>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</si>
  <si>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</si>
  <si>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</si>
  <si>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</si>
  <si>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</si>
  <si>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</si>
  <si>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</si>
  <si>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</si>
  <si>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</si>
  <si>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</si>
  <si>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</si>
  <si>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</si>
  <si>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</si>
  <si>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</si>
  <si>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</si>
  <si>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</si>
  <si>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</si>
  <si>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</si>
  <si>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</si>
  <si>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</si>
  <si>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</si>
  <si>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</si>
  <si>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</si>
  <si>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</si>
  <si>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</si>
  <si>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</si>
  <si>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</si>
  <si>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</si>
  <si>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</si>
  <si>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</si>
  <si>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</si>
  <si>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</si>
  <si>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</si>
  <si>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</si>
  <si>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</si>
  <si>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</si>
  <si>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</si>
  <si>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</si>
  <si>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</si>
  <si>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</si>
  <si>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</si>
  <si>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</si>
  <si>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</si>
  <si>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</si>
  <si>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</si>
  <si>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</si>
  <si>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</si>
  <si>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</si>
  <si>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</si>
  <si>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</si>
  <si>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</si>
  <si>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</si>
  <si>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</si>
  <si>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</si>
  <si>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</si>
  <si>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</si>
  <si>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</si>
  <si>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</si>
  <si>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</si>
  <si>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</si>
  <si>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</si>
  <si>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</si>
  <si>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</si>
  <si>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</si>
  <si>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</si>
  <si>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</si>
  <si>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</si>
  <si>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</si>
  <si>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</si>
  <si>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</si>
  <si>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</si>
  <si>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</si>
  <si>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</si>
  <si>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</si>
  <si>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</si>
  <si>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</si>
  <si>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</si>
  <si>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</si>
  <si>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</si>
  <si>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</si>
  <si>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</si>
  <si>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</si>
  <si>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</si>
  <si>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</si>
  <si>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</si>
  <si>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</si>
  <si>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</si>
  <si>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</si>
  <si>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</si>
  <si>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</si>
  <si>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</si>
  <si>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</si>
  <si>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</si>
  <si>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</si>
  <si>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</si>
  <si>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</si>
  <si>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</si>
  <si>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</si>
  <si>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</si>
  <si>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</si>
  <si>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</si>
  <si>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</si>
  <si>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</si>
  <si>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</si>
  <si>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</si>
  <si>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</si>
  <si>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</si>
  <si>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</si>
  <si>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</si>
  <si>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</si>
  <si>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</si>
  <si>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</si>
  <si>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</si>
  <si>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</si>
  <si>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</si>
  <si>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</si>
  <si>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</si>
  <si>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</si>
  <si>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</si>
  <si>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</si>
  <si>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</si>
  <si>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</si>
  <si>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</si>
  <si>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</si>
  <si>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</si>
  <si>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</si>
  <si>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</si>
  <si>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</si>
  <si>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</si>
  <si>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</si>
  <si>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</si>
  <si>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</si>
  <si>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</si>
  <si>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</si>
  <si>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</si>
  <si>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</si>
  <si>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</si>
  <si>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</si>
  <si>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</si>
  <si>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</si>
  <si>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</si>
  <si>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</si>
  <si>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</si>
  <si>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</si>
  <si>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</si>
  <si>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</si>
  <si>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</si>
  <si>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</si>
  <si>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</si>
  <si>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</si>
  <si>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</si>
  <si>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</si>
  <si>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</si>
  <si>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</si>
  <si>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</si>
  <si>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</si>
  <si>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</si>
  <si>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</si>
  <si>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</si>
  <si>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</si>
  <si>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</si>
  <si>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</si>
  <si>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</si>
  <si>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</si>
  <si>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</si>
  <si>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</si>
  <si>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</si>
  <si>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</si>
  <si>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</si>
  <si>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</si>
  <si>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</si>
  <si>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</si>
  <si>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</si>
  <si>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</si>
  <si>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</si>
  <si>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</si>
  <si>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</si>
  <si>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</si>
  <si>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</si>
  <si>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</si>
  <si>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</si>
  <si>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</si>
  <si>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</si>
  <si>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</si>
  <si>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</si>
  <si>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</si>
  <si>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</si>
  <si>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</si>
  <si>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</si>
  <si>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</si>
  <si>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</si>
  <si>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</si>
  <si>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</si>
  <si>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</si>
  <si>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</si>
  <si>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</si>
  <si>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</si>
  <si>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</si>
  <si>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</si>
  <si>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</si>
  <si>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</si>
  <si>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</si>
  <si>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</si>
  <si>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</si>
  <si>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</si>
  <si>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</si>
  <si>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</si>
  <si>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</si>
  <si>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</si>
  <si>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</si>
  <si>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</si>
  <si>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</si>
  <si>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</si>
  <si>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</si>
  <si>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</si>
  <si>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</si>
  <si>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</si>
  <si>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</si>
  <si>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</si>
  <si>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</si>
  <si>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</si>
  <si>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</si>
  <si>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</si>
  <si>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</si>
  <si>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</si>
  <si>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</si>
  <si>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</si>
  <si>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</si>
  <si>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</si>
  <si>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</si>
  <si>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</si>
  <si>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</si>
  <si>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</si>
  <si>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</si>
  <si>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</si>
  <si>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</si>
  <si>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</si>
  <si>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</si>
  <si>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</si>
  <si>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</si>
  <si>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</si>
  <si>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</si>
  <si>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</si>
  <si>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</si>
  <si>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</si>
  <si>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</si>
  <si>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</si>
  <si>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</si>
  <si>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</si>
  <si>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</si>
  <si>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</si>
  <si>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</si>
  <si>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</si>
  <si>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</si>
  <si>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</si>
  <si>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</si>
  <si>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</si>
  <si>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</si>
  <si>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</si>
  <si>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</si>
  <si>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</si>
  <si>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</si>
  <si>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</si>
  <si>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</si>
  <si>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</si>
  <si>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</si>
  <si>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</si>
  <si>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</si>
  <si>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</si>
  <si>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</si>
  <si>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</si>
  <si>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</si>
  <si>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</si>
  <si>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</si>
  <si>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</si>
  <si>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</si>
  <si>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</si>
  <si>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</si>
  <si>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</si>
  <si>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</si>
  <si>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</si>
  <si>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</si>
  <si>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</si>
  <si>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</si>
  <si>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</si>
  <si>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</si>
  <si>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</si>
  <si>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</si>
  <si>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</si>
  <si>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</si>
  <si>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</si>
  <si>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</si>
  <si>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</si>
  <si>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</si>
  <si>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</si>
  <si>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</si>
  <si>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</si>
  <si>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</si>
  <si>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</si>
  <si>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</si>
  <si>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</si>
  <si>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</si>
  <si>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</si>
  <si>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</si>
  <si>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</si>
  <si>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</si>
  <si>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</si>
  <si>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</si>
  <si>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</si>
  <si>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</si>
  <si>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</si>
  <si>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</si>
  <si>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</si>
  <si>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</si>
  <si>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</si>
  <si>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</si>
  <si>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</si>
  <si>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</si>
  <si>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</si>
  <si>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</si>
  <si>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</si>
  <si>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</si>
  <si>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</si>
  <si>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</si>
  <si>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</si>
  <si>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</si>
  <si>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</si>
  <si>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</si>
  <si>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</si>
  <si>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</si>
  <si>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</si>
  <si>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</si>
  <si>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</si>
  <si>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</si>
  <si>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</si>
  <si>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</si>
  <si>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</si>
  <si>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</si>
  <si>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</si>
  <si>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</si>
  <si>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</si>
  <si>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</si>
  <si>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</si>
  <si>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</si>
  <si>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</si>
  <si>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</si>
  <si>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</si>
  <si>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</si>
  <si>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</si>
  <si>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</si>
  <si>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</si>
  <si>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</si>
  <si>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</si>
  <si>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</si>
  <si>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</si>
  <si>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</si>
  <si>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</si>
  <si>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</si>
  <si>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</si>
  <si>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</si>
  <si>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</si>
  <si>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</si>
  <si>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</si>
  <si>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</si>
  <si>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</si>
  <si>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</si>
  <si>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</si>
  <si>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</si>
  <si>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</si>
  <si>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</si>
  <si>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</si>
  <si>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</si>
  <si>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</si>
  <si>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</si>
  <si>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</si>
  <si>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</si>
  <si>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</si>
  <si>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</si>
  <si>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</si>
  <si>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</si>
  <si>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</si>
  <si>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</si>
  <si>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</si>
  <si>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</si>
  <si>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</si>
  <si>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</si>
  <si>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</si>
  <si>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</si>
  <si>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</si>
  <si>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</si>
  <si>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</si>
  <si>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</si>
  <si>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</si>
  <si>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</si>
  <si>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</si>
  <si>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</si>
  <si>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</si>
  <si>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</si>
  <si>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</si>
  <si>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</si>
  <si>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</si>
  <si>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</si>
  <si>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</si>
  <si>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</si>
  <si>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</si>
  <si>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</si>
  <si>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</si>
  <si>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</si>
  <si>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</si>
  <si>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</si>
  <si>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</si>
  <si>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</si>
  <si>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</si>
  <si>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</si>
  <si>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</si>
  <si>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</si>
  <si>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</si>
  <si>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</si>
  <si>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</si>
  <si>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</si>
  <si>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</si>
  <si>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</si>
  <si>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</si>
  <si>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</si>
  <si>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</si>
  <si>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</si>
  <si>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</si>
  <si>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</si>
  <si>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</si>
  <si>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</si>
  <si>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</si>
  <si>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</si>
  <si>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</si>
  <si>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</si>
  <si>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</si>
  <si>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</si>
  <si>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</si>
  <si>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</si>
  <si>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</si>
  <si>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</si>
  <si>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</si>
  <si>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</si>
  <si>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</si>
  <si>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</si>
  <si>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</si>
  <si>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</si>
  <si>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</si>
  <si>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</si>
  <si>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</si>
  <si>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</si>
  <si>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</si>
  <si>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</si>
  <si>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</si>
  <si>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</si>
  <si>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</si>
  <si>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</si>
  <si>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</si>
  <si>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</si>
  <si>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</si>
  <si>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</si>
  <si>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</si>
  <si>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</si>
  <si>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</si>
  <si>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</si>
  <si>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</si>
  <si>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</si>
  <si>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</si>
  <si>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</si>
  <si>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</si>
  <si>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</si>
  <si>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</si>
  <si>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</si>
  <si>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</si>
  <si>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</si>
  <si>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</si>
  <si>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</si>
  <si>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</si>
  <si>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</si>
  <si>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</si>
  <si>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</si>
  <si>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</si>
  <si>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</si>
  <si>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</si>
  <si>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</si>
  <si>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</si>
  <si>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</si>
  <si>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</si>
  <si>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</si>
  <si>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</si>
  <si>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</si>
  <si>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</si>
  <si>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</si>
  <si>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</si>
  <si>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</si>
  <si>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</si>
  <si>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</si>
  <si>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</si>
  <si>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</si>
  <si>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</si>
  <si>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</si>
  <si>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</si>
  <si>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</si>
  <si>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</si>
  <si>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</si>
  <si>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</si>
  <si>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</si>
  <si>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</si>
  <si>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</si>
  <si>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</si>
  <si>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</si>
  <si>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</si>
  <si>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</si>
  <si>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</si>
  <si>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</si>
  <si>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</si>
  <si>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</si>
  <si>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</si>
  <si>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</si>
  <si>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</si>
  <si>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</si>
  <si>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</si>
  <si>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</si>
  <si>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</si>
  <si>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</si>
  <si>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</si>
  <si>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</si>
  <si>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</si>
  <si>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</si>
  <si>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</si>
  <si>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</si>
  <si>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</si>
  <si>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</si>
  <si>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</si>
  <si>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</si>
  <si>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</si>
  <si>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</si>
  <si>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</si>
  <si>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</si>
  <si>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</si>
  <si>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</si>
  <si>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</si>
  <si>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</si>
  <si>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</si>
  <si>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</si>
  <si>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</si>
  <si>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</si>
  <si>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</si>
  <si>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</si>
  <si>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</si>
  <si>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</si>
  <si>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</si>
  <si>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</si>
  <si>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</si>
  <si>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</si>
  <si>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</si>
  <si>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</si>
  <si>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</si>
  <si>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</si>
  <si>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</si>
  <si>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</si>
  <si>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</si>
  <si>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</si>
  <si>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</si>
  <si>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</si>
  <si>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</si>
  <si>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</si>
  <si>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</si>
  <si>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</si>
  <si>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</si>
  <si>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</si>
  <si>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</si>
  <si>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</si>
  <si>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</si>
  <si>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</si>
  <si>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</si>
  <si>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</si>
  <si>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</si>
  <si>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</si>
  <si>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</si>
  <si>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</si>
  <si>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</si>
  <si>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</si>
  <si>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</si>
  <si>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</si>
  <si>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</si>
  <si>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</si>
  <si>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</si>
  <si>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</si>
  <si>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</si>
  <si>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</si>
  <si>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</si>
  <si>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</si>
  <si>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</si>
  <si>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</si>
  <si>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</si>
  <si>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</si>
  <si>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</si>
  <si>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</si>
  <si>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</si>
  <si>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</si>
  <si>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</si>
  <si>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</si>
  <si>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</si>
  <si>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</si>
  <si>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</si>
  <si>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</si>
  <si>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</si>
  <si>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</si>
  <si>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</si>
  <si>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</si>
  <si>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</si>
  <si>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</si>
  <si>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</si>
  <si>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</si>
  <si>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</si>
  <si>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</si>
  <si>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</si>
  <si>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</si>
  <si>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</si>
  <si>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</si>
  <si>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</si>
  <si>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</si>
  <si>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</si>
  <si>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</si>
  <si>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</si>
  <si>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</si>
  <si>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</si>
  <si>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</si>
  <si>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</si>
  <si>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</si>
  <si>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</si>
  <si>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</si>
  <si>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</si>
  <si>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</si>
  <si>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</si>
  <si>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</si>
  <si>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</si>
  <si>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</si>
  <si>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</si>
  <si>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</si>
  <si>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</si>
  <si>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</si>
  <si>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</si>
  <si>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</si>
  <si>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</si>
  <si>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</si>
  <si>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</si>
  <si>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</si>
  <si>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</si>
  <si>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</si>
  <si>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</si>
  <si>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</si>
  <si>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</si>
  <si>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</si>
  <si>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</si>
  <si>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</si>
  <si>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</si>
  <si>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</si>
  <si>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</si>
  <si>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</si>
  <si>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</si>
  <si>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</si>
  <si>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</si>
  <si>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</si>
  <si>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</si>
  <si>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</si>
  <si>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</si>
  <si>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</si>
  <si>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</si>
  <si>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</si>
  <si>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</si>
  <si>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</si>
  <si>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</si>
  <si>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</si>
  <si>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</si>
  <si>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</si>
  <si>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</si>
  <si>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</si>
  <si>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</si>
  <si>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</si>
  <si>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</si>
  <si>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</si>
  <si>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</si>
  <si>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</si>
  <si>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</si>
  <si>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</si>
  <si>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</si>
  <si>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</si>
  <si>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</si>
  <si>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</si>
  <si>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</si>
  <si>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</si>
  <si>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</si>
  <si>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</si>
  <si>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</si>
  <si>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</si>
  <si>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</si>
  <si>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</si>
  <si>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</si>
  <si>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</si>
  <si>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</si>
  <si>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</si>
  <si>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</si>
  <si>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</si>
  <si>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</si>
  <si>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</si>
  <si>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</si>
  <si>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</si>
  <si>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</si>
  <si>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</si>
  <si>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</si>
  <si>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</si>
  <si>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</si>
  <si>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</si>
  <si>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</si>
  <si>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</si>
  <si>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</si>
  <si>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</si>
  <si>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</si>
  <si>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</si>
  <si>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</si>
  <si>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</si>
  <si>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</si>
  <si>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</si>
  <si>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</si>
  <si>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</si>
  <si>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</si>
  <si>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</si>
  <si>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</si>
  <si>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</si>
  <si>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</si>
  <si>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</si>
  <si>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</si>
  <si>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</si>
  <si>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</si>
  <si>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</si>
  <si>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</si>
  <si>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</si>
  <si>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</si>
  <si>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</si>
  <si>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</si>
  <si>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</si>
  <si>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</si>
  <si>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</si>
  <si>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</si>
  <si>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</si>
  <si>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</si>
  <si>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</si>
  <si>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</si>
  <si>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</si>
  <si>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</si>
  <si>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</si>
  <si>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</si>
  <si>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</si>
  <si>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</si>
  <si>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</si>
  <si>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</si>
  <si>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</si>
  <si>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</si>
  <si>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</si>
  <si>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</si>
  <si>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</si>
  <si>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</si>
  <si>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</si>
  <si>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</si>
  <si>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</si>
  <si>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</si>
  <si>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</si>
  <si>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</si>
  <si>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</si>
  <si>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</si>
  <si>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</si>
  <si>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</si>
  <si>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</si>
  <si>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</si>
  <si>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</si>
  <si>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</si>
  <si>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</si>
  <si>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</si>
  <si>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</si>
  <si>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</si>
  <si>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</si>
  <si>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</si>
  <si>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</si>
  <si>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</si>
  <si>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</si>
  <si>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</si>
  <si>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</si>
  <si>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</si>
  <si>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</si>
  <si>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</si>
  <si>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</si>
  <si>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</si>
  <si>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</si>
  <si>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</si>
  <si>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</si>
  <si>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</si>
  <si>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</si>
  <si>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</si>
  <si>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</si>
  <si>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</si>
  <si>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</si>
  <si>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</si>
  <si>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</si>
  <si>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</si>
  <si>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</si>
  <si>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</si>
  <si>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</si>
  <si>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</si>
  <si>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</si>
  <si>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HRTI PRIVATE LIMITED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</si>
  <si>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</si>
  <si>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</si>
  <si>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</si>
  <si>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</si>
  <si>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</si>
  <si>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</si>
  <si>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</si>
  <si>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</si>
  <si>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</si>
  <si>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</si>
  <si>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</si>
  <si>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</si>
  <si>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</si>
  <si>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</si>
  <si>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</si>
  <si>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</si>
  <si>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</si>
  <si>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</si>
  <si>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</si>
  <si>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</si>
  <si>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</si>
  <si>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</si>
  <si>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</si>
  <si>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</si>
  <si>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</si>
  <si>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234-236</t>
  </si>
  <si>
    <t>500-530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</si>
  <si>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</si>
  <si>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</si>
  <si>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</si>
  <si>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</si>
  <si>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</si>
  <si>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</si>
  <si>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</si>
  <si>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1850-1870</t>
  </si>
  <si>
    <t>LUPIN JULY FUT</t>
  </si>
  <si>
    <t>970-980</t>
  </si>
  <si>
    <t>DIL</t>
  </si>
  <si>
    <t>Debock Industries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</si>
  <si>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</si>
  <si>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</si>
  <si>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</si>
  <si>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</si>
  <si>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</si>
  <si>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</si>
  <si>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</si>
  <si>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</si>
  <si>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</si>
  <si>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</si>
  <si>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</si>
  <si>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</si>
  <si>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</si>
  <si>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</si>
  <si>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</si>
  <si>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</si>
  <si>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</si>
  <si>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</si>
  <si>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</si>
  <si>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</si>
  <si>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</si>
  <si>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</si>
  <si>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320</t>
  </si>
  <si>
    <t>Loss of Rs.22/-</t>
  </si>
  <si>
    <t>NIFTY 19900 CE 27-JUL</t>
  </si>
  <si>
    <t>2700-2800</t>
  </si>
  <si>
    <t>MARUTI 10000 CE 31-AUG</t>
  </si>
  <si>
    <t>300-330</t>
  </si>
  <si>
    <t>450-550</t>
  </si>
  <si>
    <t>AXISBANK AUG FUT</t>
  </si>
  <si>
    <t>1000-1020</t>
  </si>
  <si>
    <t>230</t>
  </si>
  <si>
    <t>Profit of Rs.75/-</t>
  </si>
  <si>
    <t>Profit of Rs.3.3/-</t>
  </si>
  <si>
    <t>Loss of Rs.41/-</t>
  </si>
  <si>
    <t>JTAPARIA</t>
  </si>
  <si>
    <t>MULTIPLIER SHARE &amp; STOCK ADVISORS PRIVATE LIMITED</t>
  </si>
  <si>
    <t>NSE</t>
  </si>
  <si>
    <t>26</t>
  </si>
  <si>
    <t>Loss of Rs.20/-</t>
  </si>
  <si>
    <t>68</t>
  </si>
  <si>
    <t>Loss of Rs.44/-</t>
  </si>
  <si>
    <t>72.5</t>
  </si>
  <si>
    <t>Loss of Rs.45.5/-</t>
  </si>
  <si>
    <t>FINNIFTY 20450 CE 25-JUL</t>
  </si>
  <si>
    <t>35</t>
  </si>
  <si>
    <t>SONALIS</t>
  </si>
  <si>
    <t>VISAGAR</t>
  </si>
  <si>
    <t>A S CONFIN PRIVATE LIMITED</t>
  </si>
  <si>
    <t>180-185</t>
  </si>
  <si>
    <t>Profit of Rs.3.7/-</t>
  </si>
  <si>
    <t>180-200</t>
  </si>
  <si>
    <t>312-326</t>
  </si>
  <si>
    <t>350-370</t>
  </si>
  <si>
    <t>Profit of Rs.195/-</t>
  </si>
  <si>
    <t>191-197</t>
  </si>
  <si>
    <t>215-225</t>
  </si>
  <si>
    <t>102.5</t>
  </si>
  <si>
    <t>AANCHALISP</t>
  </si>
  <si>
    <t>SHREEPAC</t>
  </si>
  <si>
    <t>MATHEW SAMUEL KALARICKAL</t>
  </si>
  <si>
    <t>121-134</t>
  </si>
  <si>
    <t>145-150</t>
  </si>
  <si>
    <t>170-177</t>
  </si>
  <si>
    <t>190-200</t>
  </si>
  <si>
    <t>260-262</t>
  </si>
  <si>
    <t>TRENT AUG FUT</t>
  </si>
  <si>
    <t>1728-1732</t>
  </si>
  <si>
    <t>1780-1800</t>
  </si>
  <si>
    <t>FINNIFTY 20650 CE 01-AUG</t>
  </si>
  <si>
    <t>NIFTY 19800 CE 27-JUL</t>
  </si>
  <si>
    <t>41</t>
  </si>
  <si>
    <t>80-120</t>
  </si>
  <si>
    <t>EXIDEIND AUG FUT</t>
  </si>
  <si>
    <t>ALFATRAN</t>
  </si>
  <si>
    <t>RAJASTHAN GLOBAL SECURITIES PRIVATE LIMITED</t>
  </si>
  <si>
    <t>ALKOSIGN</t>
  </si>
  <si>
    <t>SHRENI SHARES PRIVATE LIMITED</t>
  </si>
  <si>
    <t>ALPHAIND</t>
  </si>
  <si>
    <t>GGENG</t>
  </si>
  <si>
    <t>Indiabulls Hsg Fin Ltd</t>
  </si>
  <si>
    <t>RPOWER</t>
  </si>
  <si>
    <t>Reliance Power Limited</t>
  </si>
  <si>
    <t>212</t>
  </si>
  <si>
    <t>Loss of Rs.52/-</t>
  </si>
  <si>
    <t xml:space="preserve">MARUTI </t>
  </si>
  <si>
    <t>9650-9700</t>
  </si>
  <si>
    <t>10100-10300</t>
  </si>
  <si>
    <t xml:space="preserve">MASTEK </t>
  </si>
  <si>
    <t>1945-2045</t>
  </si>
  <si>
    <t xml:space="preserve">VINATIORGA </t>
  </si>
  <si>
    <t>1800-1815</t>
  </si>
  <si>
    <t>1880-1920</t>
  </si>
  <si>
    <t>CANBK AUG FUT</t>
  </si>
  <si>
    <t>344.5-345.5</t>
  </si>
  <si>
    <t>350-355</t>
  </si>
  <si>
    <t>+</t>
  </si>
  <si>
    <t>BLUESKY INFRA DEVELOPERS PRIVATE LIMITED</t>
  </si>
  <si>
    <t>ACCELERATE</t>
  </si>
  <si>
    <t>VIKRAMKUMAR RAMESHCHANDRA SHAH</t>
  </si>
  <si>
    <t>MOHIT VINODKUMAR AGRAWAL</t>
  </si>
  <si>
    <t>RESONANCE OPPORTUNITIES FUND</t>
  </si>
  <si>
    <t>NARESH KANTILAL SHAH</t>
  </si>
  <si>
    <t>BINDIYA NARESH SHAH</t>
  </si>
  <si>
    <t>VIKAS RAMESH MEHTA</t>
  </si>
  <si>
    <t>BLUEPEAK CONSULTANCY LLP</t>
  </si>
  <si>
    <t>LUXMI RANI CHAMARIA</t>
  </si>
  <si>
    <t>ARYACAPM</t>
  </si>
  <si>
    <t>TIA ENTERPRISES PRIVATE LIMITED</t>
  </si>
  <si>
    <t>VEDANKIT TRADERS PRIVATE LIMITED</t>
  </si>
  <si>
    <t>ARYAMAN</t>
  </si>
  <si>
    <t>BNALTD</t>
  </si>
  <si>
    <t>MARUTI TRADERS AND INVESTORS</t>
  </si>
  <si>
    <t>DECCAN</t>
  </si>
  <si>
    <t>GITA KIRTI AMBANI</t>
  </si>
  <si>
    <t>DITCO</t>
  </si>
  <si>
    <t>RANAJIT BISWAS</t>
  </si>
  <si>
    <t>SOUMITRA PAKRE</t>
  </si>
  <si>
    <t>ESCORP</t>
  </si>
  <si>
    <t>SAROJ GUPTA</t>
  </si>
  <si>
    <t>GOPAIST</t>
  </si>
  <si>
    <t>HEMA JAYPRAKASH BHAVSAR</t>
  </si>
  <si>
    <t>MISTERKAPOORKESHRI</t>
  </si>
  <si>
    <t>SULEKHA RANI</t>
  </si>
  <si>
    <t>HARISH</t>
  </si>
  <si>
    <t>KAILASHBEN ASHOKKUMAR PATEL</t>
  </si>
  <si>
    <t>JETMALL</t>
  </si>
  <si>
    <t>CHANDANMAL NAGARAJ</t>
  </si>
  <si>
    <t>DILIP KUMAR HELA</t>
  </si>
  <si>
    <t>MACH</t>
  </si>
  <si>
    <t>ALTINA FINANCE PVT LTD.</t>
  </si>
  <si>
    <t>PANKAJPIYUS</t>
  </si>
  <si>
    <t>RAKESHSAINI</t>
  </si>
  <si>
    <t>RESGEN</t>
  </si>
  <si>
    <t>VINCENT COMMERCIAL COMPANY LIMITED</t>
  </si>
  <si>
    <t>SHREE BAHUBALI CORPORATION LTD</t>
  </si>
  <si>
    <t>RETINA</t>
  </si>
  <si>
    <t>DASARADHARAMI REDDY SIDDAVARAPU</t>
  </si>
  <si>
    <t>SOFCOM</t>
  </si>
  <si>
    <t>MANMOHAN GEMS PRIVATE LIMITED</t>
  </si>
  <si>
    <t>REGNUM HOUSING FINANCE LIMITED</t>
  </si>
  <si>
    <t>AMBILI</t>
  </si>
  <si>
    <t>MEHUL BHARATBHAI SHAH HUF</t>
  </si>
  <si>
    <t>SYSTMTXC</t>
  </si>
  <si>
    <t>FINDEAL INVESTMENTS PVT LTD</t>
  </si>
  <si>
    <t>TAAZAINT</t>
  </si>
  <si>
    <t>GARNIPUDI VIJAYALAKSHMI</t>
  </si>
  <si>
    <t>ANUPAMA BOTTA</t>
  </si>
  <si>
    <t>VEL</t>
  </si>
  <si>
    <t>ASHOKBHAI MADHUBHAI KORAT</t>
  </si>
  <si>
    <t>HEMANT RAJENDRABHAI SHAH</t>
  </si>
  <si>
    <t>MALTI SALVI</t>
  </si>
  <si>
    <t>YUG</t>
  </si>
  <si>
    <t>SOHO LTD</t>
  </si>
  <si>
    <t>ZMILGFIN</t>
  </si>
  <si>
    <t>BIPIN N PANCHAL HUF</t>
  </si>
  <si>
    <t>BALPHARMA</t>
  </si>
  <si>
    <t>Bal Pharma Limited</t>
  </si>
  <si>
    <t>SANDEEP PRAKASHCHANDRA JAIN (HUF)</t>
  </si>
  <si>
    <t>ESAAR (INDIA) LIMITED</t>
  </si>
  <si>
    <t>ESFL</t>
  </si>
  <si>
    <t>Essen Speciality Films L</t>
  </si>
  <si>
    <t>SMC GLOBAL SECURITIES LIMITED</t>
  </si>
  <si>
    <t>FINOPB</t>
  </si>
  <si>
    <t>Fino Payments Bank Ltd</t>
  </si>
  <si>
    <t>Intellect Design Arena</t>
  </si>
  <si>
    <t>KAMOPAINTS</t>
  </si>
  <si>
    <t>Kamdhenu Ventures Limited</t>
  </si>
  <si>
    <t>MITHANI INVESTMENT AND TRADING PRIVATE LIMITED</t>
  </si>
  <si>
    <t>JAINAM BROKING LIMITED</t>
  </si>
  <si>
    <t>ONEPOINT</t>
  </si>
  <si>
    <t>One Point One Sol Ltd</t>
  </si>
  <si>
    <t>Orient Electric Limited</t>
  </si>
  <si>
    <t>ICICI PRUDENTIAL MUTUAL FUND</t>
  </si>
  <si>
    <t>PARAGMILK</t>
  </si>
  <si>
    <t>Parag Milk Foods Ltd.</t>
  </si>
  <si>
    <t>SRPL-RE</t>
  </si>
  <si>
    <t>Shree Ram Proteins Ltd</t>
  </si>
  <si>
    <t>GOPAL SABHAPATHY REDDY</t>
  </si>
  <si>
    <t>TEMBO</t>
  </si>
  <si>
    <t>Tembo Global Ind Ltd</t>
  </si>
  <si>
    <t>TIRUPATIFL</t>
  </si>
  <si>
    <t>Tirupati Forge Limited</t>
  </si>
  <si>
    <t>DHWAJA COMMODITY SERVICES PVT LTD</t>
  </si>
  <si>
    <t>ZIMLAB</t>
  </si>
  <si>
    <t>Zim Laboratories Limited</t>
  </si>
  <si>
    <t>M/S. PRARTHANA ENTERPRISES</t>
  </si>
  <si>
    <t>UNIFI CAPITAL PRIVATE LIMITED</t>
  </si>
  <si>
    <t>L7 HITECH PRIVATE LIMITED</t>
  </si>
  <si>
    <t>WEBELSOLAR</t>
  </si>
  <si>
    <t>Websol Energy System Ltd</t>
  </si>
  <si>
    <t>INDIA MAX INVESTMENT FUND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</si>
</sst>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4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165" fontId="36" fillId="19" borderId="2" xfId="0" applyNumberFormat="1" applyFont="1" applyFill="1" applyBorder="1" applyAlignment="1">
      <alignment horizontal="center" vertical="center"/>
    </xf>
    <xf numFmtId="15" fontId="1" fillId="19" borderId="2" xfId="0" applyNumberFormat="1" applyFont="1" applyFill="1" applyBorder="1" applyAlignment="1">
      <alignment horizontal="center" vertical="center"/>
    </xf>
    <xf numFmtId="0" fontId="39" fillId="19" borderId="2" xfId="0" applyFont="1" applyFill="1" applyBorder="1" applyAlignment="1">
      <alignment horizontal="left"/>
    </xf>
    <xf numFmtId="43" fontId="36" fillId="19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0" fontId="37" fillId="14" borderId="2" xfId="0" applyFont="1" applyFill="1" applyBorder="1" applyAlignment="1">
      <alignment horizontal="center" vertical="center"/>
    </xf>
    <xf numFmtId="0" fontId="36" fillId="19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0" fontId="37" fillId="18" borderId="5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1" fillId="12" borderId="7" xfId="0" applyFont="1" applyFill="1" applyBorder="1" applyAlignment="1">
      <alignment horizontal="center" vertical="center"/>
    </xf>
    <xf numFmtId="15" fontId="1" fillId="12" borderId="7" xfId="0" applyNumberFormat="1" applyFont="1" applyFill="1" applyBorder="1" applyAlignment="1">
      <alignment horizontal="center" vertical="center"/>
    </xf>
    <xf numFmtId="0" fontId="39" fillId="12" borderId="7" xfId="0" applyFont="1" applyFill="1" applyBorder="1" applyAlignment="1">
      <alignment horizontal="left"/>
    </xf>
    <xf numFmtId="43" fontId="36" fillId="12" borderId="7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2" fontId="36" fillId="12" borderId="31" xfId="0" applyNumberFormat="1" applyFont="1" applyFill="1" applyBorder="1" applyAlignment="1">
      <alignment horizontal="center" vertical="center"/>
    </xf>
    <xf numFmtId="166" fontId="36" fillId="12" borderId="31" xfId="0" applyNumberFormat="1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16" fontId="37" fillId="0" borderId="31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/>
    </xf>
    <xf numFmtId="16" fontId="37" fillId="6" borderId="32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5" fontId="36" fillId="0" borderId="31" xfId="0" applyNumberFormat="1" applyFont="1" applyFill="1" applyBorder="1" applyAlignment="1">
      <alignment horizontal="center" vertical="center"/>
    </xf>
    <xf numFmtId="15" fontId="1" fillId="0" borderId="31" xfId="0" applyNumberFormat="1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left"/>
    </xf>
    <xf numFmtId="43" fontId="36" fillId="0" borderId="31" xfId="0" applyNumberFormat="1" applyFont="1" applyFill="1" applyBorder="1" applyAlignment="1">
      <alignment horizontal="center" vertical="top"/>
    </xf>
    <xf numFmtId="0" fontId="36" fillId="0" borderId="31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2" fontId="37" fillId="0" borderId="31" xfId="0" applyNumberFormat="1" applyFont="1" applyFill="1" applyBorder="1" applyAlignment="1">
      <alignment horizontal="center" vertical="center"/>
    </xf>
    <xf numFmtId="10" fontId="37" fillId="0" borderId="3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6" sqref="F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5" t="s">
        <v>16</v>
      </c>
      <c r="B9" s="407" t="s">
        <v>17</v>
      </c>
      <c r="C9" s="407" t="s">
        <v>18</v>
      </c>
      <c r="D9" s="407" t="s">
        <v>19</v>
      </c>
      <c r="E9" s="26" t="s">
        <v>20</v>
      </c>
      <c r="F9" s="26" t="s">
        <v>21</v>
      </c>
      <c r="G9" s="402" t="s">
        <v>22</v>
      </c>
      <c r="H9" s="403"/>
      <c r="I9" s="404"/>
      <c r="J9" s="402" t="s">
        <v>23</v>
      </c>
      <c r="K9" s="403"/>
      <c r="L9" s="404"/>
      <c r="M9" s="26"/>
      <c r="N9" s="27"/>
      <c r="O9" s="27"/>
      <c r="P9" s="27"/>
    </row>
    <row r="10" spans="1:16" ht="38.25">
      <c r="A10" s="406"/>
      <c r="B10" s="408"/>
      <c r="C10" s="408"/>
      <c r="D10" s="40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19751.8</v>
      </c>
      <c r="F11" s="35">
        <v>19741.600000000002</v>
      </c>
      <c r="G11" s="36">
        <v>19688.200000000004</v>
      </c>
      <c r="H11" s="36">
        <v>19624.600000000002</v>
      </c>
      <c r="I11" s="36">
        <v>19571.200000000004</v>
      </c>
      <c r="J11" s="36">
        <v>19805.200000000004</v>
      </c>
      <c r="K11" s="36">
        <v>19858.600000000006</v>
      </c>
      <c r="L11" s="36">
        <v>19922.200000000004</v>
      </c>
      <c r="M11" s="37">
        <v>19795</v>
      </c>
      <c r="N11" s="37">
        <v>19678</v>
      </c>
      <c r="O11" s="299">
        <v>12777750</v>
      </c>
      <c r="P11" s="301">
        <v>-4.0720262159209916E-2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45698.6</v>
      </c>
      <c r="F12" s="38">
        <v>45727.75</v>
      </c>
      <c r="G12" s="39">
        <v>45455.5</v>
      </c>
      <c r="H12" s="39">
        <v>45212.4</v>
      </c>
      <c r="I12" s="39">
        <v>44940.15</v>
      </c>
      <c r="J12" s="39">
        <v>45970.85</v>
      </c>
      <c r="K12" s="39">
        <v>46243.1</v>
      </c>
      <c r="L12" s="39">
        <v>46486.2</v>
      </c>
      <c r="M12" s="31">
        <v>46000</v>
      </c>
      <c r="N12" s="31">
        <v>45484.65</v>
      </c>
      <c r="O12" s="300">
        <v>2006325</v>
      </c>
      <c r="P12" s="301">
        <v>-3.2639511672982902E-2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20401</v>
      </c>
      <c r="F13" s="38">
        <v>20414.533333333333</v>
      </c>
      <c r="G13" s="39">
        <v>20288.066666666666</v>
      </c>
      <c r="H13" s="39">
        <v>20175.133333333331</v>
      </c>
      <c r="I13" s="39">
        <v>20048.666666666664</v>
      </c>
      <c r="J13" s="39">
        <v>20527.466666666667</v>
      </c>
      <c r="K13" s="39">
        <v>20653.933333333334</v>
      </c>
      <c r="L13" s="39">
        <v>20766.866666666669</v>
      </c>
      <c r="M13" s="31">
        <v>20541</v>
      </c>
      <c r="N13" s="31">
        <v>20301.599999999999</v>
      </c>
      <c r="O13" s="300">
        <v>59120</v>
      </c>
      <c r="P13" s="302">
        <v>0.14396284829721362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8431.75</v>
      </c>
      <c r="F14" s="38">
        <v>8421.4666666666672</v>
      </c>
      <c r="G14" s="39">
        <v>8404.7833333333347</v>
      </c>
      <c r="H14" s="39">
        <v>8377.8166666666675</v>
      </c>
      <c r="I14" s="39">
        <v>8361.133333333335</v>
      </c>
      <c r="J14" s="39">
        <v>8448.4333333333343</v>
      </c>
      <c r="K14" s="39">
        <v>8465.1166666666686</v>
      </c>
      <c r="L14" s="39">
        <v>8492.0833333333339</v>
      </c>
      <c r="M14" s="31">
        <v>8438.15</v>
      </c>
      <c r="N14" s="31">
        <v>8394.5</v>
      </c>
      <c r="O14" s="300">
        <v>62250</v>
      </c>
      <c r="P14" s="302">
        <v>8.9238845144356954E-2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465.35</v>
      </c>
      <c r="F15" s="38">
        <v>464.4666666666667</v>
      </c>
      <c r="G15" s="39">
        <v>462.58333333333337</v>
      </c>
      <c r="H15" s="39">
        <v>459.81666666666666</v>
      </c>
      <c r="I15" s="39">
        <v>457.93333333333334</v>
      </c>
      <c r="J15" s="39">
        <v>467.23333333333341</v>
      </c>
      <c r="K15" s="39">
        <v>469.11666666666673</v>
      </c>
      <c r="L15" s="39">
        <v>471.88333333333344</v>
      </c>
      <c r="M15" s="31">
        <v>466.35</v>
      </c>
      <c r="N15" s="31">
        <v>461.7</v>
      </c>
      <c r="O15" s="300">
        <v>11488000</v>
      </c>
      <c r="P15" s="301">
        <v>6.6596565019277952E-3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4559.8999999999996</v>
      </c>
      <c r="F16" s="38">
        <v>4526.6333333333332</v>
      </c>
      <c r="G16" s="39">
        <v>4473.2666666666664</v>
      </c>
      <c r="H16" s="39">
        <v>4386.6333333333332</v>
      </c>
      <c r="I16" s="39">
        <v>4333.2666666666664</v>
      </c>
      <c r="J16" s="39">
        <v>4613.2666666666664</v>
      </c>
      <c r="K16" s="39">
        <v>4666.6333333333332</v>
      </c>
      <c r="L16" s="39">
        <v>4753.2666666666664</v>
      </c>
      <c r="M16" s="31">
        <v>4580</v>
      </c>
      <c r="N16" s="31">
        <v>4440</v>
      </c>
      <c r="O16" s="300">
        <v>1301250</v>
      </c>
      <c r="P16" s="301">
        <v>-1.7739196074731081E-2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24246.7</v>
      </c>
      <c r="F17" s="38">
        <v>24108.916666666668</v>
      </c>
      <c r="G17" s="39">
        <v>23860.783333333336</v>
      </c>
      <c r="H17" s="39">
        <v>23474.866666666669</v>
      </c>
      <c r="I17" s="39">
        <v>23226.733333333337</v>
      </c>
      <c r="J17" s="39">
        <v>24494.833333333336</v>
      </c>
      <c r="K17" s="39">
        <v>24742.966666666667</v>
      </c>
      <c r="L17" s="39">
        <v>25128.883333333335</v>
      </c>
      <c r="M17" s="31">
        <v>24357.05</v>
      </c>
      <c r="N17" s="31">
        <v>23723</v>
      </c>
      <c r="O17" s="300">
        <v>70720</v>
      </c>
      <c r="P17" s="301">
        <v>5.8682634730538925E-2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195.75</v>
      </c>
      <c r="F18" s="38">
        <v>195.46666666666667</v>
      </c>
      <c r="G18" s="39">
        <v>193.63333333333333</v>
      </c>
      <c r="H18" s="39">
        <v>191.51666666666665</v>
      </c>
      <c r="I18" s="39">
        <v>189.68333333333331</v>
      </c>
      <c r="J18" s="39">
        <v>197.58333333333334</v>
      </c>
      <c r="K18" s="39">
        <v>199.41666666666666</v>
      </c>
      <c r="L18" s="39">
        <v>201.53333333333336</v>
      </c>
      <c r="M18" s="31">
        <v>197.3</v>
      </c>
      <c r="N18" s="31">
        <v>193.35</v>
      </c>
      <c r="O18" s="300">
        <v>21081600</v>
      </c>
      <c r="P18" s="301">
        <v>-1.1895722601872943E-2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224.8</v>
      </c>
      <c r="F19" s="38">
        <v>222.83333333333334</v>
      </c>
      <c r="G19" s="39">
        <v>220.26666666666668</v>
      </c>
      <c r="H19" s="39">
        <v>215.73333333333335</v>
      </c>
      <c r="I19" s="39">
        <v>213.16666666666669</v>
      </c>
      <c r="J19" s="39">
        <v>227.36666666666667</v>
      </c>
      <c r="K19" s="39">
        <v>229.93333333333334</v>
      </c>
      <c r="L19" s="39">
        <v>234.46666666666667</v>
      </c>
      <c r="M19" s="31">
        <v>225.4</v>
      </c>
      <c r="N19" s="31">
        <v>218.3</v>
      </c>
      <c r="O19" s="300">
        <v>28587000</v>
      </c>
      <c r="P19" s="301">
        <v>-4.7972483707458364E-3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1966.65</v>
      </c>
      <c r="F20" s="38">
        <v>1958.9666666666665</v>
      </c>
      <c r="G20" s="39">
        <v>1932.6833333333329</v>
      </c>
      <c r="H20" s="39">
        <v>1898.7166666666665</v>
      </c>
      <c r="I20" s="39">
        <v>1872.4333333333329</v>
      </c>
      <c r="J20" s="39">
        <v>1992.9333333333329</v>
      </c>
      <c r="K20" s="39">
        <v>2019.2166666666662</v>
      </c>
      <c r="L20" s="39">
        <v>2053.1833333333329</v>
      </c>
      <c r="M20" s="31">
        <v>1985.25</v>
      </c>
      <c r="N20" s="31">
        <v>1925</v>
      </c>
      <c r="O20" s="300">
        <v>6090300</v>
      </c>
      <c r="P20" s="301">
        <v>-5.7789313874332731E-3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2488.8000000000002</v>
      </c>
      <c r="F21" s="38">
        <v>2481.65</v>
      </c>
      <c r="G21" s="39">
        <v>2456.15</v>
      </c>
      <c r="H21" s="39">
        <v>2423.5</v>
      </c>
      <c r="I21" s="39">
        <v>2398</v>
      </c>
      <c r="J21" s="39">
        <v>2514.3000000000002</v>
      </c>
      <c r="K21" s="39">
        <v>2539.8000000000002</v>
      </c>
      <c r="L21" s="39">
        <v>2572.4500000000003</v>
      </c>
      <c r="M21" s="31">
        <v>2507.15</v>
      </c>
      <c r="N21" s="31">
        <v>2449</v>
      </c>
      <c r="O21" s="300">
        <v>11006700</v>
      </c>
      <c r="P21" s="301">
        <v>3.7206248461138622E-3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762.8</v>
      </c>
      <c r="F22" s="38">
        <v>759.68333333333328</v>
      </c>
      <c r="G22" s="39">
        <v>751.46666666666658</v>
      </c>
      <c r="H22" s="39">
        <v>740.13333333333333</v>
      </c>
      <c r="I22" s="39">
        <v>731.91666666666663</v>
      </c>
      <c r="J22" s="39">
        <v>771.01666666666654</v>
      </c>
      <c r="K22" s="39">
        <v>779.23333333333323</v>
      </c>
      <c r="L22" s="39">
        <v>790.56666666666649</v>
      </c>
      <c r="M22" s="31">
        <v>767.9</v>
      </c>
      <c r="N22" s="31">
        <v>748.35</v>
      </c>
      <c r="O22" s="300">
        <v>33014400</v>
      </c>
      <c r="P22" s="301">
        <v>6.8312676881038354E-3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4007.1</v>
      </c>
      <c r="F23" s="38">
        <v>4017.15</v>
      </c>
      <c r="G23" s="39">
        <v>3966.8</v>
      </c>
      <c r="H23" s="39">
        <v>3926.5</v>
      </c>
      <c r="I23" s="39">
        <v>3876.15</v>
      </c>
      <c r="J23" s="39">
        <v>4057.4500000000003</v>
      </c>
      <c r="K23" s="39">
        <v>4107.7999999999993</v>
      </c>
      <c r="L23" s="39">
        <v>4148.1000000000004</v>
      </c>
      <c r="M23" s="31">
        <v>4067.5</v>
      </c>
      <c r="N23" s="31">
        <v>3976.85</v>
      </c>
      <c r="O23" s="300">
        <v>710000</v>
      </c>
      <c r="P23" s="301">
        <v>8.2362965066742396E-3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458.25</v>
      </c>
      <c r="F24" s="38">
        <v>456.61666666666662</v>
      </c>
      <c r="G24" s="39">
        <v>452.73333333333323</v>
      </c>
      <c r="H24" s="39">
        <v>447.21666666666664</v>
      </c>
      <c r="I24" s="39">
        <v>443.33333333333326</v>
      </c>
      <c r="J24" s="39">
        <v>462.13333333333321</v>
      </c>
      <c r="K24" s="39">
        <v>466.01666666666654</v>
      </c>
      <c r="L24" s="39">
        <v>471.53333333333319</v>
      </c>
      <c r="M24" s="31">
        <v>460.5</v>
      </c>
      <c r="N24" s="31">
        <v>451.1</v>
      </c>
      <c r="O24" s="300">
        <v>65145600</v>
      </c>
      <c r="P24" s="301">
        <v>4.9704273456807266E-3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5382.3</v>
      </c>
      <c r="F25" s="38">
        <v>5332.333333333333</v>
      </c>
      <c r="G25" s="39">
        <v>5270.1166666666659</v>
      </c>
      <c r="H25" s="39">
        <v>5157.9333333333325</v>
      </c>
      <c r="I25" s="39">
        <v>5095.7166666666653</v>
      </c>
      <c r="J25" s="39">
        <v>5444.5166666666664</v>
      </c>
      <c r="K25" s="39">
        <v>5506.7333333333336</v>
      </c>
      <c r="L25" s="39">
        <v>5618.916666666667</v>
      </c>
      <c r="M25" s="31">
        <v>5394.55</v>
      </c>
      <c r="N25" s="31">
        <v>5220.1499999999996</v>
      </c>
      <c r="O25" s="300">
        <v>1979750</v>
      </c>
      <c r="P25" s="301">
        <v>5.298849810517918E-2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428.35</v>
      </c>
      <c r="F26" s="38">
        <v>425.95</v>
      </c>
      <c r="G26" s="39">
        <v>422.9</v>
      </c>
      <c r="H26" s="39">
        <v>417.45</v>
      </c>
      <c r="I26" s="39">
        <v>414.4</v>
      </c>
      <c r="J26" s="39">
        <v>431.4</v>
      </c>
      <c r="K26" s="39">
        <v>434.45000000000005</v>
      </c>
      <c r="L26" s="39">
        <v>439.9</v>
      </c>
      <c r="M26" s="31">
        <v>429</v>
      </c>
      <c r="N26" s="31">
        <v>420.5</v>
      </c>
      <c r="O26" s="300">
        <v>10375100</v>
      </c>
      <c r="P26" s="301">
        <v>9.2607904746155115E-3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181.1</v>
      </c>
      <c r="F27" s="38">
        <v>181.31666666666663</v>
      </c>
      <c r="G27" s="39">
        <v>179.43333333333328</v>
      </c>
      <c r="H27" s="39">
        <v>177.76666666666665</v>
      </c>
      <c r="I27" s="39">
        <v>175.8833333333333</v>
      </c>
      <c r="J27" s="39">
        <v>182.98333333333326</v>
      </c>
      <c r="K27" s="39">
        <v>184.86666666666665</v>
      </c>
      <c r="L27" s="39">
        <v>186.53333333333325</v>
      </c>
      <c r="M27" s="31">
        <v>183.2</v>
      </c>
      <c r="N27" s="31">
        <v>179.65</v>
      </c>
      <c r="O27" s="300">
        <v>76635000</v>
      </c>
      <c r="P27" s="301">
        <v>2.1119253830779481E-2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3415.95</v>
      </c>
      <c r="F28" s="38">
        <v>3408.2666666666664</v>
      </c>
      <c r="G28" s="39">
        <v>3395.5333333333328</v>
      </c>
      <c r="H28" s="39">
        <v>3375.1166666666663</v>
      </c>
      <c r="I28" s="39">
        <v>3362.3833333333328</v>
      </c>
      <c r="J28" s="39">
        <v>3428.6833333333329</v>
      </c>
      <c r="K28" s="39">
        <v>3441.4166666666665</v>
      </c>
      <c r="L28" s="39">
        <v>3461.833333333333</v>
      </c>
      <c r="M28" s="31">
        <v>3421</v>
      </c>
      <c r="N28" s="31">
        <v>3387.85</v>
      </c>
      <c r="O28" s="300">
        <v>5296600</v>
      </c>
      <c r="P28" s="301">
        <v>-2.5069945516124282E-2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1925.3</v>
      </c>
      <c r="F29" s="38">
        <v>1922.55</v>
      </c>
      <c r="G29" s="39">
        <v>1902.1499999999999</v>
      </c>
      <c r="H29" s="39">
        <v>1879</v>
      </c>
      <c r="I29" s="39">
        <v>1858.6</v>
      </c>
      <c r="J29" s="39">
        <v>1945.6999999999998</v>
      </c>
      <c r="K29" s="39">
        <v>1966.1</v>
      </c>
      <c r="L29" s="39">
        <v>1989.2499999999998</v>
      </c>
      <c r="M29" s="31">
        <v>1942.95</v>
      </c>
      <c r="N29" s="31">
        <v>1899.4</v>
      </c>
      <c r="O29" s="300">
        <v>2110250</v>
      </c>
      <c r="P29" s="301">
        <v>2.6419136022848982E-2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6659.2</v>
      </c>
      <c r="F30" s="38">
        <v>6624.8500000000013</v>
      </c>
      <c r="G30" s="39">
        <v>6537.7000000000025</v>
      </c>
      <c r="H30" s="39">
        <v>6416.2000000000016</v>
      </c>
      <c r="I30" s="39">
        <v>6329.0500000000029</v>
      </c>
      <c r="J30" s="39">
        <v>6746.3500000000022</v>
      </c>
      <c r="K30" s="39">
        <v>6833.5000000000018</v>
      </c>
      <c r="L30" s="39">
        <v>6955.0000000000018</v>
      </c>
      <c r="M30" s="31">
        <v>6712</v>
      </c>
      <c r="N30" s="31">
        <v>6503.35</v>
      </c>
      <c r="O30" s="300">
        <v>471225</v>
      </c>
      <c r="P30" s="301">
        <v>-1.4303877940241576E-3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725.55</v>
      </c>
      <c r="F31" s="38">
        <v>725.35</v>
      </c>
      <c r="G31" s="39">
        <v>720.7</v>
      </c>
      <c r="H31" s="39">
        <v>715.85</v>
      </c>
      <c r="I31" s="39">
        <v>711.2</v>
      </c>
      <c r="J31" s="39">
        <v>730.2</v>
      </c>
      <c r="K31" s="39">
        <v>734.84999999999991</v>
      </c>
      <c r="L31" s="39">
        <v>739.7</v>
      </c>
      <c r="M31" s="31">
        <v>730</v>
      </c>
      <c r="N31" s="31">
        <v>720.5</v>
      </c>
      <c r="O31" s="300">
        <v>12331000</v>
      </c>
      <c r="P31" s="301">
        <v>-3.8775345342919459E-3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844.4</v>
      </c>
      <c r="F32" s="38">
        <v>840.36666666666679</v>
      </c>
      <c r="G32" s="39">
        <v>835.23333333333358</v>
      </c>
      <c r="H32" s="39">
        <v>826.06666666666683</v>
      </c>
      <c r="I32" s="39">
        <v>820.93333333333362</v>
      </c>
      <c r="J32" s="39">
        <v>849.53333333333353</v>
      </c>
      <c r="K32" s="39">
        <v>854.66666666666674</v>
      </c>
      <c r="L32" s="39">
        <v>863.83333333333348</v>
      </c>
      <c r="M32" s="31">
        <v>845.5</v>
      </c>
      <c r="N32" s="31">
        <v>831.2</v>
      </c>
      <c r="O32" s="300">
        <v>13359500</v>
      </c>
      <c r="P32" s="301">
        <v>6.1303951619584131E-3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956.85</v>
      </c>
      <c r="F33" s="38">
        <v>961.36666666666667</v>
      </c>
      <c r="G33" s="39">
        <v>944.58333333333337</v>
      </c>
      <c r="H33" s="39">
        <v>932.31666666666672</v>
      </c>
      <c r="I33" s="39">
        <v>915.53333333333342</v>
      </c>
      <c r="J33" s="39">
        <v>973.63333333333333</v>
      </c>
      <c r="K33" s="39">
        <v>990.41666666666663</v>
      </c>
      <c r="L33" s="39">
        <v>1002.6833333333333</v>
      </c>
      <c r="M33" s="31">
        <v>978.15</v>
      </c>
      <c r="N33" s="31">
        <v>949.1</v>
      </c>
      <c r="O33" s="300">
        <v>46252500</v>
      </c>
      <c r="P33" s="301">
        <v>2.0801147649525491E-2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4934.8500000000004</v>
      </c>
      <c r="F34" s="38">
        <v>4913.833333333333</v>
      </c>
      <c r="G34" s="39">
        <v>4884.7166666666662</v>
      </c>
      <c r="H34" s="39">
        <v>4834.583333333333</v>
      </c>
      <c r="I34" s="39">
        <v>4805.4666666666662</v>
      </c>
      <c r="J34" s="39">
        <v>4963.9666666666662</v>
      </c>
      <c r="K34" s="39">
        <v>4993.083333333333</v>
      </c>
      <c r="L34" s="39">
        <v>5043.2166666666662</v>
      </c>
      <c r="M34" s="31">
        <v>4942.95</v>
      </c>
      <c r="N34" s="31">
        <v>4863.7</v>
      </c>
      <c r="O34" s="300">
        <v>2367750</v>
      </c>
      <c r="P34" s="301">
        <v>-4.2216358839050134E-4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1598.65</v>
      </c>
      <c r="F35" s="38">
        <v>1606.25</v>
      </c>
      <c r="G35" s="39">
        <v>1570.65</v>
      </c>
      <c r="H35" s="39">
        <v>1542.65</v>
      </c>
      <c r="I35" s="39">
        <v>1507.0500000000002</v>
      </c>
      <c r="J35" s="39">
        <v>1634.25</v>
      </c>
      <c r="K35" s="39">
        <v>1669.85</v>
      </c>
      <c r="L35" s="39">
        <v>1697.85</v>
      </c>
      <c r="M35" s="31">
        <v>1641.85</v>
      </c>
      <c r="N35" s="31">
        <v>1578.25</v>
      </c>
      <c r="O35" s="300">
        <v>8212000</v>
      </c>
      <c r="P35" s="301">
        <v>0.13003990642631072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7432.15</v>
      </c>
      <c r="F36" s="38">
        <v>7378.7</v>
      </c>
      <c r="G36" s="39">
        <v>7309.45</v>
      </c>
      <c r="H36" s="39">
        <v>7186.75</v>
      </c>
      <c r="I36" s="39">
        <v>7117.5</v>
      </c>
      <c r="J36" s="39">
        <v>7501.4</v>
      </c>
      <c r="K36" s="39">
        <v>7570.65</v>
      </c>
      <c r="L36" s="39">
        <v>7693.3499999999995</v>
      </c>
      <c r="M36" s="31">
        <v>7447.95</v>
      </c>
      <c r="N36" s="31">
        <v>7256</v>
      </c>
      <c r="O36" s="300">
        <v>5013500</v>
      </c>
      <c r="P36" s="301">
        <v>-1.8284175743483049E-2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2468.5</v>
      </c>
      <c r="F37" s="38">
        <v>2460.85</v>
      </c>
      <c r="G37" s="39">
        <v>2449.75</v>
      </c>
      <c r="H37" s="39">
        <v>2431</v>
      </c>
      <c r="I37" s="39">
        <v>2419.9</v>
      </c>
      <c r="J37" s="39">
        <v>2479.6</v>
      </c>
      <c r="K37" s="39">
        <v>2490.6999999999994</v>
      </c>
      <c r="L37" s="39">
        <v>2509.4499999999998</v>
      </c>
      <c r="M37" s="31">
        <v>2471.9499999999998</v>
      </c>
      <c r="N37" s="31">
        <v>2442.1</v>
      </c>
      <c r="O37" s="300">
        <v>1919700</v>
      </c>
      <c r="P37" s="301">
        <v>2.9780564263322882E-3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398.65</v>
      </c>
      <c r="F38" s="38">
        <v>396.38333333333338</v>
      </c>
      <c r="G38" s="39">
        <v>392.46666666666675</v>
      </c>
      <c r="H38" s="39">
        <v>386.28333333333336</v>
      </c>
      <c r="I38" s="39">
        <v>382.36666666666673</v>
      </c>
      <c r="J38" s="39">
        <v>402.56666666666678</v>
      </c>
      <c r="K38" s="39">
        <v>406.48333333333341</v>
      </c>
      <c r="L38" s="39">
        <v>412.6666666666668</v>
      </c>
      <c r="M38" s="31">
        <v>400.3</v>
      </c>
      <c r="N38" s="31">
        <v>390.2</v>
      </c>
      <c r="O38" s="300">
        <v>10075200</v>
      </c>
      <c r="P38" s="301">
        <v>4.7928107838242633E-2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217.75</v>
      </c>
      <c r="F39" s="38">
        <v>217.15</v>
      </c>
      <c r="G39" s="39">
        <v>214.9</v>
      </c>
      <c r="H39" s="39">
        <v>212.05</v>
      </c>
      <c r="I39" s="39">
        <v>209.8</v>
      </c>
      <c r="J39" s="39">
        <v>220</v>
      </c>
      <c r="K39" s="39">
        <v>222.25</v>
      </c>
      <c r="L39" s="39">
        <v>225.1</v>
      </c>
      <c r="M39" s="31">
        <v>219.4</v>
      </c>
      <c r="N39" s="31">
        <v>214.3</v>
      </c>
      <c r="O39" s="300">
        <v>77280000</v>
      </c>
      <c r="P39" s="301">
        <v>-1.0721029218805005E-2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202.75</v>
      </c>
      <c r="F40" s="38">
        <v>201.73333333333335</v>
      </c>
      <c r="G40" s="39">
        <v>200.16666666666669</v>
      </c>
      <c r="H40" s="39">
        <v>197.58333333333334</v>
      </c>
      <c r="I40" s="39">
        <v>196.01666666666668</v>
      </c>
      <c r="J40" s="39">
        <v>204.31666666666669</v>
      </c>
      <c r="K40" s="39">
        <v>205.88333333333335</v>
      </c>
      <c r="L40" s="39">
        <v>208.4666666666667</v>
      </c>
      <c r="M40" s="31">
        <v>203.3</v>
      </c>
      <c r="N40" s="31">
        <v>199.15</v>
      </c>
      <c r="O40" s="300">
        <v>114870600</v>
      </c>
      <c r="P40" s="301">
        <v>-1.1925728375182408E-2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1691.25</v>
      </c>
      <c r="F41" s="38">
        <v>1684.6499999999999</v>
      </c>
      <c r="G41" s="39">
        <v>1675.5999999999997</v>
      </c>
      <c r="H41" s="39">
        <v>1659.9499999999998</v>
      </c>
      <c r="I41" s="39">
        <v>1650.8999999999996</v>
      </c>
      <c r="J41" s="39">
        <v>1700.2999999999997</v>
      </c>
      <c r="K41" s="39">
        <v>1709.35</v>
      </c>
      <c r="L41" s="39">
        <v>1724.9999999999998</v>
      </c>
      <c r="M41" s="31">
        <v>1693.7</v>
      </c>
      <c r="N41" s="31">
        <v>1669</v>
      </c>
      <c r="O41" s="300">
        <v>1718625</v>
      </c>
      <c r="P41" s="301">
        <v>2.4821109123434704E-2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130.6</v>
      </c>
      <c r="F42" s="38">
        <v>130.43333333333331</v>
      </c>
      <c r="G42" s="39">
        <v>128.56666666666661</v>
      </c>
      <c r="H42" s="39">
        <v>126.5333333333333</v>
      </c>
      <c r="I42" s="39">
        <v>124.6666666666666</v>
      </c>
      <c r="J42" s="39">
        <v>132.46666666666661</v>
      </c>
      <c r="K42" s="39">
        <v>134.33333333333334</v>
      </c>
      <c r="L42" s="39">
        <v>136.36666666666662</v>
      </c>
      <c r="M42" s="31">
        <v>132.30000000000001</v>
      </c>
      <c r="N42" s="31">
        <v>128.4</v>
      </c>
      <c r="O42" s="300">
        <v>80307300</v>
      </c>
      <c r="P42" s="301">
        <v>2.1090013045368894E-2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681.55</v>
      </c>
      <c r="F43" s="38">
        <v>678.18333333333328</v>
      </c>
      <c r="G43" s="39">
        <v>673.61666666666656</v>
      </c>
      <c r="H43" s="39">
        <v>665.68333333333328</v>
      </c>
      <c r="I43" s="39">
        <v>661.11666666666656</v>
      </c>
      <c r="J43" s="39">
        <v>686.11666666666656</v>
      </c>
      <c r="K43" s="39">
        <v>690.68333333333339</v>
      </c>
      <c r="L43" s="39">
        <v>698.61666666666656</v>
      </c>
      <c r="M43" s="31">
        <v>682.75</v>
      </c>
      <c r="N43" s="31">
        <v>670.25</v>
      </c>
      <c r="O43" s="300">
        <v>6290900</v>
      </c>
      <c r="P43" s="301">
        <v>4.9200492004920051E-3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906.2</v>
      </c>
      <c r="F44" s="38">
        <v>908.45000000000016</v>
      </c>
      <c r="G44" s="39">
        <v>894.45000000000027</v>
      </c>
      <c r="H44" s="39">
        <v>882.70000000000016</v>
      </c>
      <c r="I44" s="39">
        <v>868.70000000000027</v>
      </c>
      <c r="J44" s="39">
        <v>920.20000000000027</v>
      </c>
      <c r="K44" s="39">
        <v>934.2</v>
      </c>
      <c r="L44" s="39">
        <v>945.95000000000027</v>
      </c>
      <c r="M44" s="31">
        <v>922.45</v>
      </c>
      <c r="N44" s="31">
        <v>896.7</v>
      </c>
      <c r="O44" s="300">
        <v>8417000</v>
      </c>
      <c r="P44" s="301">
        <v>3.4029484029484032E-2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897.1</v>
      </c>
      <c r="F45" s="38">
        <v>897.20000000000016</v>
      </c>
      <c r="G45" s="39">
        <v>892.95000000000027</v>
      </c>
      <c r="H45" s="39">
        <v>888.80000000000007</v>
      </c>
      <c r="I45" s="39">
        <v>884.55000000000018</v>
      </c>
      <c r="J45" s="39">
        <v>901.35000000000036</v>
      </c>
      <c r="K45" s="39">
        <v>905.60000000000014</v>
      </c>
      <c r="L45" s="39">
        <v>909.75000000000045</v>
      </c>
      <c r="M45" s="31">
        <v>901.45</v>
      </c>
      <c r="N45" s="31">
        <v>893.05</v>
      </c>
      <c r="O45" s="300">
        <v>37354000</v>
      </c>
      <c r="P45" s="301">
        <v>4.6758821575491223E-3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103.65</v>
      </c>
      <c r="F46" s="38">
        <v>103.16666666666667</v>
      </c>
      <c r="G46" s="39">
        <v>101.98333333333335</v>
      </c>
      <c r="H46" s="39">
        <v>100.31666666666668</v>
      </c>
      <c r="I46" s="39">
        <v>99.133333333333354</v>
      </c>
      <c r="J46" s="39">
        <v>104.83333333333334</v>
      </c>
      <c r="K46" s="39">
        <v>106.01666666666665</v>
      </c>
      <c r="L46" s="39">
        <v>107.68333333333334</v>
      </c>
      <c r="M46" s="31">
        <v>104.35</v>
      </c>
      <c r="N46" s="31">
        <v>101.5</v>
      </c>
      <c r="O46" s="300">
        <v>102658500</v>
      </c>
      <c r="P46" s="301">
        <v>-1.1825348696179502E-2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259.25</v>
      </c>
      <c r="F47" s="38">
        <v>259.83333333333331</v>
      </c>
      <c r="G47" s="39">
        <v>256.16666666666663</v>
      </c>
      <c r="H47" s="39">
        <v>253.08333333333331</v>
      </c>
      <c r="I47" s="39">
        <v>249.41666666666663</v>
      </c>
      <c r="J47" s="39">
        <v>262.91666666666663</v>
      </c>
      <c r="K47" s="39">
        <v>266.58333333333326</v>
      </c>
      <c r="L47" s="39">
        <v>269.66666666666663</v>
      </c>
      <c r="M47" s="31">
        <v>263.5</v>
      </c>
      <c r="N47" s="31">
        <v>256.75</v>
      </c>
      <c r="O47" s="300">
        <v>31095000</v>
      </c>
      <c r="P47" s="301">
        <v>1.5595656079039765E-2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19068.349999999999</v>
      </c>
      <c r="F48" s="38">
        <v>19075.466666666664</v>
      </c>
      <c r="G48" s="39">
        <v>18970.933333333327</v>
      </c>
      <c r="H48" s="39">
        <v>18873.516666666663</v>
      </c>
      <c r="I48" s="39">
        <v>18768.983333333326</v>
      </c>
      <c r="J48" s="39">
        <v>19172.883333333328</v>
      </c>
      <c r="K48" s="39">
        <v>19277.416666666661</v>
      </c>
      <c r="L48" s="39">
        <v>19374.833333333328</v>
      </c>
      <c r="M48" s="31">
        <v>19180</v>
      </c>
      <c r="N48" s="31">
        <v>18978.05</v>
      </c>
      <c r="O48" s="300">
        <v>168400</v>
      </c>
      <c r="P48" s="301">
        <v>4.1741204531902205E-3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373.15</v>
      </c>
      <c r="F49" s="38">
        <v>374.86666666666662</v>
      </c>
      <c r="G49" s="39">
        <v>369.73333333333323</v>
      </c>
      <c r="H49" s="39">
        <v>366.31666666666661</v>
      </c>
      <c r="I49" s="39">
        <v>361.18333333333322</v>
      </c>
      <c r="J49" s="39">
        <v>378.28333333333325</v>
      </c>
      <c r="K49" s="39">
        <v>383.41666666666657</v>
      </c>
      <c r="L49" s="39">
        <v>386.83333333333326</v>
      </c>
      <c r="M49" s="31">
        <v>380</v>
      </c>
      <c r="N49" s="31">
        <v>371.45</v>
      </c>
      <c r="O49" s="300">
        <v>27471600</v>
      </c>
      <c r="P49" s="301">
        <v>2.9616137084260946E-2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4931.45</v>
      </c>
      <c r="F50" s="38">
        <v>4932.8166666666666</v>
      </c>
      <c r="G50" s="39">
        <v>4878.6333333333332</v>
      </c>
      <c r="H50" s="39">
        <v>4825.8166666666666</v>
      </c>
      <c r="I50" s="39">
        <v>4771.6333333333332</v>
      </c>
      <c r="J50" s="39">
        <v>4985.6333333333332</v>
      </c>
      <c r="K50" s="39">
        <v>5039.8166666666657</v>
      </c>
      <c r="L50" s="39">
        <v>5092.6333333333332</v>
      </c>
      <c r="M50" s="31">
        <v>4987</v>
      </c>
      <c r="N50" s="31">
        <v>4880</v>
      </c>
      <c r="O50" s="300">
        <v>1639600</v>
      </c>
      <c r="P50" s="301">
        <v>0.11401005571409159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419.65</v>
      </c>
      <c r="F51" s="38">
        <v>417.16666666666669</v>
      </c>
      <c r="G51" s="39">
        <v>405.73333333333335</v>
      </c>
      <c r="H51" s="39">
        <v>391.81666666666666</v>
      </c>
      <c r="I51" s="39">
        <v>380.38333333333333</v>
      </c>
      <c r="J51" s="39">
        <v>431.08333333333337</v>
      </c>
      <c r="K51" s="39">
        <v>442.51666666666665</v>
      </c>
      <c r="L51" s="39">
        <v>456.43333333333339</v>
      </c>
      <c r="M51" s="31">
        <v>428.6</v>
      </c>
      <c r="N51" s="31">
        <v>403.25</v>
      </c>
      <c r="O51" s="300">
        <v>8706000</v>
      </c>
      <c r="P51" s="301">
        <v>9.5369904378459991E-2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346.05</v>
      </c>
      <c r="F52" s="38">
        <v>346.11666666666662</v>
      </c>
      <c r="G52" s="39">
        <v>343.18333333333322</v>
      </c>
      <c r="H52" s="39">
        <v>340.31666666666661</v>
      </c>
      <c r="I52" s="39">
        <v>337.38333333333321</v>
      </c>
      <c r="J52" s="39">
        <v>348.98333333333323</v>
      </c>
      <c r="K52" s="39">
        <v>351.91666666666663</v>
      </c>
      <c r="L52" s="39">
        <v>354.78333333333325</v>
      </c>
      <c r="M52" s="31">
        <v>349.05</v>
      </c>
      <c r="N52" s="31">
        <v>343.25</v>
      </c>
      <c r="O52" s="300">
        <v>46421100</v>
      </c>
      <c r="P52" s="301">
        <v>-8.6490226604393709E-3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739.75</v>
      </c>
      <c r="F53" s="38">
        <v>742.73333333333323</v>
      </c>
      <c r="G53" s="39">
        <v>728.56666666666649</v>
      </c>
      <c r="H53" s="39">
        <v>717.38333333333321</v>
      </c>
      <c r="I53" s="39">
        <v>703.21666666666647</v>
      </c>
      <c r="J53" s="39">
        <v>753.91666666666652</v>
      </c>
      <c r="K53" s="39">
        <v>768.08333333333326</v>
      </c>
      <c r="L53" s="39">
        <v>779.26666666666654</v>
      </c>
      <c r="M53" s="31">
        <v>756.9</v>
      </c>
      <c r="N53" s="31">
        <v>731.55</v>
      </c>
      <c r="O53" s="300">
        <v>5754450</v>
      </c>
      <c r="P53" s="301">
        <v>8.1348479296445578E-2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274.85000000000002</v>
      </c>
      <c r="F54" s="38">
        <v>275.20000000000005</v>
      </c>
      <c r="G54" s="39">
        <v>272.10000000000008</v>
      </c>
      <c r="H54" s="39">
        <v>269.35000000000002</v>
      </c>
      <c r="I54" s="39">
        <v>266.25000000000006</v>
      </c>
      <c r="J54" s="39">
        <v>277.9500000000001</v>
      </c>
      <c r="K54" s="39">
        <v>281.05</v>
      </c>
      <c r="L54" s="39">
        <v>283.80000000000013</v>
      </c>
      <c r="M54" s="31">
        <v>278.3</v>
      </c>
      <c r="N54" s="31">
        <v>272.45</v>
      </c>
      <c r="O54" s="300">
        <v>11274600</v>
      </c>
      <c r="P54" s="301">
        <v>5.3061224489795916E-2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1145</v>
      </c>
      <c r="F55" s="38">
        <v>1146.1333333333334</v>
      </c>
      <c r="G55" s="39">
        <v>1134.8666666666668</v>
      </c>
      <c r="H55" s="39">
        <v>1124.7333333333333</v>
      </c>
      <c r="I55" s="39">
        <v>1113.4666666666667</v>
      </c>
      <c r="J55" s="39">
        <v>1156.2666666666669</v>
      </c>
      <c r="K55" s="39">
        <v>1167.5333333333338</v>
      </c>
      <c r="L55" s="39">
        <v>1177.666666666667</v>
      </c>
      <c r="M55" s="31">
        <v>1157.4000000000001</v>
      </c>
      <c r="N55" s="31">
        <v>1136</v>
      </c>
      <c r="O55" s="300">
        <v>11242500</v>
      </c>
      <c r="P55" s="301">
        <v>-9.7985247165033578E-3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1187.55</v>
      </c>
      <c r="F56" s="38">
        <v>1184.0166666666667</v>
      </c>
      <c r="G56" s="39">
        <v>1170.5333333333333</v>
      </c>
      <c r="H56" s="39">
        <v>1153.5166666666667</v>
      </c>
      <c r="I56" s="39">
        <v>1140.0333333333333</v>
      </c>
      <c r="J56" s="39">
        <v>1201.0333333333333</v>
      </c>
      <c r="K56" s="39">
        <v>1214.5166666666664</v>
      </c>
      <c r="L56" s="39">
        <v>1231.5333333333333</v>
      </c>
      <c r="M56" s="31">
        <v>1197.5</v>
      </c>
      <c r="N56" s="31">
        <v>1167</v>
      </c>
      <c r="O56" s="300">
        <v>10617750</v>
      </c>
      <c r="P56" s="301">
        <v>-6.293024323083983E-2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225.4</v>
      </c>
      <c r="F57" s="38">
        <v>226.06666666666669</v>
      </c>
      <c r="G57" s="39">
        <v>224.13333333333338</v>
      </c>
      <c r="H57" s="39">
        <v>222.8666666666667</v>
      </c>
      <c r="I57" s="39">
        <v>220.93333333333339</v>
      </c>
      <c r="J57" s="39">
        <v>227.33333333333337</v>
      </c>
      <c r="K57" s="39">
        <v>229.26666666666671</v>
      </c>
      <c r="L57" s="39">
        <v>230.53333333333336</v>
      </c>
      <c r="M57" s="31">
        <v>228</v>
      </c>
      <c r="N57" s="31">
        <v>224.8</v>
      </c>
      <c r="O57" s="300">
        <v>55528200</v>
      </c>
      <c r="P57" s="301">
        <v>7.5665120820112272E-2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4674.1000000000004</v>
      </c>
      <c r="F58" s="38">
        <v>4674.2666666666664</v>
      </c>
      <c r="G58" s="39">
        <v>4630.333333333333</v>
      </c>
      <c r="H58" s="39">
        <v>4586.5666666666666</v>
      </c>
      <c r="I58" s="39">
        <v>4542.6333333333332</v>
      </c>
      <c r="J58" s="39">
        <v>4718.0333333333328</v>
      </c>
      <c r="K58" s="39">
        <v>4761.9666666666672</v>
      </c>
      <c r="L58" s="39">
        <v>4805.7333333333327</v>
      </c>
      <c r="M58" s="31">
        <v>4718.2</v>
      </c>
      <c r="N58" s="31">
        <v>4630.5</v>
      </c>
      <c r="O58" s="300">
        <v>732750</v>
      </c>
      <c r="P58" s="301">
        <v>1.9832985386221295E-2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2063.5</v>
      </c>
      <c r="F59" s="38">
        <v>2048.2000000000003</v>
      </c>
      <c r="G59" s="39">
        <v>2019.4500000000007</v>
      </c>
      <c r="H59" s="39">
        <v>1975.4000000000005</v>
      </c>
      <c r="I59" s="39">
        <v>1946.650000000001</v>
      </c>
      <c r="J59" s="39">
        <v>2092.2500000000005</v>
      </c>
      <c r="K59" s="39">
        <v>2120.9999999999995</v>
      </c>
      <c r="L59" s="39">
        <v>2165.0500000000002</v>
      </c>
      <c r="M59" s="31">
        <v>2076.9499999999998</v>
      </c>
      <c r="N59" s="31">
        <v>2004.15</v>
      </c>
      <c r="O59" s="300">
        <v>2906400</v>
      </c>
      <c r="P59" s="301">
        <v>3.554059109614665E-2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694.15</v>
      </c>
      <c r="F60" s="38">
        <v>688.80000000000007</v>
      </c>
      <c r="G60" s="39">
        <v>681.95000000000016</v>
      </c>
      <c r="H60" s="39">
        <v>669.75000000000011</v>
      </c>
      <c r="I60" s="39">
        <v>662.9000000000002</v>
      </c>
      <c r="J60" s="39">
        <v>701.00000000000011</v>
      </c>
      <c r="K60" s="39">
        <v>707.85</v>
      </c>
      <c r="L60" s="39">
        <v>720.05000000000007</v>
      </c>
      <c r="M60" s="31">
        <v>695.65</v>
      </c>
      <c r="N60" s="31">
        <v>676.6</v>
      </c>
      <c r="O60" s="300">
        <v>4163000</v>
      </c>
      <c r="P60" s="301">
        <v>7.321474606857438E-2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988.2</v>
      </c>
      <c r="F61" s="38">
        <v>995</v>
      </c>
      <c r="G61" s="39">
        <v>976.55</v>
      </c>
      <c r="H61" s="39">
        <v>964.9</v>
      </c>
      <c r="I61" s="39">
        <v>946.44999999999993</v>
      </c>
      <c r="J61" s="39">
        <v>1006.65</v>
      </c>
      <c r="K61" s="39">
        <v>1025.0999999999999</v>
      </c>
      <c r="L61" s="39">
        <v>1036.75</v>
      </c>
      <c r="M61" s="31">
        <v>1013.45</v>
      </c>
      <c r="N61" s="31">
        <v>983.35</v>
      </c>
      <c r="O61" s="300">
        <v>2299500</v>
      </c>
      <c r="P61" s="301">
        <v>-4.0315512708150744E-2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296.25</v>
      </c>
      <c r="F62" s="38">
        <v>295.18333333333334</v>
      </c>
      <c r="G62" s="39">
        <v>292.81666666666666</v>
      </c>
      <c r="H62" s="39">
        <v>289.38333333333333</v>
      </c>
      <c r="I62" s="39">
        <v>287.01666666666665</v>
      </c>
      <c r="J62" s="39">
        <v>298.61666666666667</v>
      </c>
      <c r="K62" s="39">
        <v>300.98333333333335</v>
      </c>
      <c r="L62" s="39">
        <v>304.41666666666669</v>
      </c>
      <c r="M62" s="31">
        <v>297.55</v>
      </c>
      <c r="N62" s="31">
        <v>291.75</v>
      </c>
      <c r="O62" s="300">
        <v>14758200</v>
      </c>
      <c r="P62" s="301">
        <v>1.435110726215514E-2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133.9</v>
      </c>
      <c r="F63" s="38">
        <v>134.36666666666667</v>
      </c>
      <c r="G63" s="39">
        <v>133.03333333333336</v>
      </c>
      <c r="H63" s="39">
        <v>132.16666666666669</v>
      </c>
      <c r="I63" s="39">
        <v>130.83333333333337</v>
      </c>
      <c r="J63" s="39">
        <v>135.23333333333335</v>
      </c>
      <c r="K63" s="39">
        <v>136.56666666666666</v>
      </c>
      <c r="L63" s="39">
        <v>137.43333333333334</v>
      </c>
      <c r="M63" s="31">
        <v>135.69999999999999</v>
      </c>
      <c r="N63" s="31">
        <v>133.5</v>
      </c>
      <c r="O63" s="300">
        <v>36580000</v>
      </c>
      <c r="P63" s="301">
        <v>9.5772335476809408E-4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1971.85</v>
      </c>
      <c r="F64" s="38">
        <v>1954.1666666666667</v>
      </c>
      <c r="G64" s="39">
        <v>1933.8333333333335</v>
      </c>
      <c r="H64" s="39">
        <v>1895.8166666666668</v>
      </c>
      <c r="I64" s="39">
        <v>1875.4833333333336</v>
      </c>
      <c r="J64" s="39">
        <v>1992.1833333333334</v>
      </c>
      <c r="K64" s="39">
        <v>2012.5166666666669</v>
      </c>
      <c r="L64" s="39">
        <v>2050.5333333333333</v>
      </c>
      <c r="M64" s="31">
        <v>1974.5</v>
      </c>
      <c r="N64" s="31">
        <v>1916.15</v>
      </c>
      <c r="O64" s="300">
        <v>3534000</v>
      </c>
      <c r="P64" s="301">
        <v>7.619221633473415E-2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587.04999999999995</v>
      </c>
      <c r="F65" s="38">
        <v>583.55000000000007</v>
      </c>
      <c r="G65" s="39">
        <v>579.25000000000011</v>
      </c>
      <c r="H65" s="39">
        <v>571.45000000000005</v>
      </c>
      <c r="I65" s="39">
        <v>567.15000000000009</v>
      </c>
      <c r="J65" s="39">
        <v>591.35000000000014</v>
      </c>
      <c r="K65" s="39">
        <v>595.65000000000009</v>
      </c>
      <c r="L65" s="39">
        <v>603.45000000000016</v>
      </c>
      <c r="M65" s="31">
        <v>587.85</v>
      </c>
      <c r="N65" s="31">
        <v>575.75</v>
      </c>
      <c r="O65" s="300">
        <v>13570000</v>
      </c>
      <c r="P65" s="301">
        <v>5.2754072924747868E-2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1969.45</v>
      </c>
      <c r="F66" s="38">
        <v>1964.0166666666667</v>
      </c>
      <c r="G66" s="39">
        <v>1953.4333333333334</v>
      </c>
      <c r="H66" s="39">
        <v>1937.4166666666667</v>
      </c>
      <c r="I66" s="39">
        <v>1926.8333333333335</v>
      </c>
      <c r="J66" s="39">
        <v>1980.0333333333333</v>
      </c>
      <c r="K66" s="39">
        <v>1990.6166666666668</v>
      </c>
      <c r="L66" s="39">
        <v>2006.6333333333332</v>
      </c>
      <c r="M66" s="31">
        <v>1974.6</v>
      </c>
      <c r="N66" s="31">
        <v>1948</v>
      </c>
      <c r="O66" s="300">
        <v>1957500</v>
      </c>
      <c r="P66" s="301">
        <v>1.7911975435005118E-3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2025.6</v>
      </c>
      <c r="F67" s="38">
        <v>2014.3999999999999</v>
      </c>
      <c r="G67" s="39">
        <v>1991.2999999999997</v>
      </c>
      <c r="H67" s="39">
        <v>1956.9999999999998</v>
      </c>
      <c r="I67" s="39">
        <v>1933.8999999999996</v>
      </c>
      <c r="J67" s="39">
        <v>2048.6999999999998</v>
      </c>
      <c r="K67" s="39">
        <v>2071.7999999999997</v>
      </c>
      <c r="L67" s="39">
        <v>2106.1</v>
      </c>
      <c r="M67" s="31">
        <v>2037.5</v>
      </c>
      <c r="N67" s="31">
        <v>1980.1</v>
      </c>
      <c r="O67" s="300">
        <v>2462100</v>
      </c>
      <c r="P67" s="301">
        <v>-4.6363002556356031E-2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198.5</v>
      </c>
      <c r="F68" s="38">
        <v>200.9</v>
      </c>
      <c r="G68" s="39">
        <v>195.20000000000002</v>
      </c>
      <c r="H68" s="39">
        <v>191.9</v>
      </c>
      <c r="I68" s="39">
        <v>186.20000000000002</v>
      </c>
      <c r="J68" s="39">
        <v>204.20000000000002</v>
      </c>
      <c r="K68" s="39">
        <v>209.9</v>
      </c>
      <c r="L68" s="39">
        <v>213.20000000000002</v>
      </c>
      <c r="M68" s="31">
        <v>206.6</v>
      </c>
      <c r="N68" s="31">
        <v>197.6</v>
      </c>
      <c r="O68" s="300">
        <v>8178800</v>
      </c>
      <c r="P68" s="301">
        <v>1.7248134328358209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3742.9</v>
      </c>
      <c r="F69" s="38">
        <v>3742.4666666666667</v>
      </c>
      <c r="G69" s="39">
        <v>3716.0833333333335</v>
      </c>
      <c r="H69" s="39">
        <v>3689.2666666666669</v>
      </c>
      <c r="I69" s="39">
        <v>3662.8833333333337</v>
      </c>
      <c r="J69" s="39">
        <v>3769.2833333333333</v>
      </c>
      <c r="K69" s="39">
        <v>3795.6666666666665</v>
      </c>
      <c r="L69" s="39">
        <v>3822.4833333333331</v>
      </c>
      <c r="M69" s="31">
        <v>3768.85</v>
      </c>
      <c r="N69" s="31">
        <v>3715.65</v>
      </c>
      <c r="O69" s="300">
        <v>2527800</v>
      </c>
      <c r="P69" s="301">
        <v>-4.3327556325823222E-3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4090.95</v>
      </c>
      <c r="F70" s="38">
        <v>4073.3166666666671</v>
      </c>
      <c r="G70" s="39">
        <v>4047.6333333333341</v>
      </c>
      <c r="H70" s="39">
        <v>4004.3166666666671</v>
      </c>
      <c r="I70" s="39">
        <v>3978.6333333333341</v>
      </c>
      <c r="J70" s="39">
        <v>4116.6333333333341</v>
      </c>
      <c r="K70" s="39">
        <v>4142.3166666666675</v>
      </c>
      <c r="L70" s="39">
        <v>4185.6333333333341</v>
      </c>
      <c r="M70" s="31">
        <v>4099</v>
      </c>
      <c r="N70" s="31">
        <v>4030</v>
      </c>
      <c r="O70" s="300">
        <v>938200</v>
      </c>
      <c r="P70" s="301">
        <v>6.035262206148282E-2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519.1</v>
      </c>
      <c r="F71" s="38">
        <v>516.31666666666672</v>
      </c>
      <c r="G71" s="39">
        <v>510.83333333333348</v>
      </c>
      <c r="H71" s="39">
        <v>502.56666666666678</v>
      </c>
      <c r="I71" s="39">
        <v>497.08333333333354</v>
      </c>
      <c r="J71" s="39">
        <v>524.58333333333348</v>
      </c>
      <c r="K71" s="39">
        <v>530.06666666666683</v>
      </c>
      <c r="L71" s="39">
        <v>538.33333333333337</v>
      </c>
      <c r="M71" s="31">
        <v>521.79999999999995</v>
      </c>
      <c r="N71" s="31">
        <v>508.05</v>
      </c>
      <c r="O71" s="300">
        <v>34849650</v>
      </c>
      <c r="P71" s="301">
        <v>-3.1280099068935467E-2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5633.9</v>
      </c>
      <c r="F72" s="38">
        <v>5615.8833333333341</v>
      </c>
      <c r="G72" s="39">
        <v>5571.7666666666682</v>
      </c>
      <c r="H72" s="39">
        <v>5509.6333333333341</v>
      </c>
      <c r="I72" s="39">
        <v>5465.5166666666682</v>
      </c>
      <c r="J72" s="39">
        <v>5678.0166666666682</v>
      </c>
      <c r="K72" s="39">
        <v>5722.133333333335</v>
      </c>
      <c r="L72" s="39">
        <v>5784.2666666666682</v>
      </c>
      <c r="M72" s="31">
        <v>5660</v>
      </c>
      <c r="N72" s="31">
        <v>5553.75</v>
      </c>
      <c r="O72" s="300">
        <v>2920750</v>
      </c>
      <c r="P72" s="301">
        <v>2.5589255146381072E-2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3347.8</v>
      </c>
      <c r="F73" s="38">
        <v>3338.8166666666671</v>
      </c>
      <c r="G73" s="39">
        <v>3326.1333333333341</v>
      </c>
      <c r="H73" s="39">
        <v>3304.4666666666672</v>
      </c>
      <c r="I73" s="39">
        <v>3291.7833333333342</v>
      </c>
      <c r="J73" s="39">
        <v>3360.483333333334</v>
      </c>
      <c r="K73" s="39">
        <v>3373.1666666666674</v>
      </c>
      <c r="L73" s="39">
        <v>3394.8333333333339</v>
      </c>
      <c r="M73" s="31">
        <v>3351.5</v>
      </c>
      <c r="N73" s="31">
        <v>3317.15</v>
      </c>
      <c r="O73" s="300">
        <v>4424875</v>
      </c>
      <c r="P73" s="301">
        <v>4.1300980898296338E-3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2552.9499999999998</v>
      </c>
      <c r="F74" s="38">
        <v>2525.7333333333331</v>
      </c>
      <c r="G74" s="39">
        <v>2491.6166666666663</v>
      </c>
      <c r="H74" s="39">
        <v>2430.2833333333333</v>
      </c>
      <c r="I74" s="39">
        <v>2396.1666666666665</v>
      </c>
      <c r="J74" s="39">
        <v>2587.0666666666662</v>
      </c>
      <c r="K74" s="39">
        <v>2621.1833333333329</v>
      </c>
      <c r="L74" s="39">
        <v>2682.516666666666</v>
      </c>
      <c r="M74" s="31">
        <v>2559.85</v>
      </c>
      <c r="N74" s="31">
        <v>2464.4</v>
      </c>
      <c r="O74" s="300">
        <v>1928300</v>
      </c>
      <c r="P74" s="301">
        <v>2.6647144948755492E-2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250.75</v>
      </c>
      <c r="F75" s="38">
        <v>251.31666666666669</v>
      </c>
      <c r="G75" s="39">
        <v>245.63333333333338</v>
      </c>
      <c r="H75" s="39">
        <v>240.51666666666668</v>
      </c>
      <c r="I75" s="39">
        <v>234.83333333333337</v>
      </c>
      <c r="J75" s="39">
        <v>256.43333333333339</v>
      </c>
      <c r="K75" s="39">
        <v>262.11666666666673</v>
      </c>
      <c r="L75" s="39">
        <v>267.23333333333341</v>
      </c>
      <c r="M75" s="31">
        <v>257</v>
      </c>
      <c r="N75" s="31">
        <v>246.2</v>
      </c>
      <c r="O75" s="300">
        <v>22806000</v>
      </c>
      <c r="P75" s="301">
        <v>1.1061946902654867E-3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135.35</v>
      </c>
      <c r="F76" s="38">
        <v>135.61666666666667</v>
      </c>
      <c r="G76" s="39">
        <v>133.58333333333334</v>
      </c>
      <c r="H76" s="39">
        <v>131.81666666666666</v>
      </c>
      <c r="I76" s="39">
        <v>129.78333333333333</v>
      </c>
      <c r="J76" s="39">
        <v>137.38333333333335</v>
      </c>
      <c r="K76" s="39">
        <v>139.41666666666666</v>
      </c>
      <c r="L76" s="39">
        <v>141.18333333333337</v>
      </c>
      <c r="M76" s="31">
        <v>137.65</v>
      </c>
      <c r="N76" s="31">
        <v>133.85</v>
      </c>
      <c r="O76" s="300">
        <v>121895000</v>
      </c>
      <c r="P76" s="301">
        <v>-3.1272351585472466E-2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118.7</v>
      </c>
      <c r="F77" s="38">
        <v>118.41666666666667</v>
      </c>
      <c r="G77" s="39">
        <v>117.43333333333334</v>
      </c>
      <c r="H77" s="39">
        <v>116.16666666666667</v>
      </c>
      <c r="I77" s="39">
        <v>115.18333333333334</v>
      </c>
      <c r="J77" s="39">
        <v>119.68333333333334</v>
      </c>
      <c r="K77" s="39">
        <v>120.66666666666666</v>
      </c>
      <c r="L77" s="39">
        <v>121.93333333333334</v>
      </c>
      <c r="M77" s="31">
        <v>119.4</v>
      </c>
      <c r="N77" s="31">
        <v>117.15</v>
      </c>
      <c r="O77" s="300">
        <v>115912200</v>
      </c>
      <c r="P77" s="301">
        <v>6.9932432432432426E-2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806.85</v>
      </c>
      <c r="F78" s="38">
        <v>813.81666666666661</v>
      </c>
      <c r="G78" s="39">
        <v>792.53333333333319</v>
      </c>
      <c r="H78" s="39">
        <v>778.21666666666658</v>
      </c>
      <c r="I78" s="39">
        <v>756.93333333333317</v>
      </c>
      <c r="J78" s="39">
        <v>828.13333333333321</v>
      </c>
      <c r="K78" s="39">
        <v>849.41666666666652</v>
      </c>
      <c r="L78" s="39">
        <v>863.73333333333323</v>
      </c>
      <c r="M78" s="31">
        <v>835.1</v>
      </c>
      <c r="N78" s="31">
        <v>799.5</v>
      </c>
      <c r="O78" s="300">
        <v>6107400</v>
      </c>
      <c r="P78" s="301">
        <v>-4.7705177481347505E-2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</v>
      </c>
      <c r="F79" s="38">
        <v>50.65</v>
      </c>
      <c r="G79" s="39">
        <v>50</v>
      </c>
      <c r="H79" s="39">
        <v>49</v>
      </c>
      <c r="I79" s="39">
        <v>48.35</v>
      </c>
      <c r="J79" s="39">
        <v>51.65</v>
      </c>
      <c r="K79" s="39">
        <v>52.29999999999999</v>
      </c>
      <c r="L79" s="39">
        <v>53.3</v>
      </c>
      <c r="M79" s="31">
        <v>51.3</v>
      </c>
      <c r="N79" s="31">
        <v>49.65</v>
      </c>
      <c r="O79" s="300">
        <v>117765000</v>
      </c>
      <c r="P79" s="301">
        <v>3.5820304769443895E-2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591.95000000000005</v>
      </c>
      <c r="F80" s="38">
        <v>590.30000000000007</v>
      </c>
      <c r="G80" s="39">
        <v>585.30000000000018</v>
      </c>
      <c r="H80" s="39">
        <v>578.65000000000009</v>
      </c>
      <c r="I80" s="39">
        <v>573.6500000000002</v>
      </c>
      <c r="J80" s="39">
        <v>596.95000000000016</v>
      </c>
      <c r="K80" s="39">
        <v>601.94999999999993</v>
      </c>
      <c r="L80" s="39">
        <v>608.60000000000014</v>
      </c>
      <c r="M80" s="31">
        <v>595.29999999999995</v>
      </c>
      <c r="N80" s="31">
        <v>583.65</v>
      </c>
      <c r="O80" s="300">
        <v>8249800</v>
      </c>
      <c r="P80" s="301">
        <v>2.8691846328416273E-2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1045.5</v>
      </c>
      <c r="F81" s="38">
        <v>1043.8500000000001</v>
      </c>
      <c r="G81" s="39">
        <v>1040.7000000000003</v>
      </c>
      <c r="H81" s="39">
        <v>1035.9000000000001</v>
      </c>
      <c r="I81" s="39">
        <v>1032.7500000000002</v>
      </c>
      <c r="J81" s="39">
        <v>1048.6500000000003</v>
      </c>
      <c r="K81" s="39">
        <v>1051.8000000000004</v>
      </c>
      <c r="L81" s="39">
        <v>1056.6000000000004</v>
      </c>
      <c r="M81" s="31">
        <v>1047</v>
      </c>
      <c r="N81" s="31">
        <v>1039.05</v>
      </c>
      <c r="O81" s="300">
        <v>6778000</v>
      </c>
      <c r="P81" s="301">
        <v>8.8136137421737037E-2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1764.85</v>
      </c>
      <c r="F82" s="38">
        <v>1756.6166666666668</v>
      </c>
      <c r="G82" s="39">
        <v>1733.2333333333336</v>
      </c>
      <c r="H82" s="39">
        <v>1701.6166666666668</v>
      </c>
      <c r="I82" s="39">
        <v>1678.2333333333336</v>
      </c>
      <c r="J82" s="39">
        <v>1788.2333333333336</v>
      </c>
      <c r="K82" s="39">
        <v>1811.6166666666668</v>
      </c>
      <c r="L82" s="39">
        <v>1843.2333333333336</v>
      </c>
      <c r="M82" s="31">
        <v>1780</v>
      </c>
      <c r="N82" s="31">
        <v>1725</v>
      </c>
      <c r="O82" s="300">
        <v>2850000</v>
      </c>
      <c r="P82" s="301">
        <v>1.2145748987854251E-2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323.10000000000002</v>
      </c>
      <c r="F83" s="38">
        <v>323.63333333333333</v>
      </c>
      <c r="G83" s="39">
        <v>319.56666666666666</v>
      </c>
      <c r="H83" s="39">
        <v>316.03333333333336</v>
      </c>
      <c r="I83" s="39">
        <v>311.9666666666667</v>
      </c>
      <c r="J83" s="39">
        <v>327.16666666666663</v>
      </c>
      <c r="K83" s="39">
        <v>331.23333333333323</v>
      </c>
      <c r="L83" s="39">
        <v>334.76666666666659</v>
      </c>
      <c r="M83" s="31">
        <v>327.7</v>
      </c>
      <c r="N83" s="31">
        <v>320.10000000000002</v>
      </c>
      <c r="O83" s="300">
        <v>10922000</v>
      </c>
      <c r="P83" s="301">
        <v>7.8396524486571875E-2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1830.8</v>
      </c>
      <c r="F84" s="38">
        <v>1827.95</v>
      </c>
      <c r="G84" s="39">
        <v>1816.6000000000001</v>
      </c>
      <c r="H84" s="39">
        <v>1802.4</v>
      </c>
      <c r="I84" s="39">
        <v>1791.0500000000002</v>
      </c>
      <c r="J84" s="39">
        <v>1842.15</v>
      </c>
      <c r="K84" s="39">
        <v>1853.5</v>
      </c>
      <c r="L84" s="39">
        <v>1867.7</v>
      </c>
      <c r="M84" s="31">
        <v>1839.3</v>
      </c>
      <c r="N84" s="31">
        <v>1813.75</v>
      </c>
      <c r="O84" s="300">
        <v>12330050</v>
      </c>
      <c r="P84" s="301">
        <v>-1.1274472461339224E-2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481.35</v>
      </c>
      <c r="F85" s="38">
        <v>478.38333333333338</v>
      </c>
      <c r="G85" s="39">
        <v>473.76666666666677</v>
      </c>
      <c r="H85" s="39">
        <v>466.18333333333339</v>
      </c>
      <c r="I85" s="39">
        <v>461.56666666666678</v>
      </c>
      <c r="J85" s="39">
        <v>485.96666666666675</v>
      </c>
      <c r="K85" s="39">
        <v>490.58333333333343</v>
      </c>
      <c r="L85" s="39">
        <v>498.16666666666674</v>
      </c>
      <c r="M85" s="31">
        <v>483</v>
      </c>
      <c r="N85" s="31">
        <v>470.8</v>
      </c>
      <c r="O85" s="300">
        <v>7693750</v>
      </c>
      <c r="P85" s="301">
        <v>2.4467376830892142E-2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3956.25</v>
      </c>
      <c r="F86" s="38">
        <v>3931.9166666666665</v>
      </c>
      <c r="G86" s="39">
        <v>3884.4333333333329</v>
      </c>
      <c r="H86" s="39">
        <v>3812.6166666666663</v>
      </c>
      <c r="I86" s="39">
        <v>3765.1333333333328</v>
      </c>
      <c r="J86" s="39">
        <v>4003.7333333333331</v>
      </c>
      <c r="K86" s="39">
        <v>4051.2166666666667</v>
      </c>
      <c r="L86" s="39">
        <v>4123.0333333333328</v>
      </c>
      <c r="M86" s="31">
        <v>3979.4</v>
      </c>
      <c r="N86" s="31">
        <v>3860.1</v>
      </c>
      <c r="O86" s="300">
        <v>3757500</v>
      </c>
      <c r="P86" s="301">
        <v>8.705085922582885E-2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1334.1</v>
      </c>
      <c r="F87" s="38">
        <v>1331.0333333333333</v>
      </c>
      <c r="G87" s="39">
        <v>1324.6666666666665</v>
      </c>
      <c r="H87" s="39">
        <v>1315.2333333333331</v>
      </c>
      <c r="I87" s="39">
        <v>1308.8666666666663</v>
      </c>
      <c r="J87" s="39">
        <v>1340.4666666666667</v>
      </c>
      <c r="K87" s="39">
        <v>1346.8333333333335</v>
      </c>
      <c r="L87" s="39">
        <v>1356.2666666666669</v>
      </c>
      <c r="M87" s="31">
        <v>1337.4</v>
      </c>
      <c r="N87" s="31">
        <v>1321.6</v>
      </c>
      <c r="O87" s="300">
        <v>5461500</v>
      </c>
      <c r="P87" s="301">
        <v>1.1576217818114465E-2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1110.45</v>
      </c>
      <c r="F88" s="38">
        <v>1113.7333333333333</v>
      </c>
      <c r="G88" s="39">
        <v>1102.3166666666666</v>
      </c>
      <c r="H88" s="39">
        <v>1094.1833333333332</v>
      </c>
      <c r="I88" s="39">
        <v>1082.7666666666664</v>
      </c>
      <c r="J88" s="39">
        <v>1121.8666666666668</v>
      </c>
      <c r="K88" s="39">
        <v>1133.2833333333333</v>
      </c>
      <c r="L88" s="39">
        <v>1141.416666666667</v>
      </c>
      <c r="M88" s="31">
        <v>1125.1500000000001</v>
      </c>
      <c r="N88" s="31">
        <v>1105.5999999999999</v>
      </c>
      <c r="O88" s="300">
        <v>12002200</v>
      </c>
      <c r="P88" s="301">
        <v>2.2542938931297711E-2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2531.35</v>
      </c>
      <c r="F89" s="38">
        <v>2509.9333333333334</v>
      </c>
      <c r="G89" s="39">
        <v>2465.8666666666668</v>
      </c>
      <c r="H89" s="39">
        <v>2400.3833333333332</v>
      </c>
      <c r="I89" s="39">
        <v>2356.3166666666666</v>
      </c>
      <c r="J89" s="39">
        <v>2575.416666666667</v>
      </c>
      <c r="K89" s="39">
        <v>2619.4833333333336</v>
      </c>
      <c r="L89" s="39">
        <v>2684.9666666666672</v>
      </c>
      <c r="M89" s="31">
        <v>2554</v>
      </c>
      <c r="N89" s="31">
        <v>2444.4499999999998</v>
      </c>
      <c r="O89" s="300">
        <v>2486700</v>
      </c>
      <c r="P89" s="301">
        <v>-3.4703621753813904E-2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1659.75</v>
      </c>
      <c r="F90" s="38">
        <v>1666.45</v>
      </c>
      <c r="G90" s="39">
        <v>1649.95</v>
      </c>
      <c r="H90" s="39">
        <v>1640.15</v>
      </c>
      <c r="I90" s="39">
        <v>1623.65</v>
      </c>
      <c r="J90" s="39">
        <v>1676.25</v>
      </c>
      <c r="K90" s="39">
        <v>1692.75</v>
      </c>
      <c r="L90" s="39">
        <v>1702.55</v>
      </c>
      <c r="M90" s="31">
        <v>1682.95</v>
      </c>
      <c r="N90" s="31">
        <v>1656.65</v>
      </c>
      <c r="O90" s="300">
        <v>110336600</v>
      </c>
      <c r="P90" s="301">
        <v>5.1618483474431889E-2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663.55</v>
      </c>
      <c r="F91" s="38">
        <v>663.76666666666665</v>
      </c>
      <c r="G91" s="39">
        <v>658.33333333333326</v>
      </c>
      <c r="H91" s="39">
        <v>653.11666666666656</v>
      </c>
      <c r="I91" s="39">
        <v>647.68333333333317</v>
      </c>
      <c r="J91" s="39">
        <v>668.98333333333335</v>
      </c>
      <c r="K91" s="39">
        <v>674.41666666666674</v>
      </c>
      <c r="L91" s="39">
        <v>679.63333333333344</v>
      </c>
      <c r="M91" s="31">
        <v>669.2</v>
      </c>
      <c r="N91" s="31">
        <v>658.55</v>
      </c>
      <c r="O91" s="300">
        <v>17481200</v>
      </c>
      <c r="P91" s="301">
        <v>-1.6097077761267953E-2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3193.55</v>
      </c>
      <c r="F92" s="38">
        <v>3178.6166666666668</v>
      </c>
      <c r="G92" s="39">
        <v>3159.7833333333338</v>
      </c>
      <c r="H92" s="39">
        <v>3126.0166666666669</v>
      </c>
      <c r="I92" s="39">
        <v>3107.1833333333338</v>
      </c>
      <c r="J92" s="39">
        <v>3212.3833333333337</v>
      </c>
      <c r="K92" s="39">
        <v>3231.2166666666667</v>
      </c>
      <c r="L92" s="39">
        <v>3264.9833333333336</v>
      </c>
      <c r="M92" s="31">
        <v>3197.45</v>
      </c>
      <c r="N92" s="31">
        <v>3144.85</v>
      </c>
      <c r="O92" s="300">
        <v>3498900</v>
      </c>
      <c r="P92" s="301">
        <v>-1.2781445742339597E-2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452.9</v>
      </c>
      <c r="F93" s="38">
        <v>450.08333333333331</v>
      </c>
      <c r="G93" s="39">
        <v>446.16666666666663</v>
      </c>
      <c r="H93" s="39">
        <v>439.43333333333334</v>
      </c>
      <c r="I93" s="39">
        <v>435.51666666666665</v>
      </c>
      <c r="J93" s="39">
        <v>456.81666666666661</v>
      </c>
      <c r="K93" s="39">
        <v>460.73333333333323</v>
      </c>
      <c r="L93" s="39">
        <v>467.46666666666658</v>
      </c>
      <c r="M93" s="31">
        <v>454</v>
      </c>
      <c r="N93" s="31">
        <v>443.35</v>
      </c>
      <c r="O93" s="300">
        <v>27620600</v>
      </c>
      <c r="P93" s="301">
        <v>-2.2494178268840113E-2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129.19999999999999</v>
      </c>
      <c r="F94" s="38">
        <v>128.86666666666665</v>
      </c>
      <c r="G94" s="39">
        <v>127.5333333333333</v>
      </c>
      <c r="H94" s="39">
        <v>125.86666666666666</v>
      </c>
      <c r="I94" s="39">
        <v>124.53333333333332</v>
      </c>
      <c r="J94" s="39">
        <v>130.5333333333333</v>
      </c>
      <c r="K94" s="39">
        <v>131.86666666666662</v>
      </c>
      <c r="L94" s="39">
        <v>133.53333333333327</v>
      </c>
      <c r="M94" s="31">
        <v>130.19999999999999</v>
      </c>
      <c r="N94" s="31">
        <v>127.2</v>
      </c>
      <c r="O94" s="300">
        <v>27840900</v>
      </c>
      <c r="P94" s="301">
        <v>2.437597503900156E-2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282.25</v>
      </c>
      <c r="F95" s="38">
        <v>285.08333333333331</v>
      </c>
      <c r="G95" s="39">
        <v>277.41666666666663</v>
      </c>
      <c r="H95" s="39">
        <v>272.58333333333331</v>
      </c>
      <c r="I95" s="39">
        <v>264.91666666666663</v>
      </c>
      <c r="J95" s="39">
        <v>289.91666666666663</v>
      </c>
      <c r="K95" s="39">
        <v>297.58333333333326</v>
      </c>
      <c r="L95" s="39">
        <v>302.41666666666663</v>
      </c>
      <c r="M95" s="31">
        <v>292.75</v>
      </c>
      <c r="N95" s="31">
        <v>280.25</v>
      </c>
      <c r="O95" s="300">
        <v>38164500</v>
      </c>
      <c r="P95" s="301">
        <v>5.3906949000894724E-2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2603.0500000000002</v>
      </c>
      <c r="F96" s="38">
        <v>2600.3166666666671</v>
      </c>
      <c r="G96" s="39">
        <v>2588.733333333334</v>
      </c>
      <c r="H96" s="39">
        <v>2574.416666666667</v>
      </c>
      <c r="I96" s="39">
        <v>2562.8333333333339</v>
      </c>
      <c r="J96" s="39">
        <v>2614.6333333333341</v>
      </c>
      <c r="K96" s="39">
        <v>2626.2166666666672</v>
      </c>
      <c r="L96" s="39">
        <v>2640.5333333333342</v>
      </c>
      <c r="M96" s="31">
        <v>2611.9</v>
      </c>
      <c r="N96" s="31">
        <v>2586</v>
      </c>
      <c r="O96" s="300">
        <v>9695100</v>
      </c>
      <c r="P96" s="301">
        <v>-2.636177392142685E-2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136.94999999999999</v>
      </c>
      <c r="F97" s="38">
        <v>135.66666666666666</v>
      </c>
      <c r="G97" s="39">
        <v>130.68333333333331</v>
      </c>
      <c r="H97" s="39">
        <v>124.41666666666666</v>
      </c>
      <c r="I97" s="39">
        <v>119.43333333333331</v>
      </c>
      <c r="J97" s="39">
        <v>141.93333333333331</v>
      </c>
      <c r="K97" s="39">
        <v>146.91666666666666</v>
      </c>
      <c r="L97" s="39">
        <v>153.18333333333331</v>
      </c>
      <c r="M97" s="31">
        <v>140.65</v>
      </c>
      <c r="N97" s="31">
        <v>129.4</v>
      </c>
      <c r="O97" s="300">
        <v>70017900</v>
      </c>
      <c r="P97" s="301">
        <v>0.21560120417921019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994.8</v>
      </c>
      <c r="F98" s="38">
        <v>989.46666666666658</v>
      </c>
      <c r="G98" s="39">
        <v>982.13333333333321</v>
      </c>
      <c r="H98" s="39">
        <v>969.46666666666658</v>
      </c>
      <c r="I98" s="39">
        <v>962.13333333333321</v>
      </c>
      <c r="J98" s="39">
        <v>1002.1333333333332</v>
      </c>
      <c r="K98" s="39">
        <v>1009.4666666666665</v>
      </c>
      <c r="L98" s="39">
        <v>1022.1333333333332</v>
      </c>
      <c r="M98" s="31">
        <v>996.8</v>
      </c>
      <c r="N98" s="31">
        <v>976.8</v>
      </c>
      <c r="O98" s="300">
        <v>81463900</v>
      </c>
      <c r="P98" s="301">
        <v>-1.1567959639541698E-2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1383.65</v>
      </c>
      <c r="F99" s="38">
        <v>1381.75</v>
      </c>
      <c r="G99" s="39">
        <v>1372.15</v>
      </c>
      <c r="H99" s="39">
        <v>1360.65</v>
      </c>
      <c r="I99" s="39">
        <v>1351.0500000000002</v>
      </c>
      <c r="J99" s="39">
        <v>1393.25</v>
      </c>
      <c r="K99" s="39">
        <v>1402.85</v>
      </c>
      <c r="L99" s="39">
        <v>1414.35</v>
      </c>
      <c r="M99" s="31">
        <v>1391.35</v>
      </c>
      <c r="N99" s="31">
        <v>1370.25</v>
      </c>
      <c r="O99" s="300">
        <v>4272000</v>
      </c>
      <c r="P99" s="301">
        <v>1.2562218535197914E-2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584.20000000000005</v>
      </c>
      <c r="F100" s="38">
        <v>580.5333333333333</v>
      </c>
      <c r="G100" s="39">
        <v>575.76666666666665</v>
      </c>
      <c r="H100" s="39">
        <v>567.33333333333337</v>
      </c>
      <c r="I100" s="39">
        <v>562.56666666666672</v>
      </c>
      <c r="J100" s="39">
        <v>588.96666666666658</v>
      </c>
      <c r="K100" s="39">
        <v>593.73333333333323</v>
      </c>
      <c r="L100" s="39">
        <v>602.16666666666652</v>
      </c>
      <c r="M100" s="31">
        <v>585.29999999999995</v>
      </c>
      <c r="N100" s="31">
        <v>572.1</v>
      </c>
      <c r="O100" s="300">
        <v>9966000</v>
      </c>
      <c r="P100" s="301">
        <v>-2.4024024024024023E-3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8.4</v>
      </c>
      <c r="F101" s="38">
        <v>8.4333333333333336</v>
      </c>
      <c r="G101" s="39">
        <v>8.2666666666666675</v>
      </c>
      <c r="H101" s="39">
        <v>8.1333333333333346</v>
      </c>
      <c r="I101" s="39">
        <v>7.9666666666666686</v>
      </c>
      <c r="J101" s="39">
        <v>8.5666666666666664</v>
      </c>
      <c r="K101" s="39">
        <v>8.7333333333333307</v>
      </c>
      <c r="L101" s="39">
        <v>8.8666666666666654</v>
      </c>
      <c r="M101" s="31">
        <v>8.6</v>
      </c>
      <c r="N101" s="31">
        <v>8.3000000000000007</v>
      </c>
      <c r="O101" s="300">
        <v>789280000</v>
      </c>
      <c r="P101" s="301">
        <v>-1.8211250505868069E-3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116.3</v>
      </c>
      <c r="F102" s="38">
        <v>115.73333333333333</v>
      </c>
      <c r="G102" s="39">
        <v>114.91666666666667</v>
      </c>
      <c r="H102" s="39">
        <v>113.53333333333333</v>
      </c>
      <c r="I102" s="39">
        <v>112.71666666666667</v>
      </c>
      <c r="J102" s="39">
        <v>117.11666666666667</v>
      </c>
      <c r="K102" s="39">
        <v>117.93333333333334</v>
      </c>
      <c r="L102" s="39">
        <v>119.31666666666668</v>
      </c>
      <c r="M102" s="31">
        <v>116.55</v>
      </c>
      <c r="N102" s="31">
        <v>114.35</v>
      </c>
      <c r="O102" s="300">
        <v>125230000</v>
      </c>
      <c r="P102" s="301">
        <v>-2.2308979364194089E-3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84.25</v>
      </c>
      <c r="F103" s="38">
        <v>83.666666666666671</v>
      </c>
      <c r="G103" s="39">
        <v>82.88333333333334</v>
      </c>
      <c r="H103" s="39">
        <v>81.516666666666666</v>
      </c>
      <c r="I103" s="39">
        <v>80.733333333333334</v>
      </c>
      <c r="J103" s="39">
        <v>85.033333333333346</v>
      </c>
      <c r="K103" s="39">
        <v>85.816666666666677</v>
      </c>
      <c r="L103" s="39">
        <v>87.183333333333351</v>
      </c>
      <c r="M103" s="31">
        <v>84.45</v>
      </c>
      <c r="N103" s="31">
        <v>82.3</v>
      </c>
      <c r="O103" s="300">
        <v>169065000</v>
      </c>
      <c r="P103" s="301">
        <v>-5.4208273894436519E-2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123.9</v>
      </c>
      <c r="F104" s="38">
        <v>123.3</v>
      </c>
      <c r="G104" s="39">
        <v>121.19999999999999</v>
      </c>
      <c r="H104" s="39">
        <v>118.49999999999999</v>
      </c>
      <c r="I104" s="39">
        <v>116.39999999999998</v>
      </c>
      <c r="J104" s="39">
        <v>126</v>
      </c>
      <c r="K104" s="39">
        <v>128.1</v>
      </c>
      <c r="L104" s="39">
        <v>130.80000000000001</v>
      </c>
      <c r="M104" s="31">
        <v>125.4</v>
      </c>
      <c r="N104" s="31">
        <v>120.6</v>
      </c>
      <c r="O104" s="300">
        <v>47602500</v>
      </c>
      <c r="P104" s="301">
        <v>-3.4896981677183914E-2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466.25</v>
      </c>
      <c r="F105" s="38">
        <v>466.7</v>
      </c>
      <c r="G105" s="39">
        <v>462.79999999999995</v>
      </c>
      <c r="H105" s="39">
        <v>459.34999999999997</v>
      </c>
      <c r="I105" s="39">
        <v>455.44999999999993</v>
      </c>
      <c r="J105" s="39">
        <v>470.15</v>
      </c>
      <c r="K105" s="39">
        <v>474.04999999999995</v>
      </c>
      <c r="L105" s="39">
        <v>477.5</v>
      </c>
      <c r="M105" s="31">
        <v>470.6</v>
      </c>
      <c r="N105" s="31">
        <v>463.25</v>
      </c>
      <c r="O105" s="300">
        <v>9009000</v>
      </c>
      <c r="P105" s="301">
        <v>-2.8914929234515295E-3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395.6</v>
      </c>
      <c r="F106" s="38">
        <v>391.81666666666666</v>
      </c>
      <c r="G106" s="39">
        <v>386.13333333333333</v>
      </c>
      <c r="H106" s="39">
        <v>376.66666666666669</v>
      </c>
      <c r="I106" s="39">
        <v>370.98333333333335</v>
      </c>
      <c r="J106" s="39">
        <v>401.2833333333333</v>
      </c>
      <c r="K106" s="39">
        <v>406.96666666666658</v>
      </c>
      <c r="L106" s="39">
        <v>416.43333333333328</v>
      </c>
      <c r="M106" s="31">
        <v>397.5</v>
      </c>
      <c r="N106" s="31">
        <v>382.35</v>
      </c>
      <c r="O106" s="300">
        <v>19772000</v>
      </c>
      <c r="P106" s="301">
        <v>-1.0105092966855296E-3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216.8</v>
      </c>
      <c r="F107" s="38">
        <v>216.33333333333334</v>
      </c>
      <c r="G107" s="39">
        <v>214.91666666666669</v>
      </c>
      <c r="H107" s="39">
        <v>213.03333333333333</v>
      </c>
      <c r="I107" s="39">
        <v>211.61666666666667</v>
      </c>
      <c r="J107" s="39">
        <v>218.2166666666667</v>
      </c>
      <c r="K107" s="39">
        <v>219.63333333333338</v>
      </c>
      <c r="L107" s="39">
        <v>221.51666666666671</v>
      </c>
      <c r="M107" s="31">
        <v>217.75</v>
      </c>
      <c r="N107" s="31">
        <v>214.45</v>
      </c>
      <c r="O107" s="300">
        <v>17150600</v>
      </c>
      <c r="P107" s="301">
        <v>1.3538988860325622E-2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3106.05</v>
      </c>
      <c r="F108" s="38">
        <v>3082.15</v>
      </c>
      <c r="G108" s="39">
        <v>3047.65</v>
      </c>
      <c r="H108" s="39">
        <v>2989.25</v>
      </c>
      <c r="I108" s="39">
        <v>2954.75</v>
      </c>
      <c r="J108" s="39">
        <v>3140.55</v>
      </c>
      <c r="K108" s="39">
        <v>3175.05</v>
      </c>
      <c r="L108" s="39">
        <v>3233.4500000000003</v>
      </c>
      <c r="M108" s="31">
        <v>3116.65</v>
      </c>
      <c r="N108" s="31">
        <v>3023.75</v>
      </c>
      <c r="O108" s="300">
        <v>710400</v>
      </c>
      <c r="P108" s="301">
        <v>-2.0678246484698098E-2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2636.65</v>
      </c>
      <c r="F109" s="38">
        <v>2615.8166666666671</v>
      </c>
      <c r="G109" s="39">
        <v>2563.8333333333339</v>
      </c>
      <c r="H109" s="39">
        <v>2491.0166666666669</v>
      </c>
      <c r="I109" s="39">
        <v>2439.0333333333338</v>
      </c>
      <c r="J109" s="39">
        <v>2688.6333333333341</v>
      </c>
      <c r="K109" s="39">
        <v>2740.6166666666668</v>
      </c>
      <c r="L109" s="39">
        <v>2813.4333333333343</v>
      </c>
      <c r="M109" s="31">
        <v>2667.8</v>
      </c>
      <c r="N109" s="31">
        <v>2543</v>
      </c>
      <c r="O109" s="300">
        <v>4213200</v>
      </c>
      <c r="P109" s="301">
        <v>0.10661098416200457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1415</v>
      </c>
      <c r="F110" s="38">
        <v>1418.4666666666665</v>
      </c>
      <c r="G110" s="39">
        <v>1404.633333333333</v>
      </c>
      <c r="H110" s="39">
        <v>1394.2666666666664</v>
      </c>
      <c r="I110" s="39">
        <v>1380.4333333333329</v>
      </c>
      <c r="J110" s="39">
        <v>1428.833333333333</v>
      </c>
      <c r="K110" s="39">
        <v>1442.6666666666665</v>
      </c>
      <c r="L110" s="39">
        <v>1453.0333333333331</v>
      </c>
      <c r="M110" s="31">
        <v>1432.3</v>
      </c>
      <c r="N110" s="31">
        <v>1408.1</v>
      </c>
      <c r="O110" s="300">
        <v>20874000</v>
      </c>
      <c r="P110" s="301">
        <v>-4.6979865771812082E-2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175.6</v>
      </c>
      <c r="F111" s="38">
        <v>176.21666666666667</v>
      </c>
      <c r="G111" s="39">
        <v>172.33333333333334</v>
      </c>
      <c r="H111" s="39">
        <v>169.06666666666666</v>
      </c>
      <c r="I111" s="39">
        <v>165.18333333333334</v>
      </c>
      <c r="J111" s="39">
        <v>179.48333333333335</v>
      </c>
      <c r="K111" s="39">
        <v>183.36666666666667</v>
      </c>
      <c r="L111" s="39">
        <v>186.63333333333335</v>
      </c>
      <c r="M111" s="31">
        <v>180.1</v>
      </c>
      <c r="N111" s="31">
        <v>172.95</v>
      </c>
      <c r="O111" s="300">
        <v>85717400</v>
      </c>
      <c r="P111" s="301">
        <v>-2.4532109365726271E-3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1350.25</v>
      </c>
      <c r="F112" s="38">
        <v>1356.7833333333333</v>
      </c>
      <c r="G112" s="39">
        <v>1338.8666666666666</v>
      </c>
      <c r="H112" s="39">
        <v>1327.4833333333333</v>
      </c>
      <c r="I112" s="39">
        <v>1309.5666666666666</v>
      </c>
      <c r="J112" s="39">
        <v>1368.1666666666665</v>
      </c>
      <c r="K112" s="39">
        <v>1386.0833333333335</v>
      </c>
      <c r="L112" s="39">
        <v>1397.4666666666665</v>
      </c>
      <c r="M112" s="31">
        <v>1374.7</v>
      </c>
      <c r="N112" s="31">
        <v>1345.4</v>
      </c>
      <c r="O112" s="300">
        <v>37138000</v>
      </c>
      <c r="P112" s="301">
        <v>2.2173046647069834E-2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95.95</v>
      </c>
      <c r="F113" s="38">
        <v>96.033333333333346</v>
      </c>
      <c r="G113" s="39">
        <v>94.816666666666691</v>
      </c>
      <c r="H113" s="39">
        <v>93.683333333333351</v>
      </c>
      <c r="I113" s="39">
        <v>92.466666666666697</v>
      </c>
      <c r="J113" s="39">
        <v>97.166666666666686</v>
      </c>
      <c r="K113" s="39">
        <v>98.383333333333354</v>
      </c>
      <c r="L113" s="39">
        <v>99.51666666666668</v>
      </c>
      <c r="M113" s="31">
        <v>97.25</v>
      </c>
      <c r="N113" s="31">
        <v>94.9</v>
      </c>
      <c r="O113" s="300">
        <v>99869250</v>
      </c>
      <c r="P113" s="301">
        <v>2.2765851223165254E-2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865.25</v>
      </c>
      <c r="F114" s="38">
        <v>856.61666666666667</v>
      </c>
      <c r="G114" s="39">
        <v>839.2833333333333</v>
      </c>
      <c r="H114" s="39">
        <v>813.31666666666661</v>
      </c>
      <c r="I114" s="39">
        <v>795.98333333333323</v>
      </c>
      <c r="J114" s="39">
        <v>882.58333333333337</v>
      </c>
      <c r="K114" s="39">
        <v>899.91666666666663</v>
      </c>
      <c r="L114" s="39">
        <v>925.88333333333344</v>
      </c>
      <c r="M114" s="31">
        <v>873.95</v>
      </c>
      <c r="N114" s="31">
        <v>830.65</v>
      </c>
      <c r="O114" s="300">
        <v>2559050</v>
      </c>
      <c r="P114" s="301">
        <v>0.15420697742597478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635.70000000000005</v>
      </c>
      <c r="F115" s="38">
        <v>631.58333333333337</v>
      </c>
      <c r="G115" s="39">
        <v>626.16666666666674</v>
      </c>
      <c r="H115" s="39">
        <v>616.63333333333333</v>
      </c>
      <c r="I115" s="39">
        <v>611.2166666666667</v>
      </c>
      <c r="J115" s="39">
        <v>641.11666666666679</v>
      </c>
      <c r="K115" s="39">
        <v>646.53333333333353</v>
      </c>
      <c r="L115" s="39">
        <v>656.06666666666683</v>
      </c>
      <c r="M115" s="31">
        <v>637</v>
      </c>
      <c r="N115" s="31">
        <v>622.04999999999995</v>
      </c>
      <c r="O115" s="300">
        <v>12412750</v>
      </c>
      <c r="P115" s="301">
        <v>-2.6555959651410142E-2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471.25</v>
      </c>
      <c r="F116" s="38">
        <v>470.31666666666666</v>
      </c>
      <c r="G116" s="39">
        <v>467.23333333333335</v>
      </c>
      <c r="H116" s="39">
        <v>463.2166666666667</v>
      </c>
      <c r="I116" s="39">
        <v>460.13333333333338</v>
      </c>
      <c r="J116" s="39">
        <v>474.33333333333331</v>
      </c>
      <c r="K116" s="39">
        <v>477.41666666666669</v>
      </c>
      <c r="L116" s="39">
        <v>481.43333333333328</v>
      </c>
      <c r="M116" s="31">
        <v>473.4</v>
      </c>
      <c r="N116" s="31">
        <v>466.3</v>
      </c>
      <c r="O116" s="300">
        <v>83182400</v>
      </c>
      <c r="P116" s="301">
        <v>-1.7473118279569893E-3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668.3</v>
      </c>
      <c r="F117" s="38">
        <v>662.1</v>
      </c>
      <c r="G117" s="39">
        <v>654.5</v>
      </c>
      <c r="H117" s="39">
        <v>640.69999999999993</v>
      </c>
      <c r="I117" s="39">
        <v>633.09999999999991</v>
      </c>
      <c r="J117" s="39">
        <v>675.90000000000009</v>
      </c>
      <c r="K117" s="39">
        <v>683.50000000000023</v>
      </c>
      <c r="L117" s="39">
        <v>697.30000000000018</v>
      </c>
      <c r="M117" s="31">
        <v>669.7</v>
      </c>
      <c r="N117" s="31">
        <v>648.29999999999995</v>
      </c>
      <c r="O117" s="300">
        <v>24686250</v>
      </c>
      <c r="P117" s="301">
        <v>-2.6261299934346749E-3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3258.85</v>
      </c>
      <c r="F118" s="38">
        <v>3247.8833333333337</v>
      </c>
      <c r="G118" s="39">
        <v>3225.7666666666673</v>
      </c>
      <c r="H118" s="39">
        <v>3192.6833333333338</v>
      </c>
      <c r="I118" s="39">
        <v>3170.5666666666675</v>
      </c>
      <c r="J118" s="39">
        <v>3280.9666666666672</v>
      </c>
      <c r="K118" s="39">
        <v>3303.083333333333</v>
      </c>
      <c r="L118" s="39">
        <v>3336.166666666667</v>
      </c>
      <c r="M118" s="31">
        <v>3270</v>
      </c>
      <c r="N118" s="31">
        <v>3214.8</v>
      </c>
      <c r="O118" s="300">
        <v>300250</v>
      </c>
      <c r="P118" s="301">
        <v>0.1234798877455566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809.7</v>
      </c>
      <c r="F119" s="38">
        <v>804.35</v>
      </c>
      <c r="G119" s="39">
        <v>796.35</v>
      </c>
      <c r="H119" s="39">
        <v>783</v>
      </c>
      <c r="I119" s="39">
        <v>775</v>
      </c>
      <c r="J119" s="39">
        <v>817.7</v>
      </c>
      <c r="K119" s="39">
        <v>825.7</v>
      </c>
      <c r="L119" s="39">
        <v>839.05000000000007</v>
      </c>
      <c r="M119" s="31">
        <v>812.35</v>
      </c>
      <c r="N119" s="31">
        <v>791</v>
      </c>
      <c r="O119" s="300">
        <v>22091400</v>
      </c>
      <c r="P119" s="301">
        <v>-1.2816600549282881E-3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479.05</v>
      </c>
      <c r="F120" s="38">
        <v>476.65000000000003</v>
      </c>
      <c r="G120" s="39">
        <v>473.40000000000009</v>
      </c>
      <c r="H120" s="39">
        <v>467.75000000000006</v>
      </c>
      <c r="I120" s="39">
        <v>464.50000000000011</v>
      </c>
      <c r="J120" s="39">
        <v>482.30000000000007</v>
      </c>
      <c r="K120" s="39">
        <v>485.54999999999995</v>
      </c>
      <c r="L120" s="39">
        <v>491.20000000000005</v>
      </c>
      <c r="M120" s="31">
        <v>479.9</v>
      </c>
      <c r="N120" s="31">
        <v>471</v>
      </c>
      <c r="O120" s="300">
        <v>16987500</v>
      </c>
      <c r="P120" s="301">
        <v>-2.6922526134899042E-2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1886.4</v>
      </c>
      <c r="F121" s="38">
        <v>1885.8666666666668</v>
      </c>
      <c r="G121" s="39">
        <v>1876.9333333333336</v>
      </c>
      <c r="H121" s="39">
        <v>1867.4666666666669</v>
      </c>
      <c r="I121" s="39">
        <v>1858.5333333333338</v>
      </c>
      <c r="J121" s="39">
        <v>1895.3333333333335</v>
      </c>
      <c r="K121" s="39">
        <v>1904.2666666666669</v>
      </c>
      <c r="L121" s="39">
        <v>1913.7333333333333</v>
      </c>
      <c r="M121" s="31">
        <v>1894.8</v>
      </c>
      <c r="N121" s="31">
        <v>1876.4</v>
      </c>
      <c r="O121" s="300">
        <v>22196000</v>
      </c>
      <c r="P121" s="301">
        <v>-9.4609068189932168E-3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133.6</v>
      </c>
      <c r="F122" s="38">
        <v>132.5</v>
      </c>
      <c r="G122" s="39">
        <v>130.1</v>
      </c>
      <c r="H122" s="39">
        <v>126.6</v>
      </c>
      <c r="I122" s="39">
        <v>124.19999999999999</v>
      </c>
      <c r="J122" s="39">
        <v>136</v>
      </c>
      <c r="K122" s="39">
        <v>138.39999999999998</v>
      </c>
      <c r="L122" s="39">
        <v>141.9</v>
      </c>
      <c r="M122" s="31">
        <v>134.9</v>
      </c>
      <c r="N122" s="31">
        <v>129</v>
      </c>
      <c r="O122" s="300">
        <v>67902716</v>
      </c>
      <c r="P122" s="301">
        <v>3.2849192344237818E-2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2328.1999999999998</v>
      </c>
      <c r="F123" s="38">
        <v>2359.8333333333335</v>
      </c>
      <c r="G123" s="39">
        <v>2269.666666666667</v>
      </c>
      <c r="H123" s="39">
        <v>2211.1333333333337</v>
      </c>
      <c r="I123" s="39">
        <v>2120.9666666666672</v>
      </c>
      <c r="J123" s="39">
        <v>2418.3666666666668</v>
      </c>
      <c r="K123" s="39">
        <v>2508.5333333333338</v>
      </c>
      <c r="L123" s="39">
        <v>2567.0666666666666</v>
      </c>
      <c r="M123" s="31">
        <v>2450</v>
      </c>
      <c r="N123" s="31">
        <v>2301.3000000000002</v>
      </c>
      <c r="O123" s="300">
        <v>927300</v>
      </c>
      <c r="P123" s="301">
        <v>0.18565400843881857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341.1</v>
      </c>
      <c r="F124" s="38">
        <v>342.15000000000003</v>
      </c>
      <c r="G124" s="39">
        <v>332.25000000000006</v>
      </c>
      <c r="H124" s="39">
        <v>323.40000000000003</v>
      </c>
      <c r="I124" s="39">
        <v>313.50000000000006</v>
      </c>
      <c r="J124" s="39">
        <v>351.00000000000006</v>
      </c>
      <c r="K124" s="39">
        <v>360.90000000000003</v>
      </c>
      <c r="L124" s="39">
        <v>369.75000000000006</v>
      </c>
      <c r="M124" s="31">
        <v>352.05</v>
      </c>
      <c r="N124" s="31">
        <v>333.3</v>
      </c>
      <c r="O124" s="300">
        <v>13295700</v>
      </c>
      <c r="P124" s="301">
        <v>-7.2021831988609397E-2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417.55</v>
      </c>
      <c r="F125" s="38">
        <v>412.2166666666667</v>
      </c>
      <c r="G125" s="39">
        <v>404.93333333333339</v>
      </c>
      <c r="H125" s="39">
        <v>392.31666666666672</v>
      </c>
      <c r="I125" s="39">
        <v>385.03333333333342</v>
      </c>
      <c r="J125" s="39">
        <v>424.83333333333337</v>
      </c>
      <c r="K125" s="39">
        <v>432.11666666666667</v>
      </c>
      <c r="L125" s="39">
        <v>444.73333333333335</v>
      </c>
      <c r="M125" s="31">
        <v>419.5</v>
      </c>
      <c r="N125" s="31">
        <v>399.6</v>
      </c>
      <c r="O125" s="300">
        <v>18426000</v>
      </c>
      <c r="P125" s="301">
        <v>1.4647577092511013E-2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2637.65</v>
      </c>
      <c r="F126" s="38">
        <v>2636.5000000000005</v>
      </c>
      <c r="G126" s="39">
        <v>2617.7000000000007</v>
      </c>
      <c r="H126" s="39">
        <v>2597.7500000000005</v>
      </c>
      <c r="I126" s="39">
        <v>2578.9500000000007</v>
      </c>
      <c r="J126" s="39">
        <v>2656.4500000000007</v>
      </c>
      <c r="K126" s="39">
        <v>2675.2500000000009</v>
      </c>
      <c r="L126" s="39">
        <v>2695.2000000000007</v>
      </c>
      <c r="M126" s="31">
        <v>2655.3</v>
      </c>
      <c r="N126" s="31">
        <v>2616.5500000000002</v>
      </c>
      <c r="O126" s="300">
        <v>8939700</v>
      </c>
      <c r="P126" s="301">
        <v>-5.8715596330275229E-3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4876.3999999999996</v>
      </c>
      <c r="F127" s="38">
        <v>4883.4333333333334</v>
      </c>
      <c r="G127" s="39">
        <v>4836.8666666666668</v>
      </c>
      <c r="H127" s="39">
        <v>4797.333333333333</v>
      </c>
      <c r="I127" s="39">
        <v>4750.7666666666664</v>
      </c>
      <c r="J127" s="39">
        <v>4922.9666666666672</v>
      </c>
      <c r="K127" s="39">
        <v>4969.5333333333347</v>
      </c>
      <c r="L127" s="39">
        <v>5009.0666666666675</v>
      </c>
      <c r="M127" s="31">
        <v>4930</v>
      </c>
      <c r="N127" s="31">
        <v>4843.8999999999996</v>
      </c>
      <c r="O127" s="300">
        <v>2134050</v>
      </c>
      <c r="P127" s="301">
        <v>1.0655679477161327E-2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4032.9</v>
      </c>
      <c r="F128" s="38">
        <v>4009.25</v>
      </c>
      <c r="G128" s="39">
        <v>3978.65</v>
      </c>
      <c r="H128" s="39">
        <v>3924.4</v>
      </c>
      <c r="I128" s="39">
        <v>3893.8</v>
      </c>
      <c r="J128" s="39">
        <v>4063.5</v>
      </c>
      <c r="K128" s="39">
        <v>4094.1000000000004</v>
      </c>
      <c r="L128" s="39">
        <v>4148.3500000000004</v>
      </c>
      <c r="M128" s="31">
        <v>4039.85</v>
      </c>
      <c r="N128" s="31">
        <v>3955</v>
      </c>
      <c r="O128" s="300">
        <v>884400</v>
      </c>
      <c r="P128" s="301">
        <v>-2.8345418589321027E-2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980.15</v>
      </c>
      <c r="F129" s="38">
        <v>984</v>
      </c>
      <c r="G129" s="39">
        <v>969.85</v>
      </c>
      <c r="H129" s="39">
        <v>959.55000000000007</v>
      </c>
      <c r="I129" s="39">
        <v>945.40000000000009</v>
      </c>
      <c r="J129" s="39">
        <v>994.3</v>
      </c>
      <c r="K129" s="39">
        <v>1008.45</v>
      </c>
      <c r="L129" s="39">
        <v>1018.7499999999999</v>
      </c>
      <c r="M129" s="31">
        <v>998.15</v>
      </c>
      <c r="N129" s="31">
        <v>973.7</v>
      </c>
      <c r="O129" s="300">
        <v>5199450</v>
      </c>
      <c r="P129" s="301">
        <v>3.0318342597271349E-2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1481.35</v>
      </c>
      <c r="F130" s="38">
        <v>1475.4333333333334</v>
      </c>
      <c r="G130" s="39">
        <v>1465.8666666666668</v>
      </c>
      <c r="H130" s="39">
        <v>1450.3833333333334</v>
      </c>
      <c r="I130" s="39">
        <v>1440.8166666666668</v>
      </c>
      <c r="J130" s="39">
        <v>1490.9166666666667</v>
      </c>
      <c r="K130" s="39">
        <v>1500.4833333333333</v>
      </c>
      <c r="L130" s="39">
        <v>1515.9666666666667</v>
      </c>
      <c r="M130" s="31">
        <v>1485</v>
      </c>
      <c r="N130" s="31">
        <v>1459.95</v>
      </c>
      <c r="O130" s="300">
        <v>18173400</v>
      </c>
      <c r="P130" s="301">
        <v>3.1302137125605783E-2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299.35000000000002</v>
      </c>
      <c r="F131" s="38">
        <v>301.55</v>
      </c>
      <c r="G131" s="39">
        <v>287.65000000000003</v>
      </c>
      <c r="H131" s="39">
        <v>275.95000000000005</v>
      </c>
      <c r="I131" s="39">
        <v>262.05000000000007</v>
      </c>
      <c r="J131" s="39">
        <v>313.25</v>
      </c>
      <c r="K131" s="39">
        <v>327.14999999999998</v>
      </c>
      <c r="L131" s="39">
        <v>338.84999999999997</v>
      </c>
      <c r="M131" s="31">
        <v>315.45</v>
      </c>
      <c r="N131" s="31">
        <v>289.85000000000002</v>
      </c>
      <c r="O131" s="300">
        <v>33440000</v>
      </c>
      <c r="P131" s="301">
        <v>0.26532465566823066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138.65</v>
      </c>
      <c r="F132" s="38">
        <v>138.51666666666668</v>
      </c>
      <c r="G132" s="39">
        <v>136.93333333333337</v>
      </c>
      <c r="H132" s="39">
        <v>135.2166666666667</v>
      </c>
      <c r="I132" s="39">
        <v>133.63333333333338</v>
      </c>
      <c r="J132" s="39">
        <v>140.23333333333335</v>
      </c>
      <c r="K132" s="39">
        <v>141.81666666666666</v>
      </c>
      <c r="L132" s="39">
        <v>143.53333333333333</v>
      </c>
      <c r="M132" s="31">
        <v>140.1</v>
      </c>
      <c r="N132" s="31">
        <v>136.80000000000001</v>
      </c>
      <c r="O132" s="300">
        <v>72150000</v>
      </c>
      <c r="P132" s="301">
        <v>1.6397599526667229E-2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577.70000000000005</v>
      </c>
      <c r="F133" s="38">
        <v>571.48333333333335</v>
      </c>
      <c r="G133" s="39">
        <v>562.51666666666665</v>
      </c>
      <c r="H133" s="39">
        <v>547.33333333333326</v>
      </c>
      <c r="I133" s="39">
        <v>538.36666666666656</v>
      </c>
      <c r="J133" s="39">
        <v>586.66666666666674</v>
      </c>
      <c r="K133" s="39">
        <v>595.63333333333344</v>
      </c>
      <c r="L133" s="39">
        <v>610.81666666666683</v>
      </c>
      <c r="M133" s="31">
        <v>580.45000000000005</v>
      </c>
      <c r="N133" s="31">
        <v>556.29999999999995</v>
      </c>
      <c r="O133" s="300">
        <v>7874400</v>
      </c>
      <c r="P133" s="301">
        <v>-5.3102453102453102E-2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9643.2999999999993</v>
      </c>
      <c r="F134" s="38">
        <v>9629.6333333333332</v>
      </c>
      <c r="G134" s="39">
        <v>9531.7166666666672</v>
      </c>
      <c r="H134" s="39">
        <v>9420.1333333333332</v>
      </c>
      <c r="I134" s="39">
        <v>9322.2166666666672</v>
      </c>
      <c r="J134" s="39">
        <v>9741.2166666666672</v>
      </c>
      <c r="K134" s="39">
        <v>9839.133333333335</v>
      </c>
      <c r="L134" s="39">
        <v>9950.7166666666672</v>
      </c>
      <c r="M134" s="31">
        <v>9727.5499999999993</v>
      </c>
      <c r="N134" s="31">
        <v>9518.0499999999993</v>
      </c>
      <c r="O134" s="300">
        <v>2590300</v>
      </c>
      <c r="P134" s="301">
        <v>3.5705717712914836E-2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1021.8</v>
      </c>
      <c r="F135" s="38">
        <v>1014.6</v>
      </c>
      <c r="G135" s="39">
        <v>1005.2</v>
      </c>
      <c r="H135" s="39">
        <v>988.6</v>
      </c>
      <c r="I135" s="39">
        <v>979.2</v>
      </c>
      <c r="J135" s="39">
        <v>1031.2</v>
      </c>
      <c r="K135" s="39">
        <v>1040.5999999999999</v>
      </c>
      <c r="L135" s="39">
        <v>1057.2</v>
      </c>
      <c r="M135" s="31">
        <v>1024</v>
      </c>
      <c r="N135" s="31">
        <v>998</v>
      </c>
      <c r="O135" s="300">
        <v>10715600</v>
      </c>
      <c r="P135" s="301">
        <v>-9.1371883566114087E-4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1685.6</v>
      </c>
      <c r="F136" s="38">
        <v>1674.4833333333333</v>
      </c>
      <c r="G136" s="39">
        <v>1651.1166666666668</v>
      </c>
      <c r="H136" s="39">
        <v>1616.6333333333334</v>
      </c>
      <c r="I136" s="39">
        <v>1593.2666666666669</v>
      </c>
      <c r="J136" s="39">
        <v>1708.9666666666667</v>
      </c>
      <c r="K136" s="39">
        <v>1732.333333333333</v>
      </c>
      <c r="L136" s="39">
        <v>1766.8166666666666</v>
      </c>
      <c r="M136" s="31">
        <v>1697.85</v>
      </c>
      <c r="N136" s="31">
        <v>1640</v>
      </c>
      <c r="O136" s="300">
        <v>2720000</v>
      </c>
      <c r="P136" s="301">
        <v>6.5329782234059219E-2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1400.85</v>
      </c>
      <c r="F137" s="38">
        <v>1401.5999999999997</v>
      </c>
      <c r="G137" s="39">
        <v>1379.3999999999994</v>
      </c>
      <c r="H137" s="39">
        <v>1357.9499999999998</v>
      </c>
      <c r="I137" s="39">
        <v>1335.7499999999995</v>
      </c>
      <c r="J137" s="39">
        <v>1423.0499999999993</v>
      </c>
      <c r="K137" s="39">
        <v>1445.2499999999995</v>
      </c>
      <c r="L137" s="39">
        <v>1466.6999999999991</v>
      </c>
      <c r="M137" s="31">
        <v>1423.8</v>
      </c>
      <c r="N137" s="31">
        <v>1380.15</v>
      </c>
      <c r="O137" s="300">
        <v>1658000</v>
      </c>
      <c r="P137" s="301">
        <v>-6.4545249379372602E-2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822.9</v>
      </c>
      <c r="F138" s="38">
        <v>819.35</v>
      </c>
      <c r="G138" s="39">
        <v>812.5</v>
      </c>
      <c r="H138" s="39">
        <v>802.1</v>
      </c>
      <c r="I138" s="39">
        <v>795.25</v>
      </c>
      <c r="J138" s="39">
        <v>829.75</v>
      </c>
      <c r="K138" s="39">
        <v>836.60000000000014</v>
      </c>
      <c r="L138" s="39">
        <v>847</v>
      </c>
      <c r="M138" s="31">
        <v>826.2</v>
      </c>
      <c r="N138" s="31">
        <v>808.95</v>
      </c>
      <c r="O138" s="300">
        <v>4020000</v>
      </c>
      <c r="P138" s="301">
        <v>1.597250303275374E-2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1112.8</v>
      </c>
      <c r="F139" s="38">
        <v>1107.5833333333333</v>
      </c>
      <c r="G139" s="39">
        <v>1091.1666666666665</v>
      </c>
      <c r="H139" s="39">
        <v>1069.5333333333333</v>
      </c>
      <c r="I139" s="39">
        <v>1053.1166666666666</v>
      </c>
      <c r="J139" s="39">
        <v>1129.2166666666665</v>
      </c>
      <c r="K139" s="39">
        <v>1145.633333333333</v>
      </c>
      <c r="L139" s="39">
        <v>1167.2666666666664</v>
      </c>
      <c r="M139" s="31">
        <v>1124</v>
      </c>
      <c r="N139" s="31">
        <v>1085.95</v>
      </c>
      <c r="O139" s="300">
        <v>2536000</v>
      </c>
      <c r="P139" s="301">
        <v>1.635139467778134E-2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97.45</v>
      </c>
      <c r="F140" s="38">
        <v>97.916666666666671</v>
      </c>
      <c r="G140" s="39">
        <v>95.283333333333346</v>
      </c>
      <c r="H140" s="39">
        <v>93.116666666666674</v>
      </c>
      <c r="I140" s="39">
        <v>90.483333333333348</v>
      </c>
      <c r="J140" s="39">
        <v>100.08333333333334</v>
      </c>
      <c r="K140" s="39">
        <v>102.71666666666667</v>
      </c>
      <c r="L140" s="39">
        <v>104.88333333333334</v>
      </c>
      <c r="M140" s="31">
        <v>100.55</v>
      </c>
      <c r="N140" s="31">
        <v>95.75</v>
      </c>
      <c r="O140" s="300">
        <v>61436300</v>
      </c>
      <c r="P140" s="301">
        <v>1.2046783625730995E-2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2261.5</v>
      </c>
      <c r="F141" s="38">
        <v>2269.1</v>
      </c>
      <c r="G141" s="39">
        <v>2227.8999999999996</v>
      </c>
      <c r="H141" s="39">
        <v>2194.2999999999997</v>
      </c>
      <c r="I141" s="39">
        <v>2153.0999999999995</v>
      </c>
      <c r="J141" s="39">
        <v>2302.6999999999998</v>
      </c>
      <c r="K141" s="39">
        <v>2343.8999999999996</v>
      </c>
      <c r="L141" s="39">
        <v>2377.5</v>
      </c>
      <c r="M141" s="31">
        <v>2310.3000000000002</v>
      </c>
      <c r="N141" s="31">
        <v>2235.5</v>
      </c>
      <c r="O141" s="300">
        <v>2054250</v>
      </c>
      <c r="P141" s="301">
        <v>-8.0998539370601506E-3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103266.1</v>
      </c>
      <c r="F142" s="38">
        <v>103079.34999999999</v>
      </c>
      <c r="G142" s="39">
        <v>102686.74999999999</v>
      </c>
      <c r="H142" s="39">
        <v>102107.4</v>
      </c>
      <c r="I142" s="39">
        <v>101714.79999999999</v>
      </c>
      <c r="J142" s="39">
        <v>103658.69999999998</v>
      </c>
      <c r="K142" s="39">
        <v>104051.29999999999</v>
      </c>
      <c r="L142" s="39">
        <v>104630.64999999998</v>
      </c>
      <c r="M142" s="31">
        <v>103471.95</v>
      </c>
      <c r="N142" s="31">
        <v>102500</v>
      </c>
      <c r="O142" s="300">
        <v>41820</v>
      </c>
      <c r="P142" s="301">
        <v>2.3917723032767282E-4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1327.55</v>
      </c>
      <c r="F143" s="38">
        <v>1327.45</v>
      </c>
      <c r="G143" s="39">
        <v>1317.9</v>
      </c>
      <c r="H143" s="39">
        <v>1308.25</v>
      </c>
      <c r="I143" s="39">
        <v>1298.7</v>
      </c>
      <c r="J143" s="39">
        <v>1337.1000000000001</v>
      </c>
      <c r="K143" s="39">
        <v>1346.6499999999999</v>
      </c>
      <c r="L143" s="39">
        <v>1356.3000000000002</v>
      </c>
      <c r="M143" s="31">
        <v>1337</v>
      </c>
      <c r="N143" s="31">
        <v>1317.8</v>
      </c>
      <c r="O143" s="300">
        <v>4819650</v>
      </c>
      <c r="P143" s="301">
        <v>-1.0054225033890645E-2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96.3</v>
      </c>
      <c r="F144" s="38">
        <v>96.016666666666666</v>
      </c>
      <c r="G144" s="39">
        <v>95.533333333333331</v>
      </c>
      <c r="H144" s="39">
        <v>94.766666666666666</v>
      </c>
      <c r="I144" s="39">
        <v>94.283333333333331</v>
      </c>
      <c r="J144" s="39">
        <v>96.783333333333331</v>
      </c>
      <c r="K144" s="39">
        <v>97.266666666666652</v>
      </c>
      <c r="L144" s="39">
        <v>98.033333333333331</v>
      </c>
      <c r="M144" s="31">
        <v>96.5</v>
      </c>
      <c r="N144" s="31">
        <v>95.25</v>
      </c>
      <c r="O144" s="300">
        <v>46942500</v>
      </c>
      <c r="P144" s="301">
        <v>1.7558120630791742E-2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4620.1000000000004</v>
      </c>
      <c r="F145" s="38">
        <v>4617.1333333333341</v>
      </c>
      <c r="G145" s="39">
        <v>4579.7666666666682</v>
      </c>
      <c r="H145" s="39">
        <v>4539.4333333333343</v>
      </c>
      <c r="I145" s="39">
        <v>4502.0666666666684</v>
      </c>
      <c r="J145" s="39">
        <v>4657.4666666666681</v>
      </c>
      <c r="K145" s="39">
        <v>4694.8333333333348</v>
      </c>
      <c r="L145" s="39">
        <v>4735.1666666666679</v>
      </c>
      <c r="M145" s="31">
        <v>4654.5</v>
      </c>
      <c r="N145" s="31">
        <v>4576.8</v>
      </c>
      <c r="O145" s="300">
        <v>1166550</v>
      </c>
      <c r="P145" s="301">
        <v>-7.5293517100561511E-3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4270.7</v>
      </c>
      <c r="F146" s="38">
        <v>4247.4333333333334</v>
      </c>
      <c r="G146" s="39">
        <v>4203.2666666666664</v>
      </c>
      <c r="H146" s="39">
        <v>4135.833333333333</v>
      </c>
      <c r="I146" s="39">
        <v>4091.6666666666661</v>
      </c>
      <c r="J146" s="39">
        <v>4314.8666666666668</v>
      </c>
      <c r="K146" s="39">
        <v>4359.0333333333328</v>
      </c>
      <c r="L146" s="39">
        <v>4426.4666666666672</v>
      </c>
      <c r="M146" s="31">
        <v>4291.6000000000004</v>
      </c>
      <c r="N146" s="31">
        <v>4180</v>
      </c>
      <c r="O146" s="300">
        <v>1362600</v>
      </c>
      <c r="P146" s="301">
        <v>5.7262569832402237E-2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22642.15</v>
      </c>
      <c r="F147" s="38">
        <v>22585.566666666666</v>
      </c>
      <c r="G147" s="39">
        <v>22409.383333333331</v>
      </c>
      <c r="H147" s="39">
        <v>22176.616666666665</v>
      </c>
      <c r="I147" s="39">
        <v>22000.433333333331</v>
      </c>
      <c r="J147" s="39">
        <v>22818.333333333332</v>
      </c>
      <c r="K147" s="39">
        <v>22994.516666666666</v>
      </c>
      <c r="L147" s="39">
        <v>23227.283333333333</v>
      </c>
      <c r="M147" s="31">
        <v>22761.75</v>
      </c>
      <c r="N147" s="31">
        <v>22352.799999999999</v>
      </c>
      <c r="O147" s="300">
        <v>324960</v>
      </c>
      <c r="P147" s="301">
        <v>-3.9234919077979404E-3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113.3</v>
      </c>
      <c r="F148" s="38">
        <v>112.78333333333335</v>
      </c>
      <c r="G148" s="39">
        <v>112.06666666666669</v>
      </c>
      <c r="H148" s="39">
        <v>110.83333333333334</v>
      </c>
      <c r="I148" s="39">
        <v>110.11666666666669</v>
      </c>
      <c r="J148" s="39">
        <v>114.01666666666669</v>
      </c>
      <c r="K148" s="39">
        <v>114.73333333333336</v>
      </c>
      <c r="L148" s="39">
        <v>115.9666666666667</v>
      </c>
      <c r="M148" s="31">
        <v>113.5</v>
      </c>
      <c r="N148" s="31">
        <v>111.55</v>
      </c>
      <c r="O148" s="300">
        <v>83736000</v>
      </c>
      <c r="P148" s="301">
        <v>1.9616438356164383E-2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208.3</v>
      </c>
      <c r="F149" s="38">
        <v>205.1</v>
      </c>
      <c r="G149" s="39">
        <v>201.5</v>
      </c>
      <c r="H149" s="39">
        <v>194.70000000000002</v>
      </c>
      <c r="I149" s="39">
        <v>191.10000000000002</v>
      </c>
      <c r="J149" s="39">
        <v>211.89999999999998</v>
      </c>
      <c r="K149" s="39">
        <v>215.49999999999994</v>
      </c>
      <c r="L149" s="39">
        <v>222.29999999999995</v>
      </c>
      <c r="M149" s="31">
        <v>208.7</v>
      </c>
      <c r="N149" s="31">
        <v>198.3</v>
      </c>
      <c r="O149" s="300">
        <v>75474000</v>
      </c>
      <c r="P149" s="301">
        <v>-6.9079856313898867E-3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1128.6500000000001</v>
      </c>
      <c r="F150" s="38">
        <v>1123.8666666666668</v>
      </c>
      <c r="G150" s="39">
        <v>1113.7833333333335</v>
      </c>
      <c r="H150" s="39">
        <v>1098.9166666666667</v>
      </c>
      <c r="I150" s="39">
        <v>1088.8333333333335</v>
      </c>
      <c r="J150" s="39">
        <v>1138.7333333333336</v>
      </c>
      <c r="K150" s="39">
        <v>1148.8166666666666</v>
      </c>
      <c r="L150" s="39">
        <v>1163.6833333333336</v>
      </c>
      <c r="M150" s="31">
        <v>1133.95</v>
      </c>
      <c r="N150" s="31">
        <v>1109</v>
      </c>
      <c r="O150" s="300">
        <v>4746000</v>
      </c>
      <c r="P150" s="301">
        <v>3.4482758620689655E-2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3855.15</v>
      </c>
      <c r="F151" s="38">
        <v>3854.6666666666665</v>
      </c>
      <c r="G151" s="39">
        <v>3811.333333333333</v>
      </c>
      <c r="H151" s="39">
        <v>3767.5166666666664</v>
      </c>
      <c r="I151" s="39">
        <v>3724.1833333333329</v>
      </c>
      <c r="J151" s="39">
        <v>3898.4833333333331</v>
      </c>
      <c r="K151" s="39">
        <v>3941.8166666666662</v>
      </c>
      <c r="L151" s="39">
        <v>3985.6333333333332</v>
      </c>
      <c r="M151" s="31">
        <v>3898</v>
      </c>
      <c r="N151" s="31">
        <v>3810.85</v>
      </c>
      <c r="O151" s="300">
        <v>253400</v>
      </c>
      <c r="P151" s="301">
        <v>3.0081300813008131E-2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172.3</v>
      </c>
      <c r="F152" s="38">
        <v>172.76666666666665</v>
      </c>
      <c r="G152" s="39">
        <v>169.5333333333333</v>
      </c>
      <c r="H152" s="39">
        <v>166.76666666666665</v>
      </c>
      <c r="I152" s="39">
        <v>163.5333333333333</v>
      </c>
      <c r="J152" s="39">
        <v>175.5333333333333</v>
      </c>
      <c r="K152" s="39">
        <v>178.76666666666665</v>
      </c>
      <c r="L152" s="39">
        <v>181.5333333333333</v>
      </c>
      <c r="M152" s="31">
        <v>176</v>
      </c>
      <c r="N152" s="31">
        <v>170</v>
      </c>
      <c r="O152" s="300">
        <v>32062800</v>
      </c>
      <c r="P152" s="301">
        <v>-1.9175455417066154E-3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37633.949999999997</v>
      </c>
      <c r="F153" s="38">
        <v>37641.516666666663</v>
      </c>
      <c r="G153" s="39">
        <v>37501.033333333326</v>
      </c>
      <c r="H153" s="39">
        <v>37368.116666666661</v>
      </c>
      <c r="I153" s="39">
        <v>37227.633333333324</v>
      </c>
      <c r="J153" s="39">
        <v>37774.433333333327</v>
      </c>
      <c r="K153" s="39">
        <v>37914.916666666664</v>
      </c>
      <c r="L153" s="39">
        <v>38047.833333333328</v>
      </c>
      <c r="M153" s="31">
        <v>37782</v>
      </c>
      <c r="N153" s="31">
        <v>37508.6</v>
      </c>
      <c r="O153" s="300">
        <v>162870</v>
      </c>
      <c r="P153" s="301">
        <v>4.2034548944337814E-2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1079.8</v>
      </c>
      <c r="F154" s="38">
        <v>1088.1833333333334</v>
      </c>
      <c r="G154" s="39">
        <v>1058.5666666666668</v>
      </c>
      <c r="H154" s="39">
        <v>1037.3333333333335</v>
      </c>
      <c r="I154" s="39">
        <v>1007.7166666666669</v>
      </c>
      <c r="J154" s="39">
        <v>1109.4166666666667</v>
      </c>
      <c r="K154" s="39">
        <v>1139.0333333333335</v>
      </c>
      <c r="L154" s="39">
        <v>1160.2666666666667</v>
      </c>
      <c r="M154" s="31">
        <v>1117.8</v>
      </c>
      <c r="N154" s="31">
        <v>1066.95</v>
      </c>
      <c r="O154" s="300">
        <v>10656000</v>
      </c>
      <c r="P154" s="301">
        <v>7.7310447549471598E-3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4733.6499999999996</v>
      </c>
      <c r="F155" s="38">
        <v>4740.166666666667</v>
      </c>
      <c r="G155" s="39">
        <v>4700.4833333333336</v>
      </c>
      <c r="H155" s="39">
        <v>4667.3166666666666</v>
      </c>
      <c r="I155" s="39">
        <v>4627.6333333333332</v>
      </c>
      <c r="J155" s="39">
        <v>4773.3333333333339</v>
      </c>
      <c r="K155" s="39">
        <v>4813.0166666666664</v>
      </c>
      <c r="L155" s="39">
        <v>4846.1833333333343</v>
      </c>
      <c r="M155" s="31">
        <v>4779.8500000000004</v>
      </c>
      <c r="N155" s="31">
        <v>4707</v>
      </c>
      <c r="O155" s="300">
        <v>1171100</v>
      </c>
      <c r="P155" s="301">
        <v>8.5908063300678215E-3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229.9</v>
      </c>
      <c r="F156" s="38">
        <v>228.23333333333335</v>
      </c>
      <c r="G156" s="39">
        <v>225.7166666666667</v>
      </c>
      <c r="H156" s="39">
        <v>221.53333333333336</v>
      </c>
      <c r="I156" s="39">
        <v>219.01666666666671</v>
      </c>
      <c r="J156" s="39">
        <v>232.41666666666669</v>
      </c>
      <c r="K156" s="39">
        <v>234.93333333333334</v>
      </c>
      <c r="L156" s="39">
        <v>239.11666666666667</v>
      </c>
      <c r="M156" s="31">
        <v>230.75</v>
      </c>
      <c r="N156" s="31">
        <v>224.05</v>
      </c>
      <c r="O156" s="300">
        <v>13275000</v>
      </c>
      <c r="P156" s="301">
        <v>8.8560885608856083E-2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255.4</v>
      </c>
      <c r="F157" s="38">
        <v>255.88333333333333</v>
      </c>
      <c r="G157" s="39">
        <v>251.61666666666667</v>
      </c>
      <c r="H157" s="39">
        <v>247.83333333333334</v>
      </c>
      <c r="I157" s="39">
        <v>243.56666666666669</v>
      </c>
      <c r="J157" s="39">
        <v>259.66666666666663</v>
      </c>
      <c r="K157" s="39">
        <v>263.93333333333328</v>
      </c>
      <c r="L157" s="39">
        <v>267.71666666666664</v>
      </c>
      <c r="M157" s="31">
        <v>260.14999999999998</v>
      </c>
      <c r="N157" s="31">
        <v>252.1</v>
      </c>
      <c r="O157" s="300">
        <v>48676200</v>
      </c>
      <c r="P157" s="301">
        <v>-4.3727161997563949E-2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2641.65</v>
      </c>
      <c r="F158" s="38">
        <v>2634.2166666666667</v>
      </c>
      <c r="G158" s="39">
        <v>2614.0333333333333</v>
      </c>
      <c r="H158" s="39">
        <v>2586.4166666666665</v>
      </c>
      <c r="I158" s="39">
        <v>2566.2333333333331</v>
      </c>
      <c r="J158" s="39">
        <v>2661.8333333333335</v>
      </c>
      <c r="K158" s="39">
        <v>2682.0166666666669</v>
      </c>
      <c r="L158" s="39">
        <v>2709.6333333333337</v>
      </c>
      <c r="M158" s="31">
        <v>2654.4</v>
      </c>
      <c r="N158" s="31">
        <v>2606.6</v>
      </c>
      <c r="O158" s="300">
        <v>2879000</v>
      </c>
      <c r="P158" s="301">
        <v>2.8030708801999642E-2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3617.35</v>
      </c>
      <c r="F159" s="38">
        <v>3604.2999999999997</v>
      </c>
      <c r="G159" s="39">
        <v>3582.5499999999993</v>
      </c>
      <c r="H159" s="39">
        <v>3547.7499999999995</v>
      </c>
      <c r="I159" s="39">
        <v>3525.9999999999991</v>
      </c>
      <c r="J159" s="39">
        <v>3639.0999999999995</v>
      </c>
      <c r="K159" s="39">
        <v>3660.8500000000004</v>
      </c>
      <c r="L159" s="39">
        <v>3695.6499999999996</v>
      </c>
      <c r="M159" s="31">
        <v>3626.05</v>
      </c>
      <c r="N159" s="31">
        <v>3569.5</v>
      </c>
      <c r="O159" s="300">
        <v>2173750</v>
      </c>
      <c r="P159" s="301">
        <v>3.7094465648854963E-2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62.45</v>
      </c>
      <c r="F160" s="38">
        <v>62.566666666666663</v>
      </c>
      <c r="G160" s="39">
        <v>61.733333333333327</v>
      </c>
      <c r="H160" s="39">
        <v>61.016666666666666</v>
      </c>
      <c r="I160" s="39">
        <v>60.18333333333333</v>
      </c>
      <c r="J160" s="39">
        <v>63.283333333333324</v>
      </c>
      <c r="K160" s="39">
        <v>64.116666666666674</v>
      </c>
      <c r="L160" s="39">
        <v>64.833333333333314</v>
      </c>
      <c r="M160" s="31">
        <v>63.4</v>
      </c>
      <c r="N160" s="31">
        <v>61.85</v>
      </c>
      <c r="O160" s="300">
        <v>262592000</v>
      </c>
      <c r="P160" s="301">
        <v>4.4817927170868348E-2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4789.6499999999996</v>
      </c>
      <c r="F161" s="38">
        <v>4765.7833333333328</v>
      </c>
      <c r="G161" s="39">
        <v>4716.5666666666657</v>
      </c>
      <c r="H161" s="39">
        <v>4643.4833333333327</v>
      </c>
      <c r="I161" s="39">
        <v>4594.2666666666655</v>
      </c>
      <c r="J161" s="39">
        <v>4838.8666666666659</v>
      </c>
      <c r="K161" s="39">
        <v>4888.083333333333</v>
      </c>
      <c r="L161" s="39">
        <v>4961.1666666666661</v>
      </c>
      <c r="M161" s="31">
        <v>4815</v>
      </c>
      <c r="N161" s="31">
        <v>4692.7</v>
      </c>
      <c r="O161" s="300">
        <v>1736700</v>
      </c>
      <c r="P161" s="301">
        <v>5.9868180153789821E-2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260.7</v>
      </c>
      <c r="F162" s="38">
        <v>258.58333333333331</v>
      </c>
      <c r="G162" s="39">
        <v>253.76666666666665</v>
      </c>
      <c r="H162" s="39">
        <v>246.83333333333334</v>
      </c>
      <c r="I162" s="39">
        <v>242.01666666666668</v>
      </c>
      <c r="J162" s="39">
        <v>265.51666666666665</v>
      </c>
      <c r="K162" s="39">
        <v>270.33333333333337</v>
      </c>
      <c r="L162" s="39">
        <v>277.26666666666659</v>
      </c>
      <c r="M162" s="31">
        <v>263.39999999999998</v>
      </c>
      <c r="N162" s="31">
        <v>251.65</v>
      </c>
      <c r="O162" s="300">
        <v>37189800</v>
      </c>
      <c r="P162" s="301">
        <v>-3.1772810347251511E-2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1543.25</v>
      </c>
      <c r="F163" s="38">
        <v>1548.45</v>
      </c>
      <c r="G163" s="39">
        <v>1529.0500000000002</v>
      </c>
      <c r="H163" s="39">
        <v>1514.8500000000001</v>
      </c>
      <c r="I163" s="39">
        <v>1495.4500000000003</v>
      </c>
      <c r="J163" s="39">
        <v>1562.65</v>
      </c>
      <c r="K163" s="39">
        <v>1582.0500000000002</v>
      </c>
      <c r="L163" s="39">
        <v>1596.25</v>
      </c>
      <c r="M163" s="31">
        <v>1567.85</v>
      </c>
      <c r="N163" s="31">
        <v>1534.25</v>
      </c>
      <c r="O163" s="300">
        <v>2757832</v>
      </c>
      <c r="P163" s="301">
        <v>1.2098581030619865E-2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887.55</v>
      </c>
      <c r="F164" s="38">
        <v>884.66666666666663</v>
      </c>
      <c r="G164" s="39">
        <v>877.33333333333326</v>
      </c>
      <c r="H164" s="39">
        <v>867.11666666666667</v>
      </c>
      <c r="I164" s="39">
        <v>859.7833333333333</v>
      </c>
      <c r="J164" s="39">
        <v>894.88333333333321</v>
      </c>
      <c r="K164" s="39">
        <v>902.21666666666647</v>
      </c>
      <c r="L164" s="39">
        <v>912.43333333333317</v>
      </c>
      <c r="M164" s="31">
        <v>892</v>
      </c>
      <c r="N164" s="31">
        <v>874.45</v>
      </c>
      <c r="O164" s="300">
        <v>2613750</v>
      </c>
      <c r="P164" s="301">
        <v>6.3645797301971632E-2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235.3</v>
      </c>
      <c r="F165" s="38">
        <v>238.26666666666665</v>
      </c>
      <c r="G165" s="39">
        <v>230.08333333333331</v>
      </c>
      <c r="H165" s="39">
        <v>224.86666666666667</v>
      </c>
      <c r="I165" s="39">
        <v>216.68333333333334</v>
      </c>
      <c r="J165" s="39">
        <v>243.48333333333329</v>
      </c>
      <c r="K165" s="39">
        <v>251.66666666666663</v>
      </c>
      <c r="L165" s="39">
        <v>256.88333333333327</v>
      </c>
      <c r="M165" s="31">
        <v>246.45</v>
      </c>
      <c r="N165" s="31">
        <v>233.05</v>
      </c>
      <c r="O165" s="300">
        <v>36630000</v>
      </c>
      <c r="P165" s="301">
        <v>0.17648948129115144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193.05</v>
      </c>
      <c r="F166" s="38">
        <v>191.6</v>
      </c>
      <c r="G166" s="39">
        <v>187.85</v>
      </c>
      <c r="H166" s="39">
        <v>182.65</v>
      </c>
      <c r="I166" s="39">
        <v>178.9</v>
      </c>
      <c r="J166" s="39">
        <v>196.79999999999998</v>
      </c>
      <c r="K166" s="39">
        <v>200.54999999999998</v>
      </c>
      <c r="L166" s="39">
        <v>205.74999999999997</v>
      </c>
      <c r="M166" s="31">
        <v>195.35</v>
      </c>
      <c r="N166" s="31">
        <v>186.4</v>
      </c>
      <c r="O166" s="300">
        <v>71664000</v>
      </c>
      <c r="P166" s="301">
        <v>1.266108975808275E-2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2537.85</v>
      </c>
      <c r="F167" s="38">
        <v>2538.4166666666665</v>
      </c>
      <c r="G167" s="39">
        <v>2517.5333333333328</v>
      </c>
      <c r="H167" s="39">
        <v>2497.2166666666662</v>
      </c>
      <c r="I167" s="39">
        <v>2476.3333333333326</v>
      </c>
      <c r="J167" s="39">
        <v>2558.7333333333331</v>
      </c>
      <c r="K167" s="39">
        <v>2579.6166666666672</v>
      </c>
      <c r="L167" s="39">
        <v>2599.9333333333334</v>
      </c>
      <c r="M167" s="31">
        <v>2559.3000000000002</v>
      </c>
      <c r="N167" s="31">
        <v>2518.1</v>
      </c>
      <c r="O167" s="300">
        <v>16620500</v>
      </c>
      <c r="P167" s="301">
        <v>6.4338374434200762E-3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93.5</v>
      </c>
      <c r="F168" s="38">
        <v>93.266666666666666</v>
      </c>
      <c r="G168" s="39">
        <v>92.533333333333331</v>
      </c>
      <c r="H168" s="39">
        <v>91.566666666666663</v>
      </c>
      <c r="I168" s="39">
        <v>90.833333333333329</v>
      </c>
      <c r="J168" s="39">
        <v>94.233333333333334</v>
      </c>
      <c r="K168" s="39">
        <v>94.966666666666654</v>
      </c>
      <c r="L168" s="39">
        <v>95.933333333333337</v>
      </c>
      <c r="M168" s="31">
        <v>94</v>
      </c>
      <c r="N168" s="31">
        <v>92.3</v>
      </c>
      <c r="O168" s="300">
        <v>101576000</v>
      </c>
      <c r="P168" s="301">
        <v>1.9102656714021993E-2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854.05</v>
      </c>
      <c r="F169" s="38">
        <v>852.25</v>
      </c>
      <c r="G169" s="39">
        <v>845.9</v>
      </c>
      <c r="H169" s="39">
        <v>837.75</v>
      </c>
      <c r="I169" s="39">
        <v>831.4</v>
      </c>
      <c r="J169" s="39">
        <v>860.4</v>
      </c>
      <c r="K169" s="39">
        <v>866.74999999999989</v>
      </c>
      <c r="L169" s="39">
        <v>874.9</v>
      </c>
      <c r="M169" s="31">
        <v>858.6</v>
      </c>
      <c r="N169" s="31">
        <v>844.1</v>
      </c>
      <c r="O169" s="300">
        <v>9664000</v>
      </c>
      <c r="P169" s="301">
        <v>3.0540863333902064E-2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1302.5</v>
      </c>
      <c r="F170" s="38">
        <v>1301.5333333333333</v>
      </c>
      <c r="G170" s="39">
        <v>1294.4666666666667</v>
      </c>
      <c r="H170" s="39">
        <v>1286.4333333333334</v>
      </c>
      <c r="I170" s="39">
        <v>1279.3666666666668</v>
      </c>
      <c r="J170" s="39">
        <v>1309.5666666666666</v>
      </c>
      <c r="K170" s="39">
        <v>1316.6333333333332</v>
      </c>
      <c r="L170" s="39">
        <v>1324.6666666666665</v>
      </c>
      <c r="M170" s="31">
        <v>1308.5999999999999</v>
      </c>
      <c r="N170" s="31">
        <v>1293.5</v>
      </c>
      <c r="O170" s="300">
        <v>7500750</v>
      </c>
      <c r="P170" s="301">
        <v>2.9333058871963771E-2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620.85</v>
      </c>
      <c r="F171" s="38">
        <v>621.03333333333342</v>
      </c>
      <c r="G171" s="39">
        <v>617.86666666666679</v>
      </c>
      <c r="H171" s="39">
        <v>614.88333333333333</v>
      </c>
      <c r="I171" s="39">
        <v>611.7166666666667</v>
      </c>
      <c r="J171" s="39">
        <v>624.01666666666688</v>
      </c>
      <c r="K171" s="39">
        <v>627.18333333333362</v>
      </c>
      <c r="L171" s="39">
        <v>630.16666666666697</v>
      </c>
      <c r="M171" s="31">
        <v>624.20000000000005</v>
      </c>
      <c r="N171" s="31">
        <v>618.04999999999995</v>
      </c>
      <c r="O171" s="300">
        <v>68341500</v>
      </c>
      <c r="P171" s="301">
        <v>2.1478375893998161E-2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24268.55</v>
      </c>
      <c r="F172" s="38">
        <v>24151.416666666668</v>
      </c>
      <c r="G172" s="39">
        <v>23918.833333333336</v>
      </c>
      <c r="H172" s="39">
        <v>23569.116666666669</v>
      </c>
      <c r="I172" s="39">
        <v>23336.533333333336</v>
      </c>
      <c r="J172" s="39">
        <v>24501.133333333335</v>
      </c>
      <c r="K172" s="39">
        <v>24733.716666666671</v>
      </c>
      <c r="L172" s="39">
        <v>25083.433333333334</v>
      </c>
      <c r="M172" s="31">
        <v>24384</v>
      </c>
      <c r="N172" s="31">
        <v>23801.7</v>
      </c>
      <c r="O172" s="300">
        <v>198075</v>
      </c>
      <c r="P172" s="301">
        <v>-3.4722222222222224E-2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3879.3</v>
      </c>
      <c r="F173" s="38">
        <v>3844.1166666666663</v>
      </c>
      <c r="G173" s="39">
        <v>3801.8833333333328</v>
      </c>
      <c r="H173" s="39">
        <v>3724.4666666666662</v>
      </c>
      <c r="I173" s="39">
        <v>3682.2333333333327</v>
      </c>
      <c r="J173" s="39">
        <v>3921.5333333333328</v>
      </c>
      <c r="K173" s="39">
        <v>3963.7666666666664</v>
      </c>
      <c r="L173" s="39">
        <v>4041.1833333333329</v>
      </c>
      <c r="M173" s="31">
        <v>3886.35</v>
      </c>
      <c r="N173" s="31">
        <v>3766.7</v>
      </c>
      <c r="O173" s="300">
        <v>1470700</v>
      </c>
      <c r="P173" s="301">
        <v>-4.6528941001302811E-3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2187.0500000000002</v>
      </c>
      <c r="F174" s="38">
        <v>2184.25</v>
      </c>
      <c r="G174" s="39">
        <v>2169.5500000000002</v>
      </c>
      <c r="H174" s="39">
        <v>2152.0500000000002</v>
      </c>
      <c r="I174" s="39">
        <v>2137.3500000000004</v>
      </c>
      <c r="J174" s="39">
        <v>2201.75</v>
      </c>
      <c r="K174" s="39">
        <v>2216.4499999999998</v>
      </c>
      <c r="L174" s="39">
        <v>2233.9499999999998</v>
      </c>
      <c r="M174" s="31">
        <v>2198.9499999999998</v>
      </c>
      <c r="N174" s="31">
        <v>2166.75</v>
      </c>
      <c r="O174" s="300">
        <v>4755375</v>
      </c>
      <c r="P174" s="301">
        <v>1.1808824702784649E-2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1833</v>
      </c>
      <c r="F175" s="38">
        <v>1831.4833333333333</v>
      </c>
      <c r="G175" s="39">
        <v>1807.9666666666667</v>
      </c>
      <c r="H175" s="39">
        <v>1782.9333333333334</v>
      </c>
      <c r="I175" s="39">
        <v>1759.4166666666667</v>
      </c>
      <c r="J175" s="39">
        <v>1856.5166666666667</v>
      </c>
      <c r="K175" s="39">
        <v>1880.0333333333335</v>
      </c>
      <c r="L175" s="39">
        <v>1905.0666666666666</v>
      </c>
      <c r="M175" s="31">
        <v>1855</v>
      </c>
      <c r="N175" s="31">
        <v>1806.45</v>
      </c>
      <c r="O175" s="300">
        <v>6204000</v>
      </c>
      <c r="P175" s="301">
        <v>1.5497869043006587E-3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1146.05</v>
      </c>
      <c r="F176" s="38">
        <v>1142.7833333333333</v>
      </c>
      <c r="G176" s="39">
        <v>1134.1166666666666</v>
      </c>
      <c r="H176" s="39">
        <v>1122.1833333333332</v>
      </c>
      <c r="I176" s="39">
        <v>1113.5166666666664</v>
      </c>
      <c r="J176" s="39">
        <v>1154.7166666666667</v>
      </c>
      <c r="K176" s="39">
        <v>1163.3833333333337</v>
      </c>
      <c r="L176" s="39">
        <v>1175.3166666666668</v>
      </c>
      <c r="M176" s="31">
        <v>1151.45</v>
      </c>
      <c r="N176" s="31">
        <v>1130.8499999999999</v>
      </c>
      <c r="O176" s="300">
        <v>26089000</v>
      </c>
      <c r="P176" s="301">
        <v>3.8246067657832362E-3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545.20000000000005</v>
      </c>
      <c r="F177" s="38">
        <v>546.43333333333339</v>
      </c>
      <c r="G177" s="39">
        <v>535.86666666666679</v>
      </c>
      <c r="H177" s="39">
        <v>526.53333333333342</v>
      </c>
      <c r="I177" s="39">
        <v>515.96666666666681</v>
      </c>
      <c r="J177" s="39">
        <v>555.76666666666677</v>
      </c>
      <c r="K177" s="39">
        <v>566.33333333333337</v>
      </c>
      <c r="L177" s="39">
        <v>575.66666666666674</v>
      </c>
      <c r="M177" s="31">
        <v>557</v>
      </c>
      <c r="N177" s="31">
        <v>537.1</v>
      </c>
      <c r="O177" s="300">
        <v>8125500</v>
      </c>
      <c r="P177" s="301">
        <v>0.1394615061001262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830.9</v>
      </c>
      <c r="F178" s="38">
        <v>826.63333333333333</v>
      </c>
      <c r="G178" s="39">
        <v>819.26666666666665</v>
      </c>
      <c r="H178" s="39">
        <v>807.63333333333333</v>
      </c>
      <c r="I178" s="39">
        <v>800.26666666666665</v>
      </c>
      <c r="J178" s="39">
        <v>838.26666666666665</v>
      </c>
      <c r="K178" s="39">
        <v>845.63333333333321</v>
      </c>
      <c r="L178" s="39">
        <v>857.26666666666665</v>
      </c>
      <c r="M178" s="31">
        <v>834</v>
      </c>
      <c r="N178" s="31">
        <v>815</v>
      </c>
      <c r="O178" s="300">
        <v>3597000</v>
      </c>
      <c r="P178" s="301">
        <v>2.0715096481271282E-2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1057.05</v>
      </c>
      <c r="F179" s="38">
        <v>1035.9833333333333</v>
      </c>
      <c r="G179" s="39">
        <v>1011.4666666666667</v>
      </c>
      <c r="H179" s="39">
        <v>965.88333333333333</v>
      </c>
      <c r="I179" s="39">
        <v>941.36666666666667</v>
      </c>
      <c r="J179" s="39">
        <v>1081.5666666666666</v>
      </c>
      <c r="K179" s="39">
        <v>1106.0833333333335</v>
      </c>
      <c r="L179" s="39">
        <v>1151.6666666666667</v>
      </c>
      <c r="M179" s="31">
        <v>1060.5</v>
      </c>
      <c r="N179" s="31">
        <v>990.4</v>
      </c>
      <c r="O179" s="300">
        <v>8249450</v>
      </c>
      <c r="P179" s="301">
        <v>-5.8029265841863971E-2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1785.65</v>
      </c>
      <c r="F180" s="38">
        <v>1769.8666666666668</v>
      </c>
      <c r="G180" s="39">
        <v>1748.8333333333335</v>
      </c>
      <c r="H180" s="39">
        <v>1712.0166666666667</v>
      </c>
      <c r="I180" s="39">
        <v>1690.9833333333333</v>
      </c>
      <c r="J180" s="39">
        <v>1806.6833333333336</v>
      </c>
      <c r="K180" s="39">
        <v>1827.7166666666669</v>
      </c>
      <c r="L180" s="39">
        <v>1864.5333333333338</v>
      </c>
      <c r="M180" s="31">
        <v>1790.9</v>
      </c>
      <c r="N180" s="31">
        <v>1733.05</v>
      </c>
      <c r="O180" s="300">
        <v>4623500</v>
      </c>
      <c r="P180" s="301">
        <v>5.7041609510745314E-2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867.55</v>
      </c>
      <c r="F181" s="38">
        <v>861.2166666666667</v>
      </c>
      <c r="G181" s="39">
        <v>853.73333333333335</v>
      </c>
      <c r="H181" s="39">
        <v>839.91666666666663</v>
      </c>
      <c r="I181" s="39">
        <v>832.43333333333328</v>
      </c>
      <c r="J181" s="39">
        <v>875.03333333333342</v>
      </c>
      <c r="K181" s="39">
        <v>882.51666666666677</v>
      </c>
      <c r="L181" s="39">
        <v>896.33333333333348</v>
      </c>
      <c r="M181" s="31">
        <v>868.7</v>
      </c>
      <c r="N181" s="31">
        <v>847.4</v>
      </c>
      <c r="O181" s="300">
        <v>11502900</v>
      </c>
      <c r="P181" s="301">
        <v>3.3643348160129399E-2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640.29999999999995</v>
      </c>
      <c r="F182" s="38">
        <v>641.91666666666663</v>
      </c>
      <c r="G182" s="39">
        <v>634.0333333333333</v>
      </c>
      <c r="H182" s="39">
        <v>627.76666666666665</v>
      </c>
      <c r="I182" s="39">
        <v>619.88333333333333</v>
      </c>
      <c r="J182" s="39">
        <v>648.18333333333328</v>
      </c>
      <c r="K182" s="39">
        <v>656.06666666666672</v>
      </c>
      <c r="L182" s="39">
        <v>662.33333333333326</v>
      </c>
      <c r="M182" s="31">
        <v>649.79999999999995</v>
      </c>
      <c r="N182" s="31">
        <v>635.65</v>
      </c>
      <c r="O182" s="300">
        <v>56937300</v>
      </c>
      <c r="P182" s="301">
        <v>3.7279335410176528E-2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237</v>
      </c>
      <c r="F183" s="38">
        <v>232.61666666666665</v>
      </c>
      <c r="G183" s="39">
        <v>225.83333333333329</v>
      </c>
      <c r="H183" s="39">
        <v>214.66666666666663</v>
      </c>
      <c r="I183" s="39">
        <v>207.88333333333327</v>
      </c>
      <c r="J183" s="39">
        <v>243.7833333333333</v>
      </c>
      <c r="K183" s="39">
        <v>250.56666666666666</v>
      </c>
      <c r="L183" s="39">
        <v>261.73333333333335</v>
      </c>
      <c r="M183" s="31">
        <v>239.4</v>
      </c>
      <c r="N183" s="31">
        <v>221.45</v>
      </c>
      <c r="O183" s="300">
        <v>89545500</v>
      </c>
      <c r="P183" s="301">
        <v>8.3425211319367878E-2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121.75</v>
      </c>
      <c r="F184" s="38">
        <v>121.25</v>
      </c>
      <c r="G184" s="39">
        <v>120.2</v>
      </c>
      <c r="H184" s="39">
        <v>118.65</v>
      </c>
      <c r="I184" s="39">
        <v>117.60000000000001</v>
      </c>
      <c r="J184" s="39">
        <v>122.8</v>
      </c>
      <c r="K184" s="39">
        <v>123.85000000000001</v>
      </c>
      <c r="L184" s="39">
        <v>125.39999999999999</v>
      </c>
      <c r="M184" s="31">
        <v>122.3</v>
      </c>
      <c r="N184" s="31">
        <v>119.7</v>
      </c>
      <c r="O184" s="300">
        <v>230136500</v>
      </c>
      <c r="P184" s="301">
        <v>4.1516678665706741E-3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3378.95</v>
      </c>
      <c r="F185" s="38">
        <v>3384.4833333333331</v>
      </c>
      <c r="G185" s="39">
        <v>3346.3666666666663</v>
      </c>
      <c r="H185" s="39">
        <v>3313.7833333333333</v>
      </c>
      <c r="I185" s="39">
        <v>3275.6666666666665</v>
      </c>
      <c r="J185" s="39">
        <v>3417.0666666666662</v>
      </c>
      <c r="K185" s="39">
        <v>3455.1833333333329</v>
      </c>
      <c r="L185" s="39">
        <v>3487.766666666666</v>
      </c>
      <c r="M185" s="31">
        <v>3422.6</v>
      </c>
      <c r="N185" s="31">
        <v>3351.9</v>
      </c>
      <c r="O185" s="300">
        <v>11347350</v>
      </c>
      <c r="P185" s="301">
        <v>-3.8713245460411097E-3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1101.3</v>
      </c>
      <c r="F186" s="38">
        <v>1102.2</v>
      </c>
      <c r="G186" s="39">
        <v>1094.4000000000001</v>
      </c>
      <c r="H186" s="39">
        <v>1087.5</v>
      </c>
      <c r="I186" s="39">
        <v>1079.7</v>
      </c>
      <c r="J186" s="39">
        <v>1109.1000000000001</v>
      </c>
      <c r="K186" s="39">
        <v>1116.8999999999999</v>
      </c>
      <c r="L186" s="39">
        <v>1123.8000000000002</v>
      </c>
      <c r="M186" s="31">
        <v>1110</v>
      </c>
      <c r="N186" s="31">
        <v>1095.3</v>
      </c>
      <c r="O186" s="300">
        <v>18458400</v>
      </c>
      <c r="P186" s="301">
        <v>2.6698705112802028E-2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3011.9</v>
      </c>
      <c r="F187" s="38">
        <v>3006.8833333333332</v>
      </c>
      <c r="G187" s="39">
        <v>2982.8666666666663</v>
      </c>
      <c r="H187" s="39">
        <v>2953.833333333333</v>
      </c>
      <c r="I187" s="39">
        <v>2929.8166666666662</v>
      </c>
      <c r="J187" s="39">
        <v>3035.9166666666665</v>
      </c>
      <c r="K187" s="39">
        <v>3059.9333333333329</v>
      </c>
      <c r="L187" s="39">
        <v>3088.9666666666667</v>
      </c>
      <c r="M187" s="31">
        <v>3030.9</v>
      </c>
      <c r="N187" s="31">
        <v>2977.85</v>
      </c>
      <c r="O187" s="300">
        <v>6168750</v>
      </c>
      <c r="P187" s="301">
        <v>6.6703384125818494E-3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2008.05</v>
      </c>
      <c r="F188" s="38">
        <v>2016.25</v>
      </c>
      <c r="G188" s="39">
        <v>1987.5</v>
      </c>
      <c r="H188" s="39">
        <v>1966.95</v>
      </c>
      <c r="I188" s="39">
        <v>1938.2</v>
      </c>
      <c r="J188" s="39">
        <v>2036.8</v>
      </c>
      <c r="K188" s="39">
        <v>2065.5500000000002</v>
      </c>
      <c r="L188" s="39">
        <v>2086.1</v>
      </c>
      <c r="M188" s="31">
        <v>2045</v>
      </c>
      <c r="N188" s="31">
        <v>1995.7</v>
      </c>
      <c r="O188" s="300">
        <v>1654000</v>
      </c>
      <c r="P188" s="301">
        <v>1.8786572220511243E-2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1748.5</v>
      </c>
      <c r="F189" s="38">
        <v>1737.1833333333334</v>
      </c>
      <c r="G189" s="39">
        <v>1717.2666666666669</v>
      </c>
      <c r="H189" s="39">
        <v>1686.0333333333335</v>
      </c>
      <c r="I189" s="39">
        <v>1666.116666666667</v>
      </c>
      <c r="J189" s="39">
        <v>1768.4166666666667</v>
      </c>
      <c r="K189" s="39">
        <v>1788.3333333333333</v>
      </c>
      <c r="L189" s="39">
        <v>1819.5666666666666</v>
      </c>
      <c r="M189" s="31">
        <v>1757.1</v>
      </c>
      <c r="N189" s="31">
        <v>1705.95</v>
      </c>
      <c r="O189" s="300">
        <v>3872400</v>
      </c>
      <c r="P189" s="301">
        <v>3.0003191828917971E-2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1369.4</v>
      </c>
      <c r="F190" s="38">
        <v>1366.3666666666668</v>
      </c>
      <c r="G190" s="39">
        <v>1360.6833333333336</v>
      </c>
      <c r="H190" s="39">
        <v>1351.9666666666669</v>
      </c>
      <c r="I190" s="39">
        <v>1346.2833333333338</v>
      </c>
      <c r="J190" s="39">
        <v>1375.0833333333335</v>
      </c>
      <c r="K190" s="39">
        <v>1380.7666666666669</v>
      </c>
      <c r="L190" s="39">
        <v>1389.4833333333333</v>
      </c>
      <c r="M190" s="31">
        <v>1372.05</v>
      </c>
      <c r="N190" s="31">
        <v>1357.65</v>
      </c>
      <c r="O190" s="300">
        <v>6679400</v>
      </c>
      <c r="P190" s="301">
        <v>-1.0679108346293415E-2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1576.3</v>
      </c>
      <c r="F191" s="38">
        <v>1567.6166666666668</v>
      </c>
      <c r="G191" s="39">
        <v>1555.2833333333335</v>
      </c>
      <c r="H191" s="39">
        <v>1534.2666666666667</v>
      </c>
      <c r="I191" s="39">
        <v>1521.9333333333334</v>
      </c>
      <c r="J191" s="39">
        <v>1588.6333333333337</v>
      </c>
      <c r="K191" s="39">
        <v>1600.9666666666667</v>
      </c>
      <c r="L191" s="39">
        <v>1621.9833333333338</v>
      </c>
      <c r="M191" s="31">
        <v>1579.95</v>
      </c>
      <c r="N191" s="31">
        <v>1546.6</v>
      </c>
      <c r="O191" s="300">
        <v>2223200</v>
      </c>
      <c r="P191" s="301">
        <v>0.10299662631474499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8382.6</v>
      </c>
      <c r="F192" s="38">
        <v>8349.8166666666657</v>
      </c>
      <c r="G192" s="39">
        <v>8301.6333333333314</v>
      </c>
      <c r="H192" s="39">
        <v>8220.6666666666661</v>
      </c>
      <c r="I192" s="39">
        <v>8172.4833333333318</v>
      </c>
      <c r="J192" s="39">
        <v>8430.783333333331</v>
      </c>
      <c r="K192" s="39">
        <v>8478.9666666666653</v>
      </c>
      <c r="L192" s="39">
        <v>8559.9333333333307</v>
      </c>
      <c r="M192" s="31">
        <v>8398</v>
      </c>
      <c r="N192" s="31">
        <v>8268.85</v>
      </c>
      <c r="O192" s="300">
        <v>1678400</v>
      </c>
      <c r="P192" s="301">
        <v>-5.3925925925925929E-3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620.54999999999995</v>
      </c>
      <c r="F193" s="38">
        <v>620.4666666666667</v>
      </c>
      <c r="G193" s="39">
        <v>616.33333333333337</v>
      </c>
      <c r="H193" s="39">
        <v>612.11666666666667</v>
      </c>
      <c r="I193" s="39">
        <v>607.98333333333335</v>
      </c>
      <c r="J193" s="39">
        <v>624.68333333333339</v>
      </c>
      <c r="K193" s="39">
        <v>628.81666666666661</v>
      </c>
      <c r="L193" s="39">
        <v>633.03333333333342</v>
      </c>
      <c r="M193" s="31">
        <v>624.6</v>
      </c>
      <c r="N193" s="31">
        <v>616.25</v>
      </c>
      <c r="O193" s="300">
        <v>32407700</v>
      </c>
      <c r="P193" s="301">
        <v>1.0703425907155889E-2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274.5</v>
      </c>
      <c r="F194" s="38">
        <v>273.65000000000003</v>
      </c>
      <c r="G194" s="39">
        <v>272.05000000000007</v>
      </c>
      <c r="H194" s="39">
        <v>269.60000000000002</v>
      </c>
      <c r="I194" s="39">
        <v>268.00000000000006</v>
      </c>
      <c r="J194" s="39">
        <v>276.10000000000008</v>
      </c>
      <c r="K194" s="39">
        <v>277.7000000000001</v>
      </c>
      <c r="L194" s="39">
        <v>280.15000000000009</v>
      </c>
      <c r="M194" s="31">
        <v>275.25</v>
      </c>
      <c r="N194" s="31">
        <v>271.2</v>
      </c>
      <c r="O194" s="300">
        <v>53428000</v>
      </c>
      <c r="P194" s="301">
        <v>-6.803732758300182E-3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770.25</v>
      </c>
      <c r="F195" s="38">
        <v>768</v>
      </c>
      <c r="G195" s="39">
        <v>764.35</v>
      </c>
      <c r="H195" s="39">
        <v>758.45</v>
      </c>
      <c r="I195" s="39">
        <v>754.80000000000007</v>
      </c>
      <c r="J195" s="39">
        <v>773.9</v>
      </c>
      <c r="K195" s="39">
        <v>777.55000000000007</v>
      </c>
      <c r="L195" s="39">
        <v>783.44999999999993</v>
      </c>
      <c r="M195" s="31">
        <v>771.65</v>
      </c>
      <c r="N195" s="31">
        <v>762.1</v>
      </c>
      <c r="O195" s="300">
        <v>9720000</v>
      </c>
      <c r="P195" s="301">
        <v>-1.758641600970285E-2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401.9</v>
      </c>
      <c r="F196" s="38">
        <v>402.81666666666661</v>
      </c>
      <c r="G196" s="39">
        <v>398.18333333333322</v>
      </c>
      <c r="H196" s="39">
        <v>394.46666666666664</v>
      </c>
      <c r="I196" s="39">
        <v>389.83333333333326</v>
      </c>
      <c r="J196" s="39">
        <v>406.53333333333319</v>
      </c>
      <c r="K196" s="39">
        <v>411.16666666666663</v>
      </c>
      <c r="L196" s="39">
        <v>414.88333333333316</v>
      </c>
      <c r="M196" s="31">
        <v>407.45</v>
      </c>
      <c r="N196" s="31">
        <v>399.1</v>
      </c>
      <c r="O196" s="300">
        <v>37020000</v>
      </c>
      <c r="P196" s="301">
        <v>-8.9061614444174556E-4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247.6</v>
      </c>
      <c r="F197" s="38">
        <v>243.79999999999998</v>
      </c>
      <c r="G197" s="39">
        <v>238.14999999999998</v>
      </c>
      <c r="H197" s="39">
        <v>228.7</v>
      </c>
      <c r="I197" s="39">
        <v>223.04999999999998</v>
      </c>
      <c r="J197" s="39">
        <v>253.24999999999997</v>
      </c>
      <c r="K197" s="39">
        <v>258.89999999999998</v>
      </c>
      <c r="L197" s="39">
        <v>268.34999999999997</v>
      </c>
      <c r="M197" s="31">
        <v>249.45</v>
      </c>
      <c r="N197" s="31">
        <v>234.35</v>
      </c>
      <c r="O197" s="300">
        <v>103404000</v>
      </c>
      <c r="P197" s="301">
        <v>2.4096027572273228E-2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646.1</v>
      </c>
      <c r="F198" s="38">
        <v>646.76666666666677</v>
      </c>
      <c r="G198" s="39">
        <v>642.33333333333348</v>
      </c>
      <c r="H198" s="39">
        <v>638.56666666666672</v>
      </c>
      <c r="I198" s="39">
        <v>634.13333333333344</v>
      </c>
      <c r="J198" s="39">
        <v>650.53333333333353</v>
      </c>
      <c r="K198" s="39">
        <v>654.9666666666667</v>
      </c>
      <c r="L198" s="39">
        <v>658.73333333333358</v>
      </c>
      <c r="M198" s="31">
        <v>651.20000000000005</v>
      </c>
      <c r="N198" s="31">
        <v>643</v>
      </c>
      <c r="O198" s="300">
        <v>7338600</v>
      </c>
      <c r="P198" s="301">
        <v>-1.2832929782082324E-2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05" t="s">
        <v>16</v>
      </c>
      <c r="B8" s="407"/>
      <c r="C8" s="411" t="s">
        <v>20</v>
      </c>
      <c r="D8" s="411" t="s">
        <v>21</v>
      </c>
      <c r="E8" s="402" t="s">
        <v>22</v>
      </c>
      <c r="F8" s="403"/>
      <c r="G8" s="404"/>
      <c r="H8" s="402" t="s">
        <v>23</v>
      </c>
      <c r="I8" s="403"/>
      <c r="J8" s="404"/>
      <c r="K8" s="26"/>
      <c r="L8" s="53"/>
      <c r="M8" s="53"/>
      <c r="N8" s="1"/>
      <c r="O8" s="1"/>
    </row>
    <row r="9" spans="1:15" ht="36" customHeight="1">
      <c r="A9" s="409"/>
      <c r="B9" s="410"/>
      <c r="C9" s="410"/>
      <c r="D9" s="4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19646.05</v>
      </c>
      <c r="D10" s="35">
        <v>19635.016666666666</v>
      </c>
      <c r="E10" s="35">
        <v>19574.133333333331</v>
      </c>
      <c r="F10" s="35">
        <v>19502.216666666664</v>
      </c>
      <c r="G10" s="35">
        <v>19441.333333333328</v>
      </c>
      <c r="H10" s="35">
        <v>19706.933333333334</v>
      </c>
      <c r="I10" s="35">
        <v>19767.816666666673</v>
      </c>
      <c r="J10" s="35">
        <v>19839.733333333337</v>
      </c>
      <c r="K10" s="35">
        <v>19695.900000000001</v>
      </c>
      <c r="L10" s="35">
        <v>19563.099999999999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45468.1</v>
      </c>
      <c r="D11" s="35">
        <v>45478.216666666674</v>
      </c>
      <c r="E11" s="35">
        <v>45228.683333333349</v>
      </c>
      <c r="F11" s="35">
        <v>44989.266666666677</v>
      </c>
      <c r="G11" s="35">
        <v>44739.733333333352</v>
      </c>
      <c r="H11" s="35">
        <v>45717.633333333346</v>
      </c>
      <c r="I11" s="35">
        <v>45967.166666666672</v>
      </c>
      <c r="J11" s="35">
        <v>46206.583333333343</v>
      </c>
      <c r="K11" s="35">
        <v>45727.75</v>
      </c>
      <c r="L11" s="35">
        <v>45238.8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3429.15</v>
      </c>
      <c r="D12" s="38">
        <v>3411.4666666666667</v>
      </c>
      <c r="E12" s="38">
        <v>3381.5833333333335</v>
      </c>
      <c r="F12" s="38">
        <v>3334.0166666666669</v>
      </c>
      <c r="G12" s="38">
        <v>3304.1333333333337</v>
      </c>
      <c r="H12" s="38">
        <v>3459.0333333333333</v>
      </c>
      <c r="I12" s="38">
        <v>3488.9166666666665</v>
      </c>
      <c r="J12" s="38">
        <v>3536.4833333333331</v>
      </c>
      <c r="K12" s="38">
        <v>3441.35</v>
      </c>
      <c r="L12" s="38">
        <v>3363.9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6052.9</v>
      </c>
      <c r="D13" s="38">
        <v>6034.1499999999987</v>
      </c>
      <c r="E13" s="38">
        <v>6009.8999999999978</v>
      </c>
      <c r="F13" s="38">
        <v>5966.8999999999987</v>
      </c>
      <c r="G13" s="38">
        <v>5942.6499999999978</v>
      </c>
      <c r="H13" s="38">
        <v>6077.1499999999978</v>
      </c>
      <c r="I13" s="38">
        <v>6101.4</v>
      </c>
      <c r="J13" s="38">
        <v>6144.3999999999978</v>
      </c>
      <c r="K13" s="38">
        <v>6058.4</v>
      </c>
      <c r="L13" s="38">
        <v>5991.15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29490.25</v>
      </c>
      <c r="D14" s="38">
        <v>29553.116666666669</v>
      </c>
      <c r="E14" s="38">
        <v>29276.483333333337</v>
      </c>
      <c r="F14" s="38">
        <v>29062.716666666667</v>
      </c>
      <c r="G14" s="38">
        <v>28786.083333333336</v>
      </c>
      <c r="H14" s="38">
        <v>29766.883333333339</v>
      </c>
      <c r="I14" s="38">
        <v>30043.51666666667</v>
      </c>
      <c r="J14" s="38">
        <v>30257.28333333334</v>
      </c>
      <c r="K14" s="38">
        <v>29829.75</v>
      </c>
      <c r="L14" s="38">
        <v>29339.35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5399.55</v>
      </c>
      <c r="D15" s="38">
        <v>5375.416666666667</v>
      </c>
      <c r="E15" s="38">
        <v>5336.8333333333339</v>
      </c>
      <c r="F15" s="38">
        <v>5274.1166666666668</v>
      </c>
      <c r="G15" s="38">
        <v>5235.5333333333338</v>
      </c>
      <c r="H15" s="38">
        <v>5438.1333333333341</v>
      </c>
      <c r="I15" s="38">
        <v>5476.7166666666681</v>
      </c>
      <c r="J15" s="38">
        <v>5539.4333333333343</v>
      </c>
      <c r="K15" s="38">
        <v>5414</v>
      </c>
      <c r="L15" s="38">
        <v>5312.7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10686.3</v>
      </c>
      <c r="D16" s="38">
        <v>10668.266666666666</v>
      </c>
      <c r="E16" s="38">
        <v>10641.783333333333</v>
      </c>
      <c r="F16" s="38">
        <v>10597.266666666666</v>
      </c>
      <c r="G16" s="38">
        <v>10570.783333333333</v>
      </c>
      <c r="H16" s="38">
        <v>10712.783333333333</v>
      </c>
      <c r="I16" s="38">
        <v>10739.266666666666</v>
      </c>
      <c r="J16" s="38">
        <v>10783.783333333333</v>
      </c>
      <c r="K16" s="38">
        <v>10694.75</v>
      </c>
      <c r="L16" s="38">
        <v>10623.75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4516.2</v>
      </c>
      <c r="D17" s="38">
        <v>4489.4666666666662</v>
      </c>
      <c r="E17" s="38">
        <v>4436.9833333333327</v>
      </c>
      <c r="F17" s="38">
        <v>4357.7666666666664</v>
      </c>
      <c r="G17" s="38">
        <v>4305.2833333333328</v>
      </c>
      <c r="H17" s="38">
        <v>4568.6833333333325</v>
      </c>
      <c r="I17" s="38">
        <v>4621.1666666666661</v>
      </c>
      <c r="J17" s="38">
        <v>4700.3833333333323</v>
      </c>
      <c r="K17" s="31">
        <v>4541.95</v>
      </c>
      <c r="L17" s="31">
        <v>4410.25</v>
      </c>
      <c r="M17" s="31">
        <v>4.1506999999999996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24059.95</v>
      </c>
      <c r="D18" s="38">
        <v>23941.633333333331</v>
      </c>
      <c r="E18" s="38">
        <v>23740.316666666662</v>
      </c>
      <c r="F18" s="38">
        <v>23420.683333333331</v>
      </c>
      <c r="G18" s="38">
        <v>23219.366666666661</v>
      </c>
      <c r="H18" s="38">
        <v>24261.266666666663</v>
      </c>
      <c r="I18" s="38">
        <v>24462.583333333328</v>
      </c>
      <c r="J18" s="38">
        <v>24782.216666666664</v>
      </c>
      <c r="K18" s="31">
        <v>24142.95</v>
      </c>
      <c r="L18" s="31">
        <v>23622</v>
      </c>
      <c r="M18" s="31">
        <v>0.16561999999999999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193.95</v>
      </c>
      <c r="D19" s="38">
        <v>193.63333333333335</v>
      </c>
      <c r="E19" s="38">
        <v>191.8666666666667</v>
      </c>
      <c r="F19" s="38">
        <v>189.78333333333336</v>
      </c>
      <c r="G19" s="38">
        <v>188.01666666666671</v>
      </c>
      <c r="H19" s="38">
        <v>195.7166666666667</v>
      </c>
      <c r="I19" s="38">
        <v>197.48333333333335</v>
      </c>
      <c r="J19" s="38">
        <v>199.56666666666669</v>
      </c>
      <c r="K19" s="31">
        <v>195.4</v>
      </c>
      <c r="L19" s="31">
        <v>191.55</v>
      </c>
      <c r="M19" s="31">
        <v>33.944899999999997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223.05</v>
      </c>
      <c r="D20" s="38">
        <v>221.13333333333335</v>
      </c>
      <c r="E20" s="38">
        <v>218.6166666666667</v>
      </c>
      <c r="F20" s="38">
        <v>214.18333333333334</v>
      </c>
      <c r="G20" s="38">
        <v>211.66666666666669</v>
      </c>
      <c r="H20" s="38">
        <v>225.56666666666672</v>
      </c>
      <c r="I20" s="38">
        <v>228.08333333333337</v>
      </c>
      <c r="J20" s="38">
        <v>232.51666666666674</v>
      </c>
      <c r="K20" s="31">
        <v>223.65</v>
      </c>
      <c r="L20" s="31">
        <v>216.7</v>
      </c>
      <c r="M20" s="31">
        <v>52.896050000000002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1948.9</v>
      </c>
      <c r="D21" s="38">
        <v>1945.6166666666668</v>
      </c>
      <c r="E21" s="38">
        <v>1916.8833333333337</v>
      </c>
      <c r="F21" s="38">
        <v>1884.8666666666668</v>
      </c>
      <c r="G21" s="38">
        <v>1856.1333333333337</v>
      </c>
      <c r="H21" s="38">
        <v>1977.6333333333337</v>
      </c>
      <c r="I21" s="38">
        <v>2006.3666666666668</v>
      </c>
      <c r="J21" s="38">
        <v>2038.3833333333337</v>
      </c>
      <c r="K21" s="31">
        <v>1974.35</v>
      </c>
      <c r="L21" s="31">
        <v>1913.6</v>
      </c>
      <c r="M21" s="31">
        <v>20.369050000000001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2463.1999999999998</v>
      </c>
      <c r="D22" s="38">
        <v>2458.65</v>
      </c>
      <c r="E22" s="38">
        <v>2435.65</v>
      </c>
      <c r="F22" s="38">
        <v>2408.1</v>
      </c>
      <c r="G22" s="38">
        <v>2385.1</v>
      </c>
      <c r="H22" s="38">
        <v>2486.2000000000003</v>
      </c>
      <c r="I22" s="38">
        <v>2509.2000000000003</v>
      </c>
      <c r="J22" s="38">
        <v>2536.7500000000005</v>
      </c>
      <c r="K22" s="31">
        <v>2481.65</v>
      </c>
      <c r="L22" s="31">
        <v>2431.1</v>
      </c>
      <c r="M22" s="31">
        <v>23.398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1092.5999999999999</v>
      </c>
      <c r="D23" s="38">
        <v>1104.1333333333332</v>
      </c>
      <c r="E23" s="38">
        <v>1073.4666666666665</v>
      </c>
      <c r="F23" s="38">
        <v>1054.3333333333333</v>
      </c>
      <c r="G23" s="38">
        <v>1023.6666666666665</v>
      </c>
      <c r="H23" s="38">
        <v>1123.2666666666664</v>
      </c>
      <c r="I23" s="38">
        <v>1153.9333333333334</v>
      </c>
      <c r="J23" s="38">
        <v>1173.0666666666664</v>
      </c>
      <c r="K23" s="31">
        <v>1134.8</v>
      </c>
      <c r="L23" s="31">
        <v>1085</v>
      </c>
      <c r="M23" s="31">
        <v>15.24478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755.7</v>
      </c>
      <c r="D24" s="38">
        <v>753.19999999999993</v>
      </c>
      <c r="E24" s="38">
        <v>745.59999999999991</v>
      </c>
      <c r="F24" s="38">
        <v>735.5</v>
      </c>
      <c r="G24" s="38">
        <v>727.9</v>
      </c>
      <c r="H24" s="38">
        <v>763.29999999999984</v>
      </c>
      <c r="I24" s="38">
        <v>770.9</v>
      </c>
      <c r="J24" s="38">
        <v>780.99999999999977</v>
      </c>
      <c r="K24" s="31">
        <v>760.8</v>
      </c>
      <c r="L24" s="31">
        <v>743.1</v>
      </c>
      <c r="M24" s="31">
        <v>32.571950000000001</v>
      </c>
      <c r="N24" s="1"/>
      <c r="O24" s="1"/>
    </row>
    <row r="25" spans="1:15" ht="12.75" customHeight="1">
      <c r="A25" s="56">
        <v>16</v>
      </c>
      <c r="B25" s="58" t="s">
        <v>872</v>
      </c>
      <c r="C25" s="31">
        <v>258.55</v>
      </c>
      <c r="D25" s="38">
        <v>256.76666666666665</v>
      </c>
      <c r="E25" s="38">
        <v>253.0333333333333</v>
      </c>
      <c r="F25" s="38">
        <v>247.51666666666665</v>
      </c>
      <c r="G25" s="38">
        <v>243.7833333333333</v>
      </c>
      <c r="H25" s="38">
        <v>262.2833333333333</v>
      </c>
      <c r="I25" s="38">
        <v>266.01666666666665</v>
      </c>
      <c r="J25" s="38">
        <v>271.5333333333333</v>
      </c>
      <c r="K25" s="31">
        <v>260.5</v>
      </c>
      <c r="L25" s="31">
        <v>251.25</v>
      </c>
      <c r="M25" s="31">
        <v>61.806899999999999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814.8</v>
      </c>
      <c r="D26" s="38">
        <v>817.15</v>
      </c>
      <c r="E26" s="38">
        <v>806.3</v>
      </c>
      <c r="F26" s="38">
        <v>797.8</v>
      </c>
      <c r="G26" s="38">
        <v>786.94999999999993</v>
      </c>
      <c r="H26" s="38">
        <v>825.65</v>
      </c>
      <c r="I26" s="38">
        <v>836.50000000000011</v>
      </c>
      <c r="J26" s="38">
        <v>845</v>
      </c>
      <c r="K26" s="31">
        <v>828</v>
      </c>
      <c r="L26" s="31">
        <v>808.65</v>
      </c>
      <c r="M26" s="31">
        <v>12.366989999999999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3995.7</v>
      </c>
      <c r="D27" s="38">
        <v>3996.1666666666665</v>
      </c>
      <c r="E27" s="38">
        <v>3949.7833333333328</v>
      </c>
      <c r="F27" s="38">
        <v>3903.8666666666663</v>
      </c>
      <c r="G27" s="38">
        <v>3857.4833333333327</v>
      </c>
      <c r="H27" s="38">
        <v>4042.083333333333</v>
      </c>
      <c r="I27" s="38">
        <v>4088.4666666666672</v>
      </c>
      <c r="J27" s="38">
        <v>4134.3833333333332</v>
      </c>
      <c r="K27" s="31">
        <v>4042.55</v>
      </c>
      <c r="L27" s="31">
        <v>3950.25</v>
      </c>
      <c r="M27" s="31">
        <v>1.0058800000000001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454.8</v>
      </c>
      <c r="D28" s="38">
        <v>453.16666666666669</v>
      </c>
      <c r="E28" s="38">
        <v>449.68333333333339</v>
      </c>
      <c r="F28" s="38">
        <v>444.56666666666672</v>
      </c>
      <c r="G28" s="38">
        <v>441.08333333333343</v>
      </c>
      <c r="H28" s="38">
        <v>458.28333333333336</v>
      </c>
      <c r="I28" s="38">
        <v>461.76666666666659</v>
      </c>
      <c r="J28" s="38">
        <v>466.88333333333333</v>
      </c>
      <c r="K28" s="31">
        <v>456.65</v>
      </c>
      <c r="L28" s="31">
        <v>448.05</v>
      </c>
      <c r="M28" s="31">
        <v>45.736559999999997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5346.95</v>
      </c>
      <c r="D29" s="38">
        <v>5295.9833333333336</v>
      </c>
      <c r="E29" s="38">
        <v>5227.9666666666672</v>
      </c>
      <c r="F29" s="38">
        <v>5108.9833333333336</v>
      </c>
      <c r="G29" s="38">
        <v>5040.9666666666672</v>
      </c>
      <c r="H29" s="38">
        <v>5414.9666666666672</v>
      </c>
      <c r="I29" s="38">
        <v>5482.9833333333336</v>
      </c>
      <c r="J29" s="38">
        <v>5601.9666666666672</v>
      </c>
      <c r="K29" s="31">
        <v>5364</v>
      </c>
      <c r="L29" s="31">
        <v>5177</v>
      </c>
      <c r="M29" s="31">
        <v>4.53505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424.3</v>
      </c>
      <c r="D30" s="38">
        <v>422.23333333333329</v>
      </c>
      <c r="E30" s="38">
        <v>419.46666666666658</v>
      </c>
      <c r="F30" s="38">
        <v>414.63333333333327</v>
      </c>
      <c r="G30" s="38">
        <v>411.86666666666656</v>
      </c>
      <c r="H30" s="38">
        <v>427.06666666666661</v>
      </c>
      <c r="I30" s="38">
        <v>429.83333333333337</v>
      </c>
      <c r="J30" s="38">
        <v>434.66666666666663</v>
      </c>
      <c r="K30" s="31">
        <v>425</v>
      </c>
      <c r="L30" s="31">
        <v>417.4</v>
      </c>
      <c r="M30" s="31">
        <v>11.590579999999999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179.3</v>
      </c>
      <c r="D31" s="38">
        <v>179.78333333333333</v>
      </c>
      <c r="E31" s="38">
        <v>177.56666666666666</v>
      </c>
      <c r="F31" s="38">
        <v>175.83333333333334</v>
      </c>
      <c r="G31" s="38">
        <v>173.61666666666667</v>
      </c>
      <c r="H31" s="38">
        <v>181.51666666666665</v>
      </c>
      <c r="I31" s="38">
        <v>183.73333333333329</v>
      </c>
      <c r="J31" s="38">
        <v>185.46666666666664</v>
      </c>
      <c r="K31" s="31">
        <v>182</v>
      </c>
      <c r="L31" s="31">
        <v>178.05</v>
      </c>
      <c r="M31" s="31">
        <v>121.55427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3390.7</v>
      </c>
      <c r="D32" s="38">
        <v>3384.7333333333336</v>
      </c>
      <c r="E32" s="38">
        <v>3370.4666666666672</v>
      </c>
      <c r="F32" s="38">
        <v>3350.2333333333336</v>
      </c>
      <c r="G32" s="38">
        <v>3335.9666666666672</v>
      </c>
      <c r="H32" s="38">
        <v>3404.9666666666672</v>
      </c>
      <c r="I32" s="38">
        <v>3419.2333333333336</v>
      </c>
      <c r="J32" s="38">
        <v>3439.4666666666672</v>
      </c>
      <c r="K32" s="31">
        <v>3399</v>
      </c>
      <c r="L32" s="31">
        <v>3364.5</v>
      </c>
      <c r="M32" s="31">
        <v>5.5374999999999996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1909.25</v>
      </c>
      <c r="D33" s="38">
        <v>1909.8</v>
      </c>
      <c r="E33" s="38">
        <v>1891.4499999999998</v>
      </c>
      <c r="F33" s="38">
        <v>1873.6499999999999</v>
      </c>
      <c r="G33" s="38">
        <v>1855.2999999999997</v>
      </c>
      <c r="H33" s="38">
        <v>1927.6</v>
      </c>
      <c r="I33" s="38">
        <v>1945.9499999999998</v>
      </c>
      <c r="J33" s="38">
        <v>1963.75</v>
      </c>
      <c r="K33" s="31">
        <v>1928.15</v>
      </c>
      <c r="L33" s="31">
        <v>1892</v>
      </c>
      <c r="M33" s="31">
        <v>4.1916099999999998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657.85</v>
      </c>
      <c r="D34" s="38">
        <v>657.94999999999993</v>
      </c>
      <c r="E34" s="38">
        <v>653.89999999999986</v>
      </c>
      <c r="F34" s="38">
        <v>649.94999999999993</v>
      </c>
      <c r="G34" s="38">
        <v>645.89999999999986</v>
      </c>
      <c r="H34" s="38">
        <v>661.89999999999986</v>
      </c>
      <c r="I34" s="38">
        <v>665.94999999999982</v>
      </c>
      <c r="J34" s="38">
        <v>669.89999999999986</v>
      </c>
      <c r="K34" s="31">
        <v>662</v>
      </c>
      <c r="L34" s="31">
        <v>654</v>
      </c>
      <c r="M34" s="31">
        <v>4.41296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725.2</v>
      </c>
      <c r="D35" s="38">
        <v>727.48333333333323</v>
      </c>
      <c r="E35" s="38">
        <v>720.56666666666649</v>
      </c>
      <c r="F35" s="38">
        <v>715.93333333333328</v>
      </c>
      <c r="G35" s="38">
        <v>709.01666666666654</v>
      </c>
      <c r="H35" s="38">
        <v>732.11666666666645</v>
      </c>
      <c r="I35" s="38">
        <v>739.03333333333319</v>
      </c>
      <c r="J35" s="38">
        <v>743.6666666666664</v>
      </c>
      <c r="K35" s="31">
        <v>734.4</v>
      </c>
      <c r="L35" s="31">
        <v>722.85</v>
      </c>
      <c r="M35" s="31">
        <v>13.83577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837</v>
      </c>
      <c r="D36" s="38">
        <v>833.06666666666661</v>
      </c>
      <c r="E36" s="38">
        <v>828.13333333333321</v>
      </c>
      <c r="F36" s="38">
        <v>819.26666666666665</v>
      </c>
      <c r="G36" s="38">
        <v>814.33333333333326</v>
      </c>
      <c r="H36" s="38">
        <v>841.93333333333317</v>
      </c>
      <c r="I36" s="38">
        <v>846.86666666666656</v>
      </c>
      <c r="J36" s="38">
        <v>855.73333333333312</v>
      </c>
      <c r="K36" s="31">
        <v>838</v>
      </c>
      <c r="L36" s="31">
        <v>824.2</v>
      </c>
      <c r="M36" s="31">
        <v>19.993880000000001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406.7</v>
      </c>
      <c r="D37" s="38">
        <v>406.8</v>
      </c>
      <c r="E37" s="38">
        <v>399.90000000000003</v>
      </c>
      <c r="F37" s="38">
        <v>393.1</v>
      </c>
      <c r="G37" s="38">
        <v>386.20000000000005</v>
      </c>
      <c r="H37" s="38">
        <v>413.6</v>
      </c>
      <c r="I37" s="38">
        <v>420.5</v>
      </c>
      <c r="J37" s="38">
        <v>427.3</v>
      </c>
      <c r="K37" s="31">
        <v>413.7</v>
      </c>
      <c r="L37" s="31">
        <v>400</v>
      </c>
      <c r="M37" s="31">
        <v>13.01848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949.95</v>
      </c>
      <c r="D38" s="38">
        <v>953.9666666666667</v>
      </c>
      <c r="E38" s="38">
        <v>938.18333333333339</v>
      </c>
      <c r="F38" s="38">
        <v>926.41666666666674</v>
      </c>
      <c r="G38" s="38">
        <v>910.63333333333344</v>
      </c>
      <c r="H38" s="38">
        <v>965.73333333333335</v>
      </c>
      <c r="I38" s="38">
        <v>981.51666666666665</v>
      </c>
      <c r="J38" s="38">
        <v>993.2833333333333</v>
      </c>
      <c r="K38" s="31">
        <v>969.75</v>
      </c>
      <c r="L38" s="31">
        <v>942.2</v>
      </c>
      <c r="M38" s="31">
        <v>85.04392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4892.5</v>
      </c>
      <c r="D39" s="38">
        <v>4874.05</v>
      </c>
      <c r="E39" s="38">
        <v>4848.1000000000004</v>
      </c>
      <c r="F39" s="38">
        <v>4803.7</v>
      </c>
      <c r="G39" s="38">
        <v>4777.75</v>
      </c>
      <c r="H39" s="38">
        <v>4918.4500000000007</v>
      </c>
      <c r="I39" s="38">
        <v>4944.3999999999996</v>
      </c>
      <c r="J39" s="38">
        <v>4988.8000000000011</v>
      </c>
      <c r="K39" s="31">
        <v>4900</v>
      </c>
      <c r="L39" s="31">
        <v>4829.6499999999996</v>
      </c>
      <c r="M39" s="31">
        <v>2.55158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1584.85</v>
      </c>
      <c r="D40" s="38">
        <v>1594.4166666666667</v>
      </c>
      <c r="E40" s="38">
        <v>1558.8333333333335</v>
      </c>
      <c r="F40" s="38">
        <v>1532.8166666666668</v>
      </c>
      <c r="G40" s="38">
        <v>1497.2333333333336</v>
      </c>
      <c r="H40" s="38">
        <v>1620.4333333333334</v>
      </c>
      <c r="I40" s="38">
        <v>1656.0166666666669</v>
      </c>
      <c r="J40" s="38">
        <v>1682.0333333333333</v>
      </c>
      <c r="K40" s="31">
        <v>1630</v>
      </c>
      <c r="L40" s="31">
        <v>1568.4</v>
      </c>
      <c r="M40" s="31">
        <v>32.857439999999997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7536.7</v>
      </c>
      <c r="D41" s="38">
        <v>7542.583333333333</v>
      </c>
      <c r="E41" s="38">
        <v>7486.1666666666661</v>
      </c>
      <c r="F41" s="38">
        <v>7435.6333333333332</v>
      </c>
      <c r="G41" s="38">
        <v>7379.2166666666662</v>
      </c>
      <c r="H41" s="38">
        <v>7593.1166666666659</v>
      </c>
      <c r="I41" s="38">
        <v>7649.5333333333319</v>
      </c>
      <c r="J41" s="38">
        <v>7700.0666666666657</v>
      </c>
      <c r="K41" s="31">
        <v>7599</v>
      </c>
      <c r="L41" s="31">
        <v>7492.05</v>
      </c>
      <c r="M41" s="31">
        <v>0.13331000000000001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7381.6</v>
      </c>
      <c r="D42" s="38">
        <v>7328.7333333333336</v>
      </c>
      <c r="E42" s="38">
        <v>7262.8666666666668</v>
      </c>
      <c r="F42" s="38">
        <v>7144.1333333333332</v>
      </c>
      <c r="G42" s="38">
        <v>7078.2666666666664</v>
      </c>
      <c r="H42" s="38">
        <v>7447.4666666666672</v>
      </c>
      <c r="I42" s="38">
        <v>7513.3333333333339</v>
      </c>
      <c r="J42" s="38">
        <v>7632.0666666666675</v>
      </c>
      <c r="K42" s="31">
        <v>7394.6</v>
      </c>
      <c r="L42" s="31">
        <v>7210</v>
      </c>
      <c r="M42" s="31">
        <v>10.070499999999999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2464.4</v>
      </c>
      <c r="D43" s="38">
        <v>2460.5666666666671</v>
      </c>
      <c r="E43" s="38">
        <v>2444.0833333333339</v>
      </c>
      <c r="F43" s="38">
        <v>2423.7666666666669</v>
      </c>
      <c r="G43" s="38">
        <v>2407.2833333333338</v>
      </c>
      <c r="H43" s="38">
        <v>2480.8833333333341</v>
      </c>
      <c r="I43" s="38">
        <v>2497.3666666666668</v>
      </c>
      <c r="J43" s="38">
        <v>2517.6833333333343</v>
      </c>
      <c r="K43" s="31">
        <v>2477.0500000000002</v>
      </c>
      <c r="L43" s="31">
        <v>2440.25</v>
      </c>
      <c r="M43" s="31">
        <v>2.2931400000000002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217.1</v>
      </c>
      <c r="D44" s="38">
        <v>216.6</v>
      </c>
      <c r="E44" s="38">
        <v>214.35</v>
      </c>
      <c r="F44" s="38">
        <v>211.6</v>
      </c>
      <c r="G44" s="38">
        <v>209.35</v>
      </c>
      <c r="H44" s="38">
        <v>219.35</v>
      </c>
      <c r="I44" s="38">
        <v>221.6</v>
      </c>
      <c r="J44" s="38">
        <v>224.35</v>
      </c>
      <c r="K44" s="31">
        <v>218.85</v>
      </c>
      <c r="L44" s="31">
        <v>213.85</v>
      </c>
      <c r="M44" s="31">
        <v>101.83107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201.1</v>
      </c>
      <c r="D45" s="38">
        <v>200.13333333333333</v>
      </c>
      <c r="E45" s="38">
        <v>198.46666666666664</v>
      </c>
      <c r="F45" s="38">
        <v>195.83333333333331</v>
      </c>
      <c r="G45" s="38">
        <v>194.16666666666663</v>
      </c>
      <c r="H45" s="38">
        <v>202.76666666666665</v>
      </c>
      <c r="I45" s="38">
        <v>204.43333333333334</v>
      </c>
      <c r="J45" s="38">
        <v>207.06666666666666</v>
      </c>
      <c r="K45" s="31">
        <v>201.8</v>
      </c>
      <c r="L45" s="31">
        <v>197.5</v>
      </c>
      <c r="M45" s="31">
        <v>140.94619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84</v>
      </c>
      <c r="D46" s="38">
        <v>83.75</v>
      </c>
      <c r="E46" s="38">
        <v>82.05</v>
      </c>
      <c r="F46" s="38">
        <v>80.099999999999994</v>
      </c>
      <c r="G46" s="38">
        <v>78.399999999999991</v>
      </c>
      <c r="H46" s="38">
        <v>85.7</v>
      </c>
      <c r="I46" s="38">
        <v>87.399999999999991</v>
      </c>
      <c r="J46" s="38">
        <v>89.350000000000009</v>
      </c>
      <c r="K46" s="31">
        <v>85.45</v>
      </c>
      <c r="L46" s="31">
        <v>81.8</v>
      </c>
      <c r="M46" s="31">
        <v>105.25169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1715.75</v>
      </c>
      <c r="D47" s="38">
        <v>1708.1000000000001</v>
      </c>
      <c r="E47" s="38">
        <v>1698.2000000000003</v>
      </c>
      <c r="F47" s="38">
        <v>1680.65</v>
      </c>
      <c r="G47" s="38">
        <v>1670.7500000000002</v>
      </c>
      <c r="H47" s="38">
        <v>1725.6500000000003</v>
      </c>
      <c r="I47" s="38">
        <v>1735.5500000000004</v>
      </c>
      <c r="J47" s="38">
        <v>1753.1000000000004</v>
      </c>
      <c r="K47" s="31">
        <v>1718</v>
      </c>
      <c r="L47" s="31">
        <v>1690.55</v>
      </c>
      <c r="M47" s="31">
        <v>1.2052799999999999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130.15</v>
      </c>
      <c r="D48" s="38">
        <v>129.95000000000002</v>
      </c>
      <c r="E48" s="38">
        <v>128.20000000000005</v>
      </c>
      <c r="F48" s="38">
        <v>126.25000000000003</v>
      </c>
      <c r="G48" s="38">
        <v>124.50000000000006</v>
      </c>
      <c r="H48" s="38">
        <v>131.90000000000003</v>
      </c>
      <c r="I48" s="38">
        <v>133.64999999999998</v>
      </c>
      <c r="J48" s="38">
        <v>135.60000000000002</v>
      </c>
      <c r="K48" s="31">
        <v>131.69999999999999</v>
      </c>
      <c r="L48" s="31">
        <v>128</v>
      </c>
      <c r="M48" s="31">
        <v>372.45053000000001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679.65</v>
      </c>
      <c r="D49" s="38">
        <v>676.28333333333342</v>
      </c>
      <c r="E49" s="38">
        <v>671.56666666666683</v>
      </c>
      <c r="F49" s="38">
        <v>663.48333333333346</v>
      </c>
      <c r="G49" s="38">
        <v>658.76666666666688</v>
      </c>
      <c r="H49" s="38">
        <v>684.36666666666679</v>
      </c>
      <c r="I49" s="38">
        <v>689.08333333333326</v>
      </c>
      <c r="J49" s="38">
        <v>697.16666666666674</v>
      </c>
      <c r="K49" s="31">
        <v>681</v>
      </c>
      <c r="L49" s="31">
        <v>668.2</v>
      </c>
      <c r="M49" s="31">
        <v>3.3965999999999998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902.85</v>
      </c>
      <c r="D50" s="38">
        <v>907.08333333333337</v>
      </c>
      <c r="E50" s="38">
        <v>893.2166666666667</v>
      </c>
      <c r="F50" s="38">
        <v>883.58333333333337</v>
      </c>
      <c r="G50" s="38">
        <v>869.7166666666667</v>
      </c>
      <c r="H50" s="38">
        <v>916.7166666666667</v>
      </c>
      <c r="I50" s="38">
        <v>930.58333333333326</v>
      </c>
      <c r="J50" s="38">
        <v>940.2166666666667</v>
      </c>
      <c r="K50" s="31">
        <v>920.95</v>
      </c>
      <c r="L50" s="31">
        <v>897.45</v>
      </c>
      <c r="M50" s="31">
        <v>31.430499999999999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895.1</v>
      </c>
      <c r="D51" s="38">
        <v>895.18333333333339</v>
      </c>
      <c r="E51" s="38">
        <v>890.46666666666681</v>
      </c>
      <c r="F51" s="38">
        <v>885.83333333333337</v>
      </c>
      <c r="G51" s="38">
        <v>881.11666666666679</v>
      </c>
      <c r="H51" s="38">
        <v>899.81666666666683</v>
      </c>
      <c r="I51" s="38">
        <v>904.53333333333353</v>
      </c>
      <c r="J51" s="38">
        <v>909.16666666666686</v>
      </c>
      <c r="K51" s="31">
        <v>899.9</v>
      </c>
      <c r="L51" s="31">
        <v>890.55</v>
      </c>
      <c r="M51" s="31">
        <v>23.14339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103.1</v>
      </c>
      <c r="D52" s="38">
        <v>102.81666666666666</v>
      </c>
      <c r="E52" s="38">
        <v>101.63333333333333</v>
      </c>
      <c r="F52" s="38">
        <v>100.16666666666666</v>
      </c>
      <c r="G52" s="38">
        <v>98.98333333333332</v>
      </c>
      <c r="H52" s="38">
        <v>104.28333333333333</v>
      </c>
      <c r="I52" s="38">
        <v>105.46666666666667</v>
      </c>
      <c r="J52" s="38">
        <v>106.93333333333334</v>
      </c>
      <c r="K52" s="31">
        <v>104</v>
      </c>
      <c r="L52" s="31">
        <v>101.35</v>
      </c>
      <c r="M52" s="31">
        <v>194.71153000000001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256.75</v>
      </c>
      <c r="D53" s="38">
        <v>257.48333333333335</v>
      </c>
      <c r="E53" s="38">
        <v>253.76666666666671</v>
      </c>
      <c r="F53" s="38">
        <v>250.78333333333336</v>
      </c>
      <c r="G53" s="38">
        <v>247.06666666666672</v>
      </c>
      <c r="H53" s="38">
        <v>260.4666666666667</v>
      </c>
      <c r="I53" s="38">
        <v>264.18333333333339</v>
      </c>
      <c r="J53" s="38">
        <v>267.16666666666669</v>
      </c>
      <c r="K53" s="31">
        <v>261.2</v>
      </c>
      <c r="L53" s="31">
        <v>254.5</v>
      </c>
      <c r="M53" s="31">
        <v>33.177399999999999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18952.849999999999</v>
      </c>
      <c r="D54" s="38">
        <v>18943.033333333336</v>
      </c>
      <c r="E54" s="38">
        <v>18851.116666666672</v>
      </c>
      <c r="F54" s="38">
        <v>18749.383333333335</v>
      </c>
      <c r="G54" s="38">
        <v>18657.466666666671</v>
      </c>
      <c r="H54" s="38">
        <v>19044.766666666674</v>
      </c>
      <c r="I54" s="38">
        <v>19136.683333333338</v>
      </c>
      <c r="J54" s="38">
        <v>19238.416666666675</v>
      </c>
      <c r="K54" s="31">
        <v>19034.95</v>
      </c>
      <c r="L54" s="31">
        <v>18841.3</v>
      </c>
      <c r="M54" s="31">
        <v>0.12540000000000001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373.45</v>
      </c>
      <c r="D55" s="38">
        <v>375.11666666666662</v>
      </c>
      <c r="E55" s="38">
        <v>370.43333333333322</v>
      </c>
      <c r="F55" s="38">
        <v>367.41666666666663</v>
      </c>
      <c r="G55" s="38">
        <v>362.73333333333323</v>
      </c>
      <c r="H55" s="38">
        <v>378.13333333333321</v>
      </c>
      <c r="I55" s="38">
        <v>382.81666666666661</v>
      </c>
      <c r="J55" s="38">
        <v>385.8333333333332</v>
      </c>
      <c r="K55" s="31">
        <v>379.8</v>
      </c>
      <c r="L55" s="31">
        <v>372.1</v>
      </c>
      <c r="M55" s="31">
        <v>36.297220000000003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4903.3500000000004</v>
      </c>
      <c r="D56" s="38">
        <v>4904.583333333333</v>
      </c>
      <c r="E56" s="38">
        <v>4849.7666666666664</v>
      </c>
      <c r="F56" s="38">
        <v>4796.1833333333334</v>
      </c>
      <c r="G56" s="38">
        <v>4741.3666666666668</v>
      </c>
      <c r="H56" s="38">
        <v>4958.1666666666661</v>
      </c>
      <c r="I56" s="38">
        <v>5012.9833333333336</v>
      </c>
      <c r="J56" s="38">
        <v>5066.5666666666657</v>
      </c>
      <c r="K56" s="31">
        <v>4959.3999999999996</v>
      </c>
      <c r="L56" s="31">
        <v>4851</v>
      </c>
      <c r="M56" s="31">
        <v>3.57681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343.25</v>
      </c>
      <c r="D57" s="38">
        <v>343.55</v>
      </c>
      <c r="E57" s="38">
        <v>340.8</v>
      </c>
      <c r="F57" s="38">
        <v>338.35</v>
      </c>
      <c r="G57" s="38">
        <v>335.6</v>
      </c>
      <c r="H57" s="38">
        <v>346</v>
      </c>
      <c r="I57" s="38">
        <v>348.75</v>
      </c>
      <c r="J57" s="38">
        <v>351.2</v>
      </c>
      <c r="K57" s="31">
        <v>346.3</v>
      </c>
      <c r="L57" s="31">
        <v>341.1</v>
      </c>
      <c r="M57" s="31">
        <v>64.018169999999998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403.75</v>
      </c>
      <c r="D58" s="38">
        <v>402.01666666666665</v>
      </c>
      <c r="E58" s="38">
        <v>396.73333333333329</v>
      </c>
      <c r="F58" s="38">
        <v>389.71666666666664</v>
      </c>
      <c r="G58" s="38">
        <v>384.43333333333328</v>
      </c>
      <c r="H58" s="38">
        <v>409.0333333333333</v>
      </c>
      <c r="I58" s="38">
        <v>414.31666666666661</v>
      </c>
      <c r="J58" s="38">
        <v>421.33333333333331</v>
      </c>
      <c r="K58" s="31">
        <v>407.3</v>
      </c>
      <c r="L58" s="31">
        <v>395</v>
      </c>
      <c r="M58" s="31">
        <v>22.71602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1137.5999999999999</v>
      </c>
      <c r="D59" s="38">
        <v>1138.9333333333334</v>
      </c>
      <c r="E59" s="38">
        <v>1125.9166666666667</v>
      </c>
      <c r="F59" s="38">
        <v>1114.2333333333333</v>
      </c>
      <c r="G59" s="38">
        <v>1101.2166666666667</v>
      </c>
      <c r="H59" s="38">
        <v>1150.6166666666668</v>
      </c>
      <c r="I59" s="38">
        <v>1163.6333333333332</v>
      </c>
      <c r="J59" s="38">
        <v>1175.3166666666668</v>
      </c>
      <c r="K59" s="31">
        <v>1151.95</v>
      </c>
      <c r="L59" s="31">
        <v>1127.25</v>
      </c>
      <c r="M59" s="31">
        <v>15.41596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1177.8</v>
      </c>
      <c r="D60" s="38">
        <v>1174.6333333333332</v>
      </c>
      <c r="E60" s="38">
        <v>1158.8666666666663</v>
      </c>
      <c r="F60" s="38">
        <v>1139.9333333333332</v>
      </c>
      <c r="G60" s="38">
        <v>1124.1666666666663</v>
      </c>
      <c r="H60" s="38">
        <v>1193.5666666666664</v>
      </c>
      <c r="I60" s="38">
        <v>1209.3333333333333</v>
      </c>
      <c r="J60" s="38">
        <v>1228.2666666666664</v>
      </c>
      <c r="K60" s="31">
        <v>1190.4000000000001</v>
      </c>
      <c r="L60" s="31">
        <v>1155.7</v>
      </c>
      <c r="M60" s="31">
        <v>44.540089999999999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227.1</v>
      </c>
      <c r="D61" s="38">
        <v>227.96666666666667</v>
      </c>
      <c r="E61" s="38">
        <v>225.98333333333335</v>
      </c>
      <c r="F61" s="38">
        <v>224.86666666666667</v>
      </c>
      <c r="G61" s="38">
        <v>222.88333333333335</v>
      </c>
      <c r="H61" s="38">
        <v>229.08333333333334</v>
      </c>
      <c r="I61" s="38">
        <v>231.06666666666663</v>
      </c>
      <c r="J61" s="38">
        <v>232.18333333333334</v>
      </c>
      <c r="K61" s="31">
        <v>229.95</v>
      </c>
      <c r="L61" s="31">
        <v>226.85</v>
      </c>
      <c r="M61" s="31">
        <v>88.173439999999999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4672.3</v>
      </c>
      <c r="D62" s="38">
        <v>4672.8833333333341</v>
      </c>
      <c r="E62" s="38">
        <v>4629.4666666666681</v>
      </c>
      <c r="F62" s="38">
        <v>4586.6333333333341</v>
      </c>
      <c r="G62" s="38">
        <v>4543.2166666666681</v>
      </c>
      <c r="H62" s="38">
        <v>4715.7166666666681</v>
      </c>
      <c r="I62" s="38">
        <v>4759.1333333333341</v>
      </c>
      <c r="J62" s="38">
        <v>4801.9666666666681</v>
      </c>
      <c r="K62" s="31">
        <v>4716.3</v>
      </c>
      <c r="L62" s="31">
        <v>4630.05</v>
      </c>
      <c r="M62" s="31">
        <v>1.1434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2049.3000000000002</v>
      </c>
      <c r="D63" s="38">
        <v>2034.6333333333332</v>
      </c>
      <c r="E63" s="38">
        <v>2007.1666666666665</v>
      </c>
      <c r="F63" s="38">
        <v>1965.0333333333333</v>
      </c>
      <c r="G63" s="38">
        <v>1937.5666666666666</v>
      </c>
      <c r="H63" s="38">
        <v>2076.7666666666664</v>
      </c>
      <c r="I63" s="38">
        <v>2104.2333333333336</v>
      </c>
      <c r="J63" s="38">
        <v>2146.3666666666663</v>
      </c>
      <c r="K63" s="31">
        <v>2062.1</v>
      </c>
      <c r="L63" s="31">
        <v>1992.5</v>
      </c>
      <c r="M63" s="31">
        <v>17.7042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689.75</v>
      </c>
      <c r="D64" s="38">
        <v>684.05000000000007</v>
      </c>
      <c r="E64" s="38">
        <v>677.15000000000009</v>
      </c>
      <c r="F64" s="38">
        <v>664.55000000000007</v>
      </c>
      <c r="G64" s="38">
        <v>657.65000000000009</v>
      </c>
      <c r="H64" s="38">
        <v>696.65000000000009</v>
      </c>
      <c r="I64" s="38">
        <v>703.55</v>
      </c>
      <c r="J64" s="38">
        <v>716.15000000000009</v>
      </c>
      <c r="K64" s="31">
        <v>690.95</v>
      </c>
      <c r="L64" s="31">
        <v>671.45</v>
      </c>
      <c r="M64" s="31">
        <v>10.40732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979.5</v>
      </c>
      <c r="D65" s="38">
        <v>987.66666666666663</v>
      </c>
      <c r="E65" s="38">
        <v>968.83333333333326</v>
      </c>
      <c r="F65" s="38">
        <v>958.16666666666663</v>
      </c>
      <c r="G65" s="38">
        <v>939.33333333333326</v>
      </c>
      <c r="H65" s="38">
        <v>998.33333333333326</v>
      </c>
      <c r="I65" s="38">
        <v>1017.1666666666665</v>
      </c>
      <c r="J65" s="38">
        <v>1027.8333333333333</v>
      </c>
      <c r="K65" s="31">
        <v>1006.5</v>
      </c>
      <c r="L65" s="31">
        <v>977</v>
      </c>
      <c r="M65" s="31">
        <v>5.1875799999999996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293.45</v>
      </c>
      <c r="D66" s="38">
        <v>292.5</v>
      </c>
      <c r="E66" s="38">
        <v>290.05</v>
      </c>
      <c r="F66" s="38">
        <v>286.65000000000003</v>
      </c>
      <c r="G66" s="38">
        <v>284.20000000000005</v>
      </c>
      <c r="H66" s="38">
        <v>295.89999999999998</v>
      </c>
      <c r="I66" s="38">
        <v>298.35000000000002</v>
      </c>
      <c r="J66" s="38">
        <v>301.74999999999994</v>
      </c>
      <c r="K66" s="31">
        <v>294.95</v>
      </c>
      <c r="L66" s="31">
        <v>289.10000000000002</v>
      </c>
      <c r="M66" s="31">
        <v>17.865819999999999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1955.05</v>
      </c>
      <c r="D67" s="38">
        <v>1941.8500000000001</v>
      </c>
      <c r="E67" s="38">
        <v>1922.2500000000002</v>
      </c>
      <c r="F67" s="38">
        <v>1889.45</v>
      </c>
      <c r="G67" s="38">
        <v>1869.8500000000001</v>
      </c>
      <c r="H67" s="38">
        <v>1974.6500000000003</v>
      </c>
      <c r="I67" s="38">
        <v>1994.2500000000002</v>
      </c>
      <c r="J67" s="38">
        <v>2027.0500000000004</v>
      </c>
      <c r="K67" s="31">
        <v>1961.45</v>
      </c>
      <c r="L67" s="31">
        <v>1909.05</v>
      </c>
      <c r="M67" s="31">
        <v>12.101889999999999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581.70000000000005</v>
      </c>
      <c r="D68" s="38">
        <v>578.18333333333339</v>
      </c>
      <c r="E68" s="38">
        <v>573.51666666666677</v>
      </c>
      <c r="F68" s="38">
        <v>565.33333333333337</v>
      </c>
      <c r="G68" s="38">
        <v>560.66666666666674</v>
      </c>
      <c r="H68" s="38">
        <v>586.36666666666679</v>
      </c>
      <c r="I68" s="38">
        <v>591.0333333333333</v>
      </c>
      <c r="J68" s="38">
        <v>599.21666666666681</v>
      </c>
      <c r="K68" s="31">
        <v>582.85</v>
      </c>
      <c r="L68" s="31">
        <v>570</v>
      </c>
      <c r="M68" s="31">
        <v>18.125350000000001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1957.15</v>
      </c>
      <c r="D69" s="38">
        <v>1952.1333333333332</v>
      </c>
      <c r="E69" s="38">
        <v>1941.0166666666664</v>
      </c>
      <c r="F69" s="38">
        <v>1924.8833333333332</v>
      </c>
      <c r="G69" s="38">
        <v>1913.7666666666664</v>
      </c>
      <c r="H69" s="38">
        <v>1968.2666666666664</v>
      </c>
      <c r="I69" s="38">
        <v>1979.3833333333332</v>
      </c>
      <c r="J69" s="38">
        <v>1995.5166666666664</v>
      </c>
      <c r="K69" s="31">
        <v>1963.25</v>
      </c>
      <c r="L69" s="31">
        <v>1936</v>
      </c>
      <c r="M69" s="31">
        <v>1.56352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2013.15</v>
      </c>
      <c r="D70" s="38">
        <v>2002.3500000000001</v>
      </c>
      <c r="E70" s="38">
        <v>1981.1000000000004</v>
      </c>
      <c r="F70" s="38">
        <v>1949.0500000000002</v>
      </c>
      <c r="G70" s="38">
        <v>1927.8000000000004</v>
      </c>
      <c r="H70" s="38">
        <v>2034.4000000000003</v>
      </c>
      <c r="I70" s="38">
        <v>2055.6499999999996</v>
      </c>
      <c r="J70" s="38">
        <v>2087.7000000000003</v>
      </c>
      <c r="K70" s="31">
        <v>2023.6</v>
      </c>
      <c r="L70" s="31">
        <v>1970.3</v>
      </c>
      <c r="M70" s="31">
        <v>3.3063600000000002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401.85</v>
      </c>
      <c r="D71" s="38">
        <v>402.45000000000005</v>
      </c>
      <c r="E71" s="38">
        <v>399.10000000000008</v>
      </c>
      <c r="F71" s="38">
        <v>396.35</v>
      </c>
      <c r="G71" s="38">
        <v>393.00000000000006</v>
      </c>
      <c r="H71" s="38">
        <v>405.2000000000001</v>
      </c>
      <c r="I71" s="38">
        <v>408.55</v>
      </c>
      <c r="J71" s="38">
        <v>411.30000000000013</v>
      </c>
      <c r="K71" s="31">
        <v>405.8</v>
      </c>
      <c r="L71" s="31">
        <v>399.7</v>
      </c>
      <c r="M71" s="31">
        <v>9.5404400000000003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196.9</v>
      </c>
      <c r="D72" s="38">
        <v>196.69999999999996</v>
      </c>
      <c r="E72" s="38">
        <v>193.39999999999992</v>
      </c>
      <c r="F72" s="38">
        <v>189.89999999999995</v>
      </c>
      <c r="G72" s="38">
        <v>186.59999999999991</v>
      </c>
      <c r="H72" s="38">
        <v>200.19999999999993</v>
      </c>
      <c r="I72" s="38">
        <v>203.49999999999994</v>
      </c>
      <c r="J72" s="38">
        <v>206.99999999999994</v>
      </c>
      <c r="K72" s="31">
        <v>200</v>
      </c>
      <c r="L72" s="31">
        <v>193.2</v>
      </c>
      <c r="M72" s="31">
        <v>19.60228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3739.05</v>
      </c>
      <c r="D73" s="38">
        <v>3741.35</v>
      </c>
      <c r="E73" s="38">
        <v>3707.7</v>
      </c>
      <c r="F73" s="38">
        <v>3676.35</v>
      </c>
      <c r="G73" s="38">
        <v>3642.7</v>
      </c>
      <c r="H73" s="38">
        <v>3772.7</v>
      </c>
      <c r="I73" s="38">
        <v>3806.3500000000004</v>
      </c>
      <c r="J73" s="38">
        <v>3837.7</v>
      </c>
      <c r="K73" s="31">
        <v>3775</v>
      </c>
      <c r="L73" s="31">
        <v>3710</v>
      </c>
      <c r="M73" s="31">
        <v>3.5525899999999999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4063.6</v>
      </c>
      <c r="D74" s="38">
        <v>4046.5</v>
      </c>
      <c r="E74" s="38">
        <v>4017.15</v>
      </c>
      <c r="F74" s="38">
        <v>3970.7000000000003</v>
      </c>
      <c r="G74" s="38">
        <v>3941.3500000000004</v>
      </c>
      <c r="H74" s="38">
        <v>4092.95</v>
      </c>
      <c r="I74" s="38">
        <v>4122.3</v>
      </c>
      <c r="J74" s="38">
        <v>4168.75</v>
      </c>
      <c r="K74" s="31">
        <v>4075.85</v>
      </c>
      <c r="L74" s="31">
        <v>4000.05</v>
      </c>
      <c r="M74" s="31">
        <v>3.0659700000000001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515.6</v>
      </c>
      <c r="D75" s="38">
        <v>512.78333333333342</v>
      </c>
      <c r="E75" s="38">
        <v>507.76666666666688</v>
      </c>
      <c r="F75" s="38">
        <v>499.93333333333345</v>
      </c>
      <c r="G75" s="38">
        <v>494.91666666666691</v>
      </c>
      <c r="H75" s="38">
        <v>520.61666666666679</v>
      </c>
      <c r="I75" s="38">
        <v>525.63333333333344</v>
      </c>
      <c r="J75" s="38">
        <v>533.46666666666681</v>
      </c>
      <c r="K75" s="31">
        <v>517.79999999999995</v>
      </c>
      <c r="L75" s="31">
        <v>504.95</v>
      </c>
      <c r="M75" s="31">
        <v>72.271439999999998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3713.9</v>
      </c>
      <c r="D76" s="38">
        <v>3705.65</v>
      </c>
      <c r="E76" s="38">
        <v>3682.3</v>
      </c>
      <c r="F76" s="38">
        <v>3650.7000000000003</v>
      </c>
      <c r="G76" s="38">
        <v>3627.3500000000004</v>
      </c>
      <c r="H76" s="38">
        <v>3737.25</v>
      </c>
      <c r="I76" s="38">
        <v>3760.5999999999995</v>
      </c>
      <c r="J76" s="38">
        <v>3792.2</v>
      </c>
      <c r="K76" s="31">
        <v>3729</v>
      </c>
      <c r="L76" s="31">
        <v>3674.05</v>
      </c>
      <c r="M76" s="31">
        <v>2.1918700000000002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5583</v>
      </c>
      <c r="D77" s="38">
        <v>5571</v>
      </c>
      <c r="E77" s="38">
        <v>5524</v>
      </c>
      <c r="F77" s="38">
        <v>5465</v>
      </c>
      <c r="G77" s="38">
        <v>5418</v>
      </c>
      <c r="H77" s="38">
        <v>5630</v>
      </c>
      <c r="I77" s="38">
        <v>5677</v>
      </c>
      <c r="J77" s="38">
        <v>5736</v>
      </c>
      <c r="K77" s="31">
        <v>5618</v>
      </c>
      <c r="L77" s="31">
        <v>5512</v>
      </c>
      <c r="M77" s="31">
        <v>6.3610800000000003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3355.2</v>
      </c>
      <c r="D78" s="38">
        <v>3347.7833333333333</v>
      </c>
      <c r="E78" s="38">
        <v>3337.0666666666666</v>
      </c>
      <c r="F78" s="38">
        <v>3318.9333333333334</v>
      </c>
      <c r="G78" s="38">
        <v>3308.2166666666667</v>
      </c>
      <c r="H78" s="38">
        <v>3365.9166666666665</v>
      </c>
      <c r="I78" s="38">
        <v>3376.6333333333328</v>
      </c>
      <c r="J78" s="38">
        <v>3394.7666666666664</v>
      </c>
      <c r="K78" s="31">
        <v>3358.5</v>
      </c>
      <c r="L78" s="31">
        <v>3329.65</v>
      </c>
      <c r="M78" s="31">
        <v>3.3843000000000001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2536.85</v>
      </c>
      <c r="D79" s="38">
        <v>2509.5833333333335</v>
      </c>
      <c r="E79" s="38">
        <v>2476.6166666666668</v>
      </c>
      <c r="F79" s="38">
        <v>2416.3833333333332</v>
      </c>
      <c r="G79" s="38">
        <v>2383.4166666666665</v>
      </c>
      <c r="H79" s="38">
        <v>2569.8166666666671</v>
      </c>
      <c r="I79" s="38">
        <v>2602.7833333333333</v>
      </c>
      <c r="J79" s="38">
        <v>2663.0166666666673</v>
      </c>
      <c r="K79" s="31">
        <v>2542.5500000000002</v>
      </c>
      <c r="L79" s="31">
        <v>2449.35</v>
      </c>
      <c r="M79" s="31">
        <v>6.7357500000000003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135.44999999999999</v>
      </c>
      <c r="D80" s="38">
        <v>135.45000000000002</v>
      </c>
      <c r="E80" s="38">
        <v>133.50000000000003</v>
      </c>
      <c r="F80" s="38">
        <v>131.55000000000001</v>
      </c>
      <c r="G80" s="38">
        <v>129.60000000000002</v>
      </c>
      <c r="H80" s="38">
        <v>137.40000000000003</v>
      </c>
      <c r="I80" s="38">
        <v>139.35000000000002</v>
      </c>
      <c r="J80" s="38">
        <v>141.30000000000004</v>
      </c>
      <c r="K80" s="31">
        <v>137.4</v>
      </c>
      <c r="L80" s="31">
        <v>133.5</v>
      </c>
      <c r="M80" s="31">
        <v>281.08965000000001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2703.25</v>
      </c>
      <c r="D81" s="38">
        <v>2700.4166666666665</v>
      </c>
      <c r="E81" s="38">
        <v>2680.833333333333</v>
      </c>
      <c r="F81" s="38">
        <v>2658.4166666666665</v>
      </c>
      <c r="G81" s="38">
        <v>2638.833333333333</v>
      </c>
      <c r="H81" s="38">
        <v>2722.833333333333</v>
      </c>
      <c r="I81" s="38">
        <v>2742.4166666666661</v>
      </c>
      <c r="J81" s="38">
        <v>2764.833333333333</v>
      </c>
      <c r="K81" s="31">
        <v>2720</v>
      </c>
      <c r="L81" s="31">
        <v>2678</v>
      </c>
      <c r="M81" s="31">
        <v>1.3546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335.25</v>
      </c>
      <c r="D82" s="38">
        <v>334.48333333333335</v>
      </c>
      <c r="E82" s="38">
        <v>331.01666666666671</v>
      </c>
      <c r="F82" s="38">
        <v>326.78333333333336</v>
      </c>
      <c r="G82" s="38">
        <v>323.31666666666672</v>
      </c>
      <c r="H82" s="38">
        <v>338.7166666666667</v>
      </c>
      <c r="I82" s="38">
        <v>342.18333333333339</v>
      </c>
      <c r="J82" s="38">
        <v>346.41666666666669</v>
      </c>
      <c r="K82" s="31">
        <v>337.95</v>
      </c>
      <c r="L82" s="31">
        <v>330.25</v>
      </c>
      <c r="M82" s="31">
        <v>10.530709999999999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117.5</v>
      </c>
      <c r="D83" s="38">
        <v>117.28333333333335</v>
      </c>
      <c r="E83" s="38">
        <v>116.31666666666669</v>
      </c>
      <c r="F83" s="38">
        <v>115.13333333333334</v>
      </c>
      <c r="G83" s="38">
        <v>114.16666666666669</v>
      </c>
      <c r="H83" s="38">
        <v>118.4666666666667</v>
      </c>
      <c r="I83" s="38">
        <v>119.43333333333337</v>
      </c>
      <c r="J83" s="38">
        <v>120.6166666666667</v>
      </c>
      <c r="K83" s="31">
        <v>118.25</v>
      </c>
      <c r="L83" s="31">
        <v>116.1</v>
      </c>
      <c r="M83" s="31">
        <v>218.75385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1292</v>
      </c>
      <c r="D84" s="38">
        <v>1281.0833333333333</v>
      </c>
      <c r="E84" s="38">
        <v>1261.1666666666665</v>
      </c>
      <c r="F84" s="38">
        <v>1230.3333333333333</v>
      </c>
      <c r="G84" s="38">
        <v>1210.4166666666665</v>
      </c>
      <c r="H84" s="38">
        <v>1311.9166666666665</v>
      </c>
      <c r="I84" s="38">
        <v>1331.833333333333</v>
      </c>
      <c r="J84" s="38">
        <v>1362.6666666666665</v>
      </c>
      <c r="K84" s="31">
        <v>1301</v>
      </c>
      <c r="L84" s="31">
        <v>1250.25</v>
      </c>
      <c r="M84" s="31">
        <v>9.4761500000000005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1035.95</v>
      </c>
      <c r="D85" s="38">
        <v>1036.05</v>
      </c>
      <c r="E85" s="38">
        <v>1029.0999999999999</v>
      </c>
      <c r="F85" s="38">
        <v>1022.25</v>
      </c>
      <c r="G85" s="38">
        <v>1015.3</v>
      </c>
      <c r="H85" s="38">
        <v>1042.8999999999999</v>
      </c>
      <c r="I85" s="38">
        <v>1049.8500000000001</v>
      </c>
      <c r="J85" s="38">
        <v>1056.6999999999998</v>
      </c>
      <c r="K85" s="31">
        <v>1043</v>
      </c>
      <c r="L85" s="31">
        <v>1029.2</v>
      </c>
      <c r="M85" s="31">
        <v>14.81068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1751.95</v>
      </c>
      <c r="D86" s="38">
        <v>1742.3166666666666</v>
      </c>
      <c r="E86" s="38">
        <v>1715.6333333333332</v>
      </c>
      <c r="F86" s="38">
        <v>1679.3166666666666</v>
      </c>
      <c r="G86" s="38">
        <v>1652.6333333333332</v>
      </c>
      <c r="H86" s="38">
        <v>1778.6333333333332</v>
      </c>
      <c r="I86" s="38">
        <v>1805.3166666666666</v>
      </c>
      <c r="J86" s="38">
        <v>1841.6333333333332</v>
      </c>
      <c r="K86" s="31">
        <v>1769</v>
      </c>
      <c r="L86" s="31">
        <v>1706</v>
      </c>
      <c r="M86" s="31">
        <v>17.267720000000001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1823.8</v>
      </c>
      <c r="D87" s="38">
        <v>1822.8999999999999</v>
      </c>
      <c r="E87" s="38">
        <v>1810.8999999999996</v>
      </c>
      <c r="F87" s="38">
        <v>1797.9999999999998</v>
      </c>
      <c r="G87" s="38">
        <v>1785.9999999999995</v>
      </c>
      <c r="H87" s="38">
        <v>1835.7999999999997</v>
      </c>
      <c r="I87" s="38">
        <v>1847.8000000000002</v>
      </c>
      <c r="J87" s="38">
        <v>1860.6999999999998</v>
      </c>
      <c r="K87" s="31">
        <v>1834.9</v>
      </c>
      <c r="L87" s="31">
        <v>1810</v>
      </c>
      <c r="M87" s="31">
        <v>4.91289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481.3</v>
      </c>
      <c r="D88" s="38">
        <v>478.11666666666662</v>
      </c>
      <c r="E88" s="38">
        <v>473.28333333333325</v>
      </c>
      <c r="F88" s="38">
        <v>465.26666666666665</v>
      </c>
      <c r="G88" s="38">
        <v>460.43333333333328</v>
      </c>
      <c r="H88" s="38">
        <v>486.13333333333321</v>
      </c>
      <c r="I88" s="38">
        <v>490.96666666666658</v>
      </c>
      <c r="J88" s="38">
        <v>498.98333333333318</v>
      </c>
      <c r="K88" s="31">
        <v>482.95</v>
      </c>
      <c r="L88" s="31">
        <v>470.1</v>
      </c>
      <c r="M88" s="31">
        <v>15.53233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3929</v>
      </c>
      <c r="D89" s="38">
        <v>3903.0333333333333</v>
      </c>
      <c r="E89" s="38">
        <v>3857.0666666666666</v>
      </c>
      <c r="F89" s="38">
        <v>3785.1333333333332</v>
      </c>
      <c r="G89" s="38">
        <v>3739.1666666666665</v>
      </c>
      <c r="H89" s="38">
        <v>3974.9666666666667</v>
      </c>
      <c r="I89" s="38">
        <v>4020.9333333333329</v>
      </c>
      <c r="J89" s="38">
        <v>4092.8666666666668</v>
      </c>
      <c r="K89" s="31">
        <v>3949</v>
      </c>
      <c r="L89" s="31">
        <v>3831.1</v>
      </c>
      <c r="M89" s="31">
        <v>13.71612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1325.1</v>
      </c>
      <c r="D90" s="38">
        <v>1321.6833333333334</v>
      </c>
      <c r="E90" s="38">
        <v>1314.1666666666667</v>
      </c>
      <c r="F90" s="38">
        <v>1303.2333333333333</v>
      </c>
      <c r="G90" s="38">
        <v>1295.7166666666667</v>
      </c>
      <c r="H90" s="38">
        <v>1332.6166666666668</v>
      </c>
      <c r="I90" s="38">
        <v>1340.1333333333332</v>
      </c>
      <c r="J90" s="38">
        <v>1351.0666666666668</v>
      </c>
      <c r="K90" s="31">
        <v>1329.2</v>
      </c>
      <c r="L90" s="31">
        <v>1310.75</v>
      </c>
      <c r="M90" s="31">
        <v>5.63551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1103.55</v>
      </c>
      <c r="D91" s="38">
        <v>1106.5</v>
      </c>
      <c r="E91" s="38">
        <v>1094.5</v>
      </c>
      <c r="F91" s="38">
        <v>1085.45</v>
      </c>
      <c r="G91" s="38">
        <v>1073.45</v>
      </c>
      <c r="H91" s="38">
        <v>1115.55</v>
      </c>
      <c r="I91" s="38">
        <v>1127.55</v>
      </c>
      <c r="J91" s="38">
        <v>1136.5999999999999</v>
      </c>
      <c r="K91" s="31">
        <v>1118.5</v>
      </c>
      <c r="L91" s="31">
        <v>1097.45</v>
      </c>
      <c r="M91" s="31">
        <v>20.318989999999999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2538.25</v>
      </c>
      <c r="D92" s="38">
        <v>2513.5</v>
      </c>
      <c r="E92" s="38">
        <v>2469.5500000000002</v>
      </c>
      <c r="F92" s="38">
        <v>2400.8500000000004</v>
      </c>
      <c r="G92" s="38">
        <v>2356.9000000000005</v>
      </c>
      <c r="H92" s="38">
        <v>2582.1999999999998</v>
      </c>
      <c r="I92" s="38">
        <v>2626.1499999999996</v>
      </c>
      <c r="J92" s="38">
        <v>2694.8499999999995</v>
      </c>
      <c r="K92" s="31">
        <v>2557.4499999999998</v>
      </c>
      <c r="L92" s="31">
        <v>2444.8000000000002</v>
      </c>
      <c r="M92" s="31">
        <v>10.382949999999999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1643.5</v>
      </c>
      <c r="D93" s="38">
        <v>1651.1666666666667</v>
      </c>
      <c r="E93" s="38">
        <v>1633.4333333333334</v>
      </c>
      <c r="F93" s="38">
        <v>1623.3666666666666</v>
      </c>
      <c r="G93" s="38">
        <v>1605.6333333333332</v>
      </c>
      <c r="H93" s="38">
        <v>1661.2333333333336</v>
      </c>
      <c r="I93" s="38">
        <v>1678.9666666666667</v>
      </c>
      <c r="J93" s="38">
        <v>1689.0333333333338</v>
      </c>
      <c r="K93" s="31">
        <v>1668.9</v>
      </c>
      <c r="L93" s="31">
        <v>1641.1</v>
      </c>
      <c r="M93" s="31">
        <v>205.07841999999999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659.3</v>
      </c>
      <c r="D94" s="38">
        <v>659.41666666666663</v>
      </c>
      <c r="E94" s="38">
        <v>654.38333333333321</v>
      </c>
      <c r="F94" s="38">
        <v>649.46666666666658</v>
      </c>
      <c r="G94" s="38">
        <v>644.43333333333317</v>
      </c>
      <c r="H94" s="38">
        <v>664.33333333333326</v>
      </c>
      <c r="I94" s="38">
        <v>669.36666666666679</v>
      </c>
      <c r="J94" s="38">
        <v>674.2833333333333</v>
      </c>
      <c r="K94" s="31">
        <v>664.45</v>
      </c>
      <c r="L94" s="31">
        <v>654.5</v>
      </c>
      <c r="M94" s="31">
        <v>16.647659999999998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3172.5</v>
      </c>
      <c r="D95" s="38">
        <v>3159.65</v>
      </c>
      <c r="E95" s="38">
        <v>3144.3</v>
      </c>
      <c r="F95" s="38">
        <v>3116.1</v>
      </c>
      <c r="G95" s="38">
        <v>3100.75</v>
      </c>
      <c r="H95" s="38">
        <v>3187.8500000000004</v>
      </c>
      <c r="I95" s="38">
        <v>3203.2</v>
      </c>
      <c r="J95" s="38">
        <v>3231.4000000000005</v>
      </c>
      <c r="K95" s="31">
        <v>3175</v>
      </c>
      <c r="L95" s="31">
        <v>3131.45</v>
      </c>
      <c r="M95" s="31">
        <v>4.4586499999999996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451.5</v>
      </c>
      <c r="D96" s="38">
        <v>449.18333333333334</v>
      </c>
      <c r="E96" s="38">
        <v>445.7166666666667</v>
      </c>
      <c r="F96" s="38">
        <v>439.93333333333334</v>
      </c>
      <c r="G96" s="38">
        <v>436.4666666666667</v>
      </c>
      <c r="H96" s="38">
        <v>454.9666666666667</v>
      </c>
      <c r="I96" s="38">
        <v>458.43333333333328</v>
      </c>
      <c r="J96" s="38">
        <v>464.2166666666667</v>
      </c>
      <c r="K96" s="31">
        <v>452.65</v>
      </c>
      <c r="L96" s="31">
        <v>443.4</v>
      </c>
      <c r="M96" s="31">
        <v>38.864080000000001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279.39999999999998</v>
      </c>
      <c r="D97" s="38">
        <v>283.11666666666662</v>
      </c>
      <c r="E97" s="38">
        <v>273.78333333333325</v>
      </c>
      <c r="F97" s="38">
        <v>268.16666666666663</v>
      </c>
      <c r="G97" s="38">
        <v>258.83333333333326</v>
      </c>
      <c r="H97" s="38">
        <v>288.73333333333323</v>
      </c>
      <c r="I97" s="38">
        <v>298.06666666666661</v>
      </c>
      <c r="J97" s="38">
        <v>303.68333333333322</v>
      </c>
      <c r="K97" s="31">
        <v>292.45</v>
      </c>
      <c r="L97" s="31">
        <v>277.5</v>
      </c>
      <c r="M97" s="31">
        <v>74.454139999999995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2584.6</v>
      </c>
      <c r="D98" s="38">
        <v>2581.1833333333334</v>
      </c>
      <c r="E98" s="38">
        <v>2568.6166666666668</v>
      </c>
      <c r="F98" s="38">
        <v>2552.6333333333332</v>
      </c>
      <c r="G98" s="38">
        <v>2540.0666666666666</v>
      </c>
      <c r="H98" s="38">
        <v>2597.166666666667</v>
      </c>
      <c r="I98" s="38">
        <v>2609.7333333333336</v>
      </c>
      <c r="J98" s="38">
        <v>2625.7166666666672</v>
      </c>
      <c r="K98" s="31">
        <v>2593.75</v>
      </c>
      <c r="L98" s="31">
        <v>2565.1999999999998</v>
      </c>
      <c r="M98" s="31">
        <v>9.6645000000000003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320.14999999999998</v>
      </c>
      <c r="D99" s="38">
        <v>319.31666666666666</v>
      </c>
      <c r="E99" s="38">
        <v>317.73333333333335</v>
      </c>
      <c r="F99" s="38">
        <v>315.31666666666666</v>
      </c>
      <c r="G99" s="38">
        <v>313.73333333333335</v>
      </c>
      <c r="H99" s="38">
        <v>321.73333333333335</v>
      </c>
      <c r="I99" s="38">
        <v>323.31666666666672</v>
      </c>
      <c r="J99" s="38">
        <v>325.73333333333335</v>
      </c>
      <c r="K99" s="31">
        <v>320.89999999999998</v>
      </c>
      <c r="L99" s="31">
        <v>316.89999999999998</v>
      </c>
      <c r="M99" s="31">
        <v>4.9722299999999997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42000.2</v>
      </c>
      <c r="D100" s="38">
        <v>41966.73333333333</v>
      </c>
      <c r="E100" s="38">
        <v>41833.46666666666</v>
      </c>
      <c r="F100" s="38">
        <v>41666.73333333333</v>
      </c>
      <c r="G100" s="38">
        <v>41533.46666666666</v>
      </c>
      <c r="H100" s="38">
        <v>42133.46666666666</v>
      </c>
      <c r="I100" s="38">
        <v>42266.733333333337</v>
      </c>
      <c r="J100" s="38">
        <v>42433.46666666666</v>
      </c>
      <c r="K100" s="31">
        <v>42100</v>
      </c>
      <c r="L100" s="31">
        <v>41800</v>
      </c>
      <c r="M100" s="31">
        <v>1.8460000000000001E-2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996.2</v>
      </c>
      <c r="D101" s="38">
        <v>990.65</v>
      </c>
      <c r="E101" s="38">
        <v>982.59999999999991</v>
      </c>
      <c r="F101" s="38">
        <v>968.99999999999989</v>
      </c>
      <c r="G101" s="38">
        <v>960.94999999999982</v>
      </c>
      <c r="H101" s="38">
        <v>1004.25</v>
      </c>
      <c r="I101" s="38">
        <v>1012.3</v>
      </c>
      <c r="J101" s="38">
        <v>1025.9000000000001</v>
      </c>
      <c r="K101" s="31">
        <v>998.7</v>
      </c>
      <c r="L101" s="31">
        <v>977.05</v>
      </c>
      <c r="M101" s="31">
        <v>125.8413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1373.75</v>
      </c>
      <c r="D102" s="38">
        <v>1369.6499999999999</v>
      </c>
      <c r="E102" s="38">
        <v>1361.7999999999997</v>
      </c>
      <c r="F102" s="38">
        <v>1349.85</v>
      </c>
      <c r="G102" s="38">
        <v>1341.9999999999998</v>
      </c>
      <c r="H102" s="38">
        <v>1381.5999999999997</v>
      </c>
      <c r="I102" s="38">
        <v>1389.4499999999996</v>
      </c>
      <c r="J102" s="38">
        <v>1401.3999999999996</v>
      </c>
      <c r="K102" s="31">
        <v>1377.5</v>
      </c>
      <c r="L102" s="31">
        <v>1357.7</v>
      </c>
      <c r="M102" s="31">
        <v>3.5985200000000002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580.45000000000005</v>
      </c>
      <c r="D103" s="38">
        <v>576.7166666666667</v>
      </c>
      <c r="E103" s="38">
        <v>571.63333333333344</v>
      </c>
      <c r="F103" s="38">
        <v>562.81666666666672</v>
      </c>
      <c r="G103" s="38">
        <v>557.73333333333346</v>
      </c>
      <c r="H103" s="38">
        <v>585.53333333333342</v>
      </c>
      <c r="I103" s="38">
        <v>590.61666666666667</v>
      </c>
      <c r="J103" s="38">
        <v>599.43333333333339</v>
      </c>
      <c r="K103" s="31">
        <v>581.79999999999995</v>
      </c>
      <c r="L103" s="31">
        <v>567.9</v>
      </c>
      <c r="M103" s="31">
        <v>14.92937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8.35</v>
      </c>
      <c r="D104" s="38">
        <v>8.3833333333333329</v>
      </c>
      <c r="E104" s="38">
        <v>8.216666666666665</v>
      </c>
      <c r="F104" s="38">
        <v>8.0833333333333321</v>
      </c>
      <c r="G104" s="38">
        <v>7.9166666666666643</v>
      </c>
      <c r="H104" s="38">
        <v>8.5166666666666657</v>
      </c>
      <c r="I104" s="38">
        <v>8.6833333333333336</v>
      </c>
      <c r="J104" s="38">
        <v>8.8166666666666664</v>
      </c>
      <c r="K104" s="31">
        <v>8.5500000000000007</v>
      </c>
      <c r="L104" s="31">
        <v>8.25</v>
      </c>
      <c r="M104" s="31">
        <v>1058.74945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83.95</v>
      </c>
      <c r="D105" s="38">
        <v>83.550000000000011</v>
      </c>
      <c r="E105" s="38">
        <v>82.950000000000017</v>
      </c>
      <c r="F105" s="38">
        <v>81.95</v>
      </c>
      <c r="G105" s="38">
        <v>81.350000000000009</v>
      </c>
      <c r="H105" s="38">
        <v>84.550000000000026</v>
      </c>
      <c r="I105" s="38">
        <v>85.15000000000002</v>
      </c>
      <c r="J105" s="38">
        <v>86.150000000000034</v>
      </c>
      <c r="K105" s="31">
        <v>84.15</v>
      </c>
      <c r="L105" s="31">
        <v>82.55</v>
      </c>
      <c r="M105" s="31">
        <v>315.13904000000002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461.85</v>
      </c>
      <c r="D106" s="38">
        <v>462.66666666666669</v>
      </c>
      <c r="E106" s="38">
        <v>458.68333333333339</v>
      </c>
      <c r="F106" s="38">
        <v>455.51666666666671</v>
      </c>
      <c r="G106" s="38">
        <v>451.53333333333342</v>
      </c>
      <c r="H106" s="38">
        <v>465.83333333333337</v>
      </c>
      <c r="I106" s="38">
        <v>469.81666666666661</v>
      </c>
      <c r="J106" s="38">
        <v>472.98333333333335</v>
      </c>
      <c r="K106" s="31">
        <v>466.65</v>
      </c>
      <c r="L106" s="31">
        <v>459.5</v>
      </c>
      <c r="M106" s="31">
        <v>16.157779999999999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391.65</v>
      </c>
      <c r="D107" s="38">
        <v>387.95</v>
      </c>
      <c r="E107" s="38">
        <v>382.25</v>
      </c>
      <c r="F107" s="38">
        <v>372.85</v>
      </c>
      <c r="G107" s="38">
        <v>367.15000000000003</v>
      </c>
      <c r="H107" s="38">
        <v>397.34999999999997</v>
      </c>
      <c r="I107" s="38">
        <v>403.0499999999999</v>
      </c>
      <c r="J107" s="38">
        <v>412.44999999999993</v>
      </c>
      <c r="K107" s="31">
        <v>393.65</v>
      </c>
      <c r="L107" s="31">
        <v>378.55</v>
      </c>
      <c r="M107" s="31">
        <v>59.866810000000001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344.55</v>
      </c>
      <c r="D108" s="38">
        <v>340.21666666666664</v>
      </c>
      <c r="E108" s="38">
        <v>334.43333333333328</v>
      </c>
      <c r="F108" s="38">
        <v>324.31666666666666</v>
      </c>
      <c r="G108" s="38">
        <v>318.5333333333333</v>
      </c>
      <c r="H108" s="38">
        <v>350.33333333333326</v>
      </c>
      <c r="I108" s="38">
        <v>356.11666666666667</v>
      </c>
      <c r="J108" s="38">
        <v>366.23333333333323</v>
      </c>
      <c r="K108" s="31">
        <v>346</v>
      </c>
      <c r="L108" s="31">
        <v>330.1</v>
      </c>
      <c r="M108" s="31">
        <v>45.460610000000003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2617</v>
      </c>
      <c r="D109" s="38">
        <v>2599.4500000000003</v>
      </c>
      <c r="E109" s="38">
        <v>2553.1500000000005</v>
      </c>
      <c r="F109" s="38">
        <v>2489.3000000000002</v>
      </c>
      <c r="G109" s="38">
        <v>2443.0000000000005</v>
      </c>
      <c r="H109" s="38">
        <v>2663.3000000000006</v>
      </c>
      <c r="I109" s="38">
        <v>2709.6000000000008</v>
      </c>
      <c r="J109" s="38">
        <v>2773.4500000000007</v>
      </c>
      <c r="K109" s="31">
        <v>2645.75</v>
      </c>
      <c r="L109" s="31">
        <v>2535.6</v>
      </c>
      <c r="M109" s="31">
        <v>12.436970000000001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1401.95</v>
      </c>
      <c r="D110" s="38">
        <v>1407.1666666666667</v>
      </c>
      <c r="E110" s="38">
        <v>1392.3833333333334</v>
      </c>
      <c r="F110" s="38">
        <v>1382.8166666666666</v>
      </c>
      <c r="G110" s="38">
        <v>1368.0333333333333</v>
      </c>
      <c r="H110" s="38">
        <v>1416.7333333333336</v>
      </c>
      <c r="I110" s="38">
        <v>1431.5166666666669</v>
      </c>
      <c r="J110" s="38">
        <v>1441.0833333333337</v>
      </c>
      <c r="K110" s="31">
        <v>1421.95</v>
      </c>
      <c r="L110" s="31">
        <v>1397.6</v>
      </c>
      <c r="M110" s="31">
        <v>15.6568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174</v>
      </c>
      <c r="D111" s="38">
        <v>175.16666666666666</v>
      </c>
      <c r="E111" s="38">
        <v>170.83333333333331</v>
      </c>
      <c r="F111" s="38">
        <v>167.66666666666666</v>
      </c>
      <c r="G111" s="38">
        <v>163.33333333333331</v>
      </c>
      <c r="H111" s="38">
        <v>178.33333333333331</v>
      </c>
      <c r="I111" s="38">
        <v>182.66666666666663</v>
      </c>
      <c r="J111" s="38">
        <v>185.83333333333331</v>
      </c>
      <c r="K111" s="31">
        <v>179.5</v>
      </c>
      <c r="L111" s="31">
        <v>172</v>
      </c>
      <c r="M111" s="31">
        <v>120.35008999999999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1340.5</v>
      </c>
      <c r="D112" s="38">
        <v>1346.7833333333333</v>
      </c>
      <c r="E112" s="38">
        <v>1329.7166666666667</v>
      </c>
      <c r="F112" s="38">
        <v>1318.9333333333334</v>
      </c>
      <c r="G112" s="38">
        <v>1301.8666666666668</v>
      </c>
      <c r="H112" s="38">
        <v>1357.5666666666666</v>
      </c>
      <c r="I112" s="38">
        <v>1374.6333333333332</v>
      </c>
      <c r="J112" s="38">
        <v>1385.4166666666665</v>
      </c>
      <c r="K112" s="31">
        <v>1363.85</v>
      </c>
      <c r="L112" s="31">
        <v>1336</v>
      </c>
      <c r="M112" s="31">
        <v>61.227350000000001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95.25</v>
      </c>
      <c r="D113" s="38">
        <v>95.366666666666674</v>
      </c>
      <c r="E113" s="38">
        <v>94.133333333333354</v>
      </c>
      <c r="F113" s="38">
        <v>93.01666666666668</v>
      </c>
      <c r="G113" s="38">
        <v>91.78333333333336</v>
      </c>
      <c r="H113" s="38">
        <v>96.483333333333348</v>
      </c>
      <c r="I113" s="38">
        <v>97.716666666666669</v>
      </c>
      <c r="J113" s="38">
        <v>98.833333333333343</v>
      </c>
      <c r="K113" s="31">
        <v>96.6</v>
      </c>
      <c r="L113" s="31">
        <v>94.25</v>
      </c>
      <c r="M113" s="31">
        <v>272.78447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857.25</v>
      </c>
      <c r="D114" s="38">
        <v>849.6</v>
      </c>
      <c r="E114" s="38">
        <v>833.40000000000009</v>
      </c>
      <c r="F114" s="38">
        <v>809.55000000000007</v>
      </c>
      <c r="G114" s="38">
        <v>793.35000000000014</v>
      </c>
      <c r="H114" s="38">
        <v>873.45</v>
      </c>
      <c r="I114" s="38">
        <v>889.65000000000009</v>
      </c>
      <c r="J114" s="38">
        <v>913.5</v>
      </c>
      <c r="K114" s="31">
        <v>865.8</v>
      </c>
      <c r="L114" s="31">
        <v>825.75</v>
      </c>
      <c r="M114" s="31">
        <v>10.941140000000001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630.65</v>
      </c>
      <c r="D115" s="38">
        <v>626.93333333333328</v>
      </c>
      <c r="E115" s="38">
        <v>621.91666666666652</v>
      </c>
      <c r="F115" s="38">
        <v>613.18333333333328</v>
      </c>
      <c r="G115" s="38">
        <v>608.16666666666652</v>
      </c>
      <c r="H115" s="38">
        <v>635.66666666666652</v>
      </c>
      <c r="I115" s="38">
        <v>640.68333333333317</v>
      </c>
      <c r="J115" s="38">
        <v>649.41666666666652</v>
      </c>
      <c r="K115" s="31">
        <v>631.95000000000005</v>
      </c>
      <c r="L115" s="31">
        <v>618.20000000000005</v>
      </c>
      <c r="M115" s="31">
        <v>14.646100000000001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35.049999999999997</v>
      </c>
      <c r="D116" s="38">
        <v>35.083333333333336</v>
      </c>
      <c r="E116" s="38">
        <v>34.716666666666669</v>
      </c>
      <c r="F116" s="38">
        <v>34.383333333333333</v>
      </c>
      <c r="G116" s="38">
        <v>34.016666666666666</v>
      </c>
      <c r="H116" s="38">
        <v>35.416666666666671</v>
      </c>
      <c r="I116" s="38">
        <v>35.783333333333331</v>
      </c>
      <c r="J116" s="38">
        <v>36.116666666666674</v>
      </c>
      <c r="K116" s="31">
        <v>35.450000000000003</v>
      </c>
      <c r="L116" s="31">
        <v>34.75</v>
      </c>
      <c r="M116" s="31">
        <v>309.23854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468.45</v>
      </c>
      <c r="D117" s="38">
        <v>467.09999999999997</v>
      </c>
      <c r="E117" s="38">
        <v>464.74999999999994</v>
      </c>
      <c r="F117" s="38">
        <v>461.04999999999995</v>
      </c>
      <c r="G117" s="38">
        <v>458.69999999999993</v>
      </c>
      <c r="H117" s="38">
        <v>470.79999999999995</v>
      </c>
      <c r="I117" s="38">
        <v>473.15</v>
      </c>
      <c r="J117" s="38">
        <v>476.84999999999997</v>
      </c>
      <c r="K117" s="31">
        <v>469.45</v>
      </c>
      <c r="L117" s="31">
        <v>463.4</v>
      </c>
      <c r="M117" s="31">
        <v>99.782309999999995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665.3</v>
      </c>
      <c r="D118" s="38">
        <v>659.56666666666672</v>
      </c>
      <c r="E118" s="38">
        <v>651.78333333333342</v>
      </c>
      <c r="F118" s="38">
        <v>638.26666666666665</v>
      </c>
      <c r="G118" s="38">
        <v>630.48333333333335</v>
      </c>
      <c r="H118" s="38">
        <v>673.08333333333348</v>
      </c>
      <c r="I118" s="38">
        <v>680.86666666666679</v>
      </c>
      <c r="J118" s="38">
        <v>694.38333333333355</v>
      </c>
      <c r="K118" s="31">
        <v>667.35</v>
      </c>
      <c r="L118" s="31">
        <v>646.04999999999995</v>
      </c>
      <c r="M118" s="31">
        <v>18.221730000000001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292.10000000000002</v>
      </c>
      <c r="D119" s="38">
        <v>291.65000000000003</v>
      </c>
      <c r="E119" s="38">
        <v>288.45000000000005</v>
      </c>
      <c r="F119" s="38">
        <v>284.8</v>
      </c>
      <c r="G119" s="38">
        <v>281.60000000000002</v>
      </c>
      <c r="H119" s="38">
        <v>295.30000000000007</v>
      </c>
      <c r="I119" s="38">
        <v>298.5</v>
      </c>
      <c r="J119" s="38">
        <v>302.15000000000009</v>
      </c>
      <c r="K119" s="31">
        <v>294.85000000000002</v>
      </c>
      <c r="L119" s="31">
        <v>288</v>
      </c>
      <c r="M119" s="31">
        <v>29.47702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804.15</v>
      </c>
      <c r="D120" s="38">
        <v>798.7166666666667</v>
      </c>
      <c r="E120" s="38">
        <v>791.43333333333339</v>
      </c>
      <c r="F120" s="38">
        <v>778.7166666666667</v>
      </c>
      <c r="G120" s="38">
        <v>771.43333333333339</v>
      </c>
      <c r="H120" s="38">
        <v>811.43333333333339</v>
      </c>
      <c r="I120" s="38">
        <v>818.7166666666667</v>
      </c>
      <c r="J120" s="38">
        <v>831.43333333333339</v>
      </c>
      <c r="K120" s="31">
        <v>806</v>
      </c>
      <c r="L120" s="31">
        <v>786</v>
      </c>
      <c r="M120" s="31">
        <v>21.113250000000001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477.7</v>
      </c>
      <c r="D121" s="38">
        <v>475.11666666666662</v>
      </c>
      <c r="E121" s="38">
        <v>471.83333333333326</v>
      </c>
      <c r="F121" s="38">
        <v>465.96666666666664</v>
      </c>
      <c r="G121" s="38">
        <v>462.68333333333328</v>
      </c>
      <c r="H121" s="38">
        <v>480.98333333333323</v>
      </c>
      <c r="I121" s="38">
        <v>484.26666666666665</v>
      </c>
      <c r="J121" s="38">
        <v>490.13333333333321</v>
      </c>
      <c r="K121" s="31">
        <v>478.4</v>
      </c>
      <c r="L121" s="31">
        <v>469.25</v>
      </c>
      <c r="M121" s="31">
        <v>13.428610000000001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1876.85</v>
      </c>
      <c r="D122" s="38">
        <v>1874.5833333333333</v>
      </c>
      <c r="E122" s="38">
        <v>1863.3666666666666</v>
      </c>
      <c r="F122" s="38">
        <v>1849.8833333333332</v>
      </c>
      <c r="G122" s="38">
        <v>1838.6666666666665</v>
      </c>
      <c r="H122" s="38">
        <v>1888.0666666666666</v>
      </c>
      <c r="I122" s="38">
        <v>1899.2833333333333</v>
      </c>
      <c r="J122" s="38">
        <v>1912.7666666666667</v>
      </c>
      <c r="K122" s="31">
        <v>1885.8</v>
      </c>
      <c r="L122" s="31">
        <v>1861.1</v>
      </c>
      <c r="M122" s="31">
        <v>23.020330000000001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132.44999999999999</v>
      </c>
      <c r="D123" s="38">
        <v>131.76666666666668</v>
      </c>
      <c r="E123" s="38">
        <v>129.88333333333335</v>
      </c>
      <c r="F123" s="38">
        <v>127.31666666666666</v>
      </c>
      <c r="G123" s="38">
        <v>125.43333333333334</v>
      </c>
      <c r="H123" s="38">
        <v>134.33333333333337</v>
      </c>
      <c r="I123" s="38">
        <v>136.2166666666667</v>
      </c>
      <c r="J123" s="38">
        <v>138.78333333333339</v>
      </c>
      <c r="K123" s="31">
        <v>133.65</v>
      </c>
      <c r="L123" s="31">
        <v>129.19999999999999</v>
      </c>
      <c r="M123" s="31">
        <v>92.622619999999998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2354.65</v>
      </c>
      <c r="D124" s="38">
        <v>2391.35</v>
      </c>
      <c r="E124" s="38">
        <v>2288.2999999999997</v>
      </c>
      <c r="F124" s="38">
        <v>2221.9499999999998</v>
      </c>
      <c r="G124" s="38">
        <v>2118.8999999999996</v>
      </c>
      <c r="H124" s="38">
        <v>2457.6999999999998</v>
      </c>
      <c r="I124" s="38">
        <v>2560.75</v>
      </c>
      <c r="J124" s="38">
        <v>2627.1</v>
      </c>
      <c r="K124" s="31">
        <v>2494.4</v>
      </c>
      <c r="L124" s="31">
        <v>2325</v>
      </c>
      <c r="M124" s="31">
        <v>7.4778500000000001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337.8</v>
      </c>
      <c r="D125" s="38">
        <v>339.36666666666667</v>
      </c>
      <c r="E125" s="38">
        <v>329.93333333333334</v>
      </c>
      <c r="F125" s="38">
        <v>322.06666666666666</v>
      </c>
      <c r="G125" s="38">
        <v>312.63333333333333</v>
      </c>
      <c r="H125" s="38">
        <v>347.23333333333335</v>
      </c>
      <c r="I125" s="38">
        <v>356.66666666666674</v>
      </c>
      <c r="J125" s="38">
        <v>364.53333333333336</v>
      </c>
      <c r="K125" s="31">
        <v>348.8</v>
      </c>
      <c r="L125" s="31">
        <v>331.5</v>
      </c>
      <c r="M125" s="31">
        <v>96.846779999999995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413.45</v>
      </c>
      <c r="D126" s="38">
        <v>408.73333333333335</v>
      </c>
      <c r="E126" s="38">
        <v>401.91666666666669</v>
      </c>
      <c r="F126" s="38">
        <v>390.38333333333333</v>
      </c>
      <c r="G126" s="38">
        <v>383.56666666666666</v>
      </c>
      <c r="H126" s="38">
        <v>420.26666666666671</v>
      </c>
      <c r="I126" s="38">
        <v>427.08333333333331</v>
      </c>
      <c r="J126" s="38">
        <v>438.61666666666673</v>
      </c>
      <c r="K126" s="31">
        <v>415.55</v>
      </c>
      <c r="L126" s="31">
        <v>397.2</v>
      </c>
      <c r="M126" s="31">
        <v>67.801479999999998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626.75</v>
      </c>
      <c r="D127" s="38">
        <v>628.23333333333335</v>
      </c>
      <c r="E127" s="38">
        <v>623.01666666666665</v>
      </c>
      <c r="F127" s="38">
        <v>619.2833333333333</v>
      </c>
      <c r="G127" s="38">
        <v>614.06666666666661</v>
      </c>
      <c r="H127" s="38">
        <v>631.9666666666667</v>
      </c>
      <c r="I127" s="38">
        <v>637.18333333333339</v>
      </c>
      <c r="J127" s="38">
        <v>640.91666666666674</v>
      </c>
      <c r="K127" s="31">
        <v>633.45000000000005</v>
      </c>
      <c r="L127" s="31">
        <v>624.5</v>
      </c>
      <c r="M127" s="31">
        <v>6.4600400000000002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2649.55</v>
      </c>
      <c r="D128" s="38">
        <v>2647.5666666666671</v>
      </c>
      <c r="E128" s="38">
        <v>2626.983333333334</v>
      </c>
      <c r="F128" s="38">
        <v>2604.416666666667</v>
      </c>
      <c r="G128" s="38">
        <v>2583.8333333333339</v>
      </c>
      <c r="H128" s="38">
        <v>2670.1333333333341</v>
      </c>
      <c r="I128" s="38">
        <v>2690.7166666666672</v>
      </c>
      <c r="J128" s="38">
        <v>2713.2833333333342</v>
      </c>
      <c r="K128" s="31">
        <v>2668.15</v>
      </c>
      <c r="L128" s="31">
        <v>2625</v>
      </c>
      <c r="M128" s="31">
        <v>13.257239999999999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4844.05</v>
      </c>
      <c r="D129" s="38">
        <v>4850.2166666666662</v>
      </c>
      <c r="E129" s="38">
        <v>4806.9333333333325</v>
      </c>
      <c r="F129" s="38">
        <v>4769.8166666666666</v>
      </c>
      <c r="G129" s="38">
        <v>4726.5333333333328</v>
      </c>
      <c r="H129" s="38">
        <v>4887.3333333333321</v>
      </c>
      <c r="I129" s="38">
        <v>4930.6166666666668</v>
      </c>
      <c r="J129" s="38">
        <v>4967.7333333333318</v>
      </c>
      <c r="K129" s="31">
        <v>4893.5</v>
      </c>
      <c r="L129" s="31">
        <v>4813.1000000000004</v>
      </c>
      <c r="M129" s="31">
        <v>2.1712099999999999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4016.1</v>
      </c>
      <c r="D130" s="38">
        <v>3990.0833333333335</v>
      </c>
      <c r="E130" s="38">
        <v>3959.7166666666672</v>
      </c>
      <c r="F130" s="38">
        <v>3903.3333333333335</v>
      </c>
      <c r="G130" s="38">
        <v>3872.9666666666672</v>
      </c>
      <c r="H130" s="38">
        <v>4046.4666666666672</v>
      </c>
      <c r="I130" s="38">
        <v>4076.833333333333</v>
      </c>
      <c r="J130" s="38">
        <v>4133.2166666666672</v>
      </c>
      <c r="K130" s="31">
        <v>4020.45</v>
      </c>
      <c r="L130" s="31">
        <v>3933.7</v>
      </c>
      <c r="M130" s="31">
        <v>1.7696499999999999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974</v>
      </c>
      <c r="D131" s="38">
        <v>977.08333333333337</v>
      </c>
      <c r="E131" s="38">
        <v>963.16666666666674</v>
      </c>
      <c r="F131" s="38">
        <v>952.33333333333337</v>
      </c>
      <c r="G131" s="38">
        <v>938.41666666666674</v>
      </c>
      <c r="H131" s="38">
        <v>987.91666666666674</v>
      </c>
      <c r="I131" s="38">
        <v>1001.8333333333335</v>
      </c>
      <c r="J131" s="38">
        <v>1012.6666666666667</v>
      </c>
      <c r="K131" s="31">
        <v>991</v>
      </c>
      <c r="L131" s="31">
        <v>966.25</v>
      </c>
      <c r="M131" s="31">
        <v>11.3901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1467.8</v>
      </c>
      <c r="D132" s="38">
        <v>1462.9333333333334</v>
      </c>
      <c r="E132" s="38">
        <v>1454.8666666666668</v>
      </c>
      <c r="F132" s="38">
        <v>1441.9333333333334</v>
      </c>
      <c r="G132" s="38">
        <v>1433.8666666666668</v>
      </c>
      <c r="H132" s="38">
        <v>1475.8666666666668</v>
      </c>
      <c r="I132" s="38">
        <v>1483.9333333333334</v>
      </c>
      <c r="J132" s="38">
        <v>1496.8666666666668</v>
      </c>
      <c r="K132" s="31">
        <v>1471</v>
      </c>
      <c r="L132" s="31">
        <v>1450</v>
      </c>
      <c r="M132" s="31">
        <v>47.141460000000002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299.60000000000002</v>
      </c>
      <c r="D133" s="38">
        <v>301.36666666666667</v>
      </c>
      <c r="E133" s="38">
        <v>287.23333333333335</v>
      </c>
      <c r="F133" s="38">
        <v>274.86666666666667</v>
      </c>
      <c r="G133" s="38">
        <v>260.73333333333335</v>
      </c>
      <c r="H133" s="38">
        <v>313.73333333333335</v>
      </c>
      <c r="I133" s="38">
        <v>327.86666666666667</v>
      </c>
      <c r="J133" s="38">
        <v>340.23333333333335</v>
      </c>
      <c r="K133" s="31">
        <v>315.5</v>
      </c>
      <c r="L133" s="31">
        <v>289</v>
      </c>
      <c r="M133" s="31">
        <v>184.92738</v>
      </c>
      <c r="N133" s="1"/>
      <c r="O133" s="1"/>
    </row>
    <row r="134" spans="1:15" ht="12.75" customHeight="1">
      <c r="A134" s="56">
        <v>125</v>
      </c>
      <c r="B134" s="58" t="s">
        <v>1077</v>
      </c>
      <c r="C134" s="31">
        <v>1814.85</v>
      </c>
      <c r="D134" s="38">
        <v>1825.95</v>
      </c>
      <c r="E134" s="38">
        <v>1791.9</v>
      </c>
      <c r="F134" s="38">
        <v>1768.95</v>
      </c>
      <c r="G134" s="38">
        <v>1734.9</v>
      </c>
      <c r="H134" s="38">
        <v>1848.9</v>
      </c>
      <c r="I134" s="38">
        <v>1882.9499999999998</v>
      </c>
      <c r="J134" s="38">
        <v>1905.9</v>
      </c>
      <c r="K134" s="31">
        <v>1860</v>
      </c>
      <c r="L134" s="31">
        <v>1803</v>
      </c>
      <c r="M134" s="31">
        <v>1.9952099999999999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574.35</v>
      </c>
      <c r="D135" s="38">
        <v>568.51666666666665</v>
      </c>
      <c r="E135" s="38">
        <v>558.88333333333333</v>
      </c>
      <c r="F135" s="38">
        <v>543.41666666666663</v>
      </c>
      <c r="G135" s="38">
        <v>533.7833333333333</v>
      </c>
      <c r="H135" s="38">
        <v>583.98333333333335</v>
      </c>
      <c r="I135" s="38">
        <v>593.61666666666656</v>
      </c>
      <c r="J135" s="38">
        <v>609.08333333333337</v>
      </c>
      <c r="K135" s="31">
        <v>578.15</v>
      </c>
      <c r="L135" s="31">
        <v>553.04999999999995</v>
      </c>
      <c r="M135" s="31">
        <v>73.72578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9670.2999999999993</v>
      </c>
      <c r="D136" s="38">
        <v>9655.5666666666657</v>
      </c>
      <c r="E136" s="38">
        <v>9561.1333333333314</v>
      </c>
      <c r="F136" s="38">
        <v>9451.9666666666653</v>
      </c>
      <c r="G136" s="38">
        <v>9357.533333333331</v>
      </c>
      <c r="H136" s="38">
        <v>9764.7333333333318</v>
      </c>
      <c r="I136" s="38">
        <v>9859.1666666666661</v>
      </c>
      <c r="J136" s="38">
        <v>9968.3333333333321</v>
      </c>
      <c r="K136" s="31">
        <v>9750</v>
      </c>
      <c r="L136" s="31">
        <v>9546.4</v>
      </c>
      <c r="M136" s="31">
        <v>3.8115100000000002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606.04999999999995</v>
      </c>
      <c r="D137" s="38">
        <v>606.2833333333333</v>
      </c>
      <c r="E137" s="38">
        <v>602.76666666666665</v>
      </c>
      <c r="F137" s="38">
        <v>599.48333333333335</v>
      </c>
      <c r="G137" s="38">
        <v>595.9666666666667</v>
      </c>
      <c r="H137" s="38">
        <v>609.56666666666661</v>
      </c>
      <c r="I137" s="38">
        <v>613.08333333333326</v>
      </c>
      <c r="J137" s="38">
        <v>616.36666666666656</v>
      </c>
      <c r="K137" s="31">
        <v>609.79999999999995</v>
      </c>
      <c r="L137" s="31">
        <v>603</v>
      </c>
      <c r="M137" s="31">
        <v>3.7357300000000002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1011.85</v>
      </c>
      <c r="D138" s="38">
        <v>1005.8166666666666</v>
      </c>
      <c r="E138" s="38">
        <v>997.63333333333321</v>
      </c>
      <c r="F138" s="38">
        <v>983.41666666666663</v>
      </c>
      <c r="G138" s="38">
        <v>975.23333333333323</v>
      </c>
      <c r="H138" s="38">
        <v>1020.0333333333332</v>
      </c>
      <c r="I138" s="38">
        <v>1028.2166666666667</v>
      </c>
      <c r="J138" s="38">
        <v>1042.4333333333332</v>
      </c>
      <c r="K138" s="31">
        <v>1014</v>
      </c>
      <c r="L138" s="31">
        <v>991.6</v>
      </c>
      <c r="M138" s="31">
        <v>13.15502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814.7</v>
      </c>
      <c r="D139" s="38">
        <v>812.46666666666658</v>
      </c>
      <c r="E139" s="38">
        <v>805.03333333333319</v>
      </c>
      <c r="F139" s="38">
        <v>795.36666666666656</v>
      </c>
      <c r="G139" s="38">
        <v>787.93333333333317</v>
      </c>
      <c r="H139" s="38">
        <v>822.13333333333321</v>
      </c>
      <c r="I139" s="38">
        <v>829.56666666666661</v>
      </c>
      <c r="J139" s="38">
        <v>839.23333333333323</v>
      </c>
      <c r="K139" s="31">
        <v>819.9</v>
      </c>
      <c r="L139" s="31">
        <v>802.8</v>
      </c>
      <c r="M139" s="31">
        <v>2.2526099999999998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97.5</v>
      </c>
      <c r="D140" s="38">
        <v>98.100000000000009</v>
      </c>
      <c r="E140" s="38">
        <v>95.300000000000011</v>
      </c>
      <c r="F140" s="38">
        <v>93.100000000000009</v>
      </c>
      <c r="G140" s="38">
        <v>90.300000000000011</v>
      </c>
      <c r="H140" s="38">
        <v>100.30000000000001</v>
      </c>
      <c r="I140" s="38">
        <v>103.1</v>
      </c>
      <c r="J140" s="38">
        <v>105.30000000000001</v>
      </c>
      <c r="K140" s="31">
        <v>100.9</v>
      </c>
      <c r="L140" s="31">
        <v>95.9</v>
      </c>
      <c r="M140" s="31">
        <v>200.88061999999999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2250.35</v>
      </c>
      <c r="D141" s="38">
        <v>2255.4166666666665</v>
      </c>
      <c r="E141" s="38">
        <v>2211.6833333333329</v>
      </c>
      <c r="F141" s="38">
        <v>2173.0166666666664</v>
      </c>
      <c r="G141" s="38">
        <v>2129.2833333333328</v>
      </c>
      <c r="H141" s="38">
        <v>2294.083333333333</v>
      </c>
      <c r="I141" s="38">
        <v>2337.8166666666666</v>
      </c>
      <c r="J141" s="38">
        <v>2376.4833333333331</v>
      </c>
      <c r="K141" s="31">
        <v>2299.15</v>
      </c>
      <c r="L141" s="31">
        <v>2216.75</v>
      </c>
      <c r="M141" s="31">
        <v>3.0306000000000002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102534.15</v>
      </c>
      <c r="D142" s="38">
        <v>102402.33333333333</v>
      </c>
      <c r="E142" s="38">
        <v>102012.51666666666</v>
      </c>
      <c r="F142" s="38">
        <v>101490.88333333333</v>
      </c>
      <c r="G142" s="38">
        <v>101101.06666666667</v>
      </c>
      <c r="H142" s="38">
        <v>102923.96666666666</v>
      </c>
      <c r="I142" s="38">
        <v>103313.78333333334</v>
      </c>
      <c r="J142" s="38">
        <v>103835.41666666666</v>
      </c>
      <c r="K142" s="31">
        <v>102792.15</v>
      </c>
      <c r="L142" s="31">
        <v>101880.7</v>
      </c>
      <c r="M142" s="31">
        <v>2.6079999999999999E-2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58.85</v>
      </c>
      <c r="D143" s="38">
        <v>59.616666666666674</v>
      </c>
      <c r="E143" s="38">
        <v>57.783333333333346</v>
      </c>
      <c r="F143" s="38">
        <v>56.716666666666669</v>
      </c>
      <c r="G143" s="38">
        <v>54.88333333333334</v>
      </c>
      <c r="H143" s="38">
        <v>60.683333333333351</v>
      </c>
      <c r="I143" s="38">
        <v>62.51666666666668</v>
      </c>
      <c r="J143" s="38">
        <v>63.583333333333357</v>
      </c>
      <c r="K143" s="31">
        <v>61.45</v>
      </c>
      <c r="L143" s="31">
        <v>58.55</v>
      </c>
      <c r="M143" s="31">
        <v>72.449240000000003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1330.05</v>
      </c>
      <c r="D144" s="38">
        <v>1330.0833333333333</v>
      </c>
      <c r="E144" s="38">
        <v>1321.6166666666666</v>
      </c>
      <c r="F144" s="38">
        <v>1313.1833333333334</v>
      </c>
      <c r="G144" s="38">
        <v>1304.7166666666667</v>
      </c>
      <c r="H144" s="38">
        <v>1338.5166666666664</v>
      </c>
      <c r="I144" s="38">
        <v>1346.9833333333331</v>
      </c>
      <c r="J144" s="38">
        <v>1355.4166666666663</v>
      </c>
      <c r="K144" s="31">
        <v>1338.55</v>
      </c>
      <c r="L144" s="31">
        <v>1321.65</v>
      </c>
      <c r="M144" s="31">
        <v>7.3717699999999997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4579.2</v>
      </c>
      <c r="D145" s="38">
        <v>4583.6000000000004</v>
      </c>
      <c r="E145" s="38">
        <v>4542.4500000000007</v>
      </c>
      <c r="F145" s="38">
        <v>4505.7000000000007</v>
      </c>
      <c r="G145" s="38">
        <v>4464.5500000000011</v>
      </c>
      <c r="H145" s="38">
        <v>4620.3500000000004</v>
      </c>
      <c r="I145" s="38">
        <v>4661.5</v>
      </c>
      <c r="J145" s="38">
        <v>4698.25</v>
      </c>
      <c r="K145" s="31">
        <v>4624.75</v>
      </c>
      <c r="L145" s="31">
        <v>4546.8500000000004</v>
      </c>
      <c r="M145" s="31">
        <v>1.2428999999999999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4271.3</v>
      </c>
      <c r="D146" s="38">
        <v>4254.916666666667</v>
      </c>
      <c r="E146" s="38">
        <v>4219.8833333333341</v>
      </c>
      <c r="F146" s="38">
        <v>4168.4666666666672</v>
      </c>
      <c r="G146" s="38">
        <v>4133.4333333333343</v>
      </c>
      <c r="H146" s="38">
        <v>4306.3333333333339</v>
      </c>
      <c r="I146" s="38">
        <v>4341.3666666666668</v>
      </c>
      <c r="J146" s="38">
        <v>4392.7833333333338</v>
      </c>
      <c r="K146" s="31">
        <v>4289.95</v>
      </c>
      <c r="L146" s="31">
        <v>4203.5</v>
      </c>
      <c r="M146" s="31">
        <v>1.9715499999999999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22480.9</v>
      </c>
      <c r="D147" s="38">
        <v>22433.350000000002</v>
      </c>
      <c r="E147" s="38">
        <v>22234.850000000006</v>
      </c>
      <c r="F147" s="38">
        <v>21988.800000000003</v>
      </c>
      <c r="G147" s="38">
        <v>21790.300000000007</v>
      </c>
      <c r="H147" s="38">
        <v>22679.400000000005</v>
      </c>
      <c r="I147" s="38">
        <v>22877.899999999998</v>
      </c>
      <c r="J147" s="38">
        <v>23123.950000000004</v>
      </c>
      <c r="K147" s="31">
        <v>22631.85</v>
      </c>
      <c r="L147" s="31">
        <v>22187.3</v>
      </c>
      <c r="M147" s="31">
        <v>0.67210999999999999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50.25</v>
      </c>
      <c r="D148" s="38">
        <v>49.9</v>
      </c>
      <c r="E148" s="38">
        <v>49.25</v>
      </c>
      <c r="F148" s="38">
        <v>48.25</v>
      </c>
      <c r="G148" s="38">
        <v>47.6</v>
      </c>
      <c r="H148" s="38">
        <v>50.9</v>
      </c>
      <c r="I148" s="38">
        <v>51.54999999999999</v>
      </c>
      <c r="J148" s="38">
        <v>52.55</v>
      </c>
      <c r="K148" s="31">
        <v>50.55</v>
      </c>
      <c r="L148" s="31">
        <v>48.9</v>
      </c>
      <c r="M148" s="31">
        <v>211.27605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112.55</v>
      </c>
      <c r="D149" s="38">
        <v>112.06666666666668</v>
      </c>
      <c r="E149" s="38">
        <v>111.38333333333335</v>
      </c>
      <c r="F149" s="38">
        <v>110.21666666666668</v>
      </c>
      <c r="G149" s="38">
        <v>109.53333333333336</v>
      </c>
      <c r="H149" s="38">
        <v>113.23333333333335</v>
      </c>
      <c r="I149" s="38">
        <v>113.91666666666666</v>
      </c>
      <c r="J149" s="38">
        <v>115.08333333333334</v>
      </c>
      <c r="K149" s="31">
        <v>112.75</v>
      </c>
      <c r="L149" s="31">
        <v>110.9</v>
      </c>
      <c r="M149" s="31">
        <v>79.329400000000007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210</v>
      </c>
      <c r="D150" s="38">
        <v>206.65</v>
      </c>
      <c r="E150" s="38">
        <v>202.85000000000002</v>
      </c>
      <c r="F150" s="38">
        <v>195.70000000000002</v>
      </c>
      <c r="G150" s="38">
        <v>191.90000000000003</v>
      </c>
      <c r="H150" s="38">
        <v>213.8</v>
      </c>
      <c r="I150" s="38">
        <v>217.60000000000002</v>
      </c>
      <c r="J150" s="38">
        <v>224.75</v>
      </c>
      <c r="K150" s="31">
        <v>210.45</v>
      </c>
      <c r="L150" s="31">
        <v>199.5</v>
      </c>
      <c r="M150" s="31">
        <v>396.30520000000001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144.25</v>
      </c>
      <c r="D151" s="38">
        <v>144.45000000000002</v>
      </c>
      <c r="E151" s="38">
        <v>143.15000000000003</v>
      </c>
      <c r="F151" s="38">
        <v>142.05000000000001</v>
      </c>
      <c r="G151" s="38">
        <v>140.75000000000003</v>
      </c>
      <c r="H151" s="38">
        <v>145.55000000000004</v>
      </c>
      <c r="I151" s="38">
        <v>146.85000000000005</v>
      </c>
      <c r="J151" s="38">
        <v>147.95000000000005</v>
      </c>
      <c r="K151" s="31">
        <v>145.75</v>
      </c>
      <c r="L151" s="31">
        <v>143.35</v>
      </c>
      <c r="M151" s="31">
        <v>18.584710000000001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1119.5</v>
      </c>
      <c r="D152" s="38">
        <v>1115.5166666666667</v>
      </c>
      <c r="E152" s="38">
        <v>1105.2333333333333</v>
      </c>
      <c r="F152" s="38">
        <v>1090.9666666666667</v>
      </c>
      <c r="G152" s="38">
        <v>1080.6833333333334</v>
      </c>
      <c r="H152" s="38">
        <v>1129.7833333333333</v>
      </c>
      <c r="I152" s="38">
        <v>1140.0666666666666</v>
      </c>
      <c r="J152" s="38">
        <v>1154.3333333333333</v>
      </c>
      <c r="K152" s="31">
        <v>1125.8</v>
      </c>
      <c r="L152" s="31">
        <v>1101.25</v>
      </c>
      <c r="M152" s="31">
        <v>4.9576799999999999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3818.85</v>
      </c>
      <c r="D153" s="38">
        <v>3826.5666666666671</v>
      </c>
      <c r="E153" s="38">
        <v>3782.3333333333339</v>
      </c>
      <c r="F153" s="38">
        <v>3745.8166666666671</v>
      </c>
      <c r="G153" s="38">
        <v>3701.5833333333339</v>
      </c>
      <c r="H153" s="38">
        <v>3863.0833333333339</v>
      </c>
      <c r="I153" s="38">
        <v>3907.3166666666666</v>
      </c>
      <c r="J153" s="38">
        <v>3943.8333333333339</v>
      </c>
      <c r="K153" s="31">
        <v>3870.8</v>
      </c>
      <c r="L153" s="31">
        <v>3790.05</v>
      </c>
      <c r="M153" s="31">
        <v>0.34614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271.55</v>
      </c>
      <c r="D154" s="38">
        <v>271.55</v>
      </c>
      <c r="E154" s="38">
        <v>269.15000000000003</v>
      </c>
      <c r="F154" s="38">
        <v>266.75</v>
      </c>
      <c r="G154" s="38">
        <v>264.35000000000002</v>
      </c>
      <c r="H154" s="38">
        <v>273.95000000000005</v>
      </c>
      <c r="I154" s="38">
        <v>276.35000000000002</v>
      </c>
      <c r="J154" s="38">
        <v>278.75000000000006</v>
      </c>
      <c r="K154" s="31">
        <v>273.95</v>
      </c>
      <c r="L154" s="31">
        <v>269.14999999999998</v>
      </c>
      <c r="M154" s="31">
        <v>4.7318300000000004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171.8</v>
      </c>
      <c r="D155" s="38">
        <v>171.88333333333333</v>
      </c>
      <c r="E155" s="38">
        <v>168.81666666666666</v>
      </c>
      <c r="F155" s="38">
        <v>165.83333333333334</v>
      </c>
      <c r="G155" s="38">
        <v>162.76666666666668</v>
      </c>
      <c r="H155" s="38">
        <v>174.86666666666665</v>
      </c>
      <c r="I155" s="38">
        <v>177.93333333333331</v>
      </c>
      <c r="J155" s="38">
        <v>180.91666666666663</v>
      </c>
      <c r="K155" s="31">
        <v>174.95</v>
      </c>
      <c r="L155" s="31">
        <v>168.9</v>
      </c>
      <c r="M155" s="31">
        <v>90.042519999999996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37311.699999999997</v>
      </c>
      <c r="D156" s="38">
        <v>37334.283333333333</v>
      </c>
      <c r="E156" s="38">
        <v>37202.416666666664</v>
      </c>
      <c r="F156" s="38">
        <v>37093.133333333331</v>
      </c>
      <c r="G156" s="38">
        <v>36961.266666666663</v>
      </c>
      <c r="H156" s="38">
        <v>37443.566666666666</v>
      </c>
      <c r="I156" s="38">
        <v>37575.433333333334</v>
      </c>
      <c r="J156" s="38">
        <v>37684.716666666667</v>
      </c>
      <c r="K156" s="31">
        <v>37466.15</v>
      </c>
      <c r="L156" s="31">
        <v>37225</v>
      </c>
      <c r="M156" s="31">
        <v>0.23277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1318</v>
      </c>
      <c r="D157" s="38">
        <v>1317.9833333333333</v>
      </c>
      <c r="E157" s="38">
        <v>1306.0666666666666</v>
      </c>
      <c r="F157" s="38">
        <v>1294.1333333333332</v>
      </c>
      <c r="G157" s="38">
        <v>1282.2166666666665</v>
      </c>
      <c r="H157" s="38">
        <v>1329.9166666666667</v>
      </c>
      <c r="I157" s="38">
        <v>1341.8333333333333</v>
      </c>
      <c r="J157" s="38">
        <v>1353.7666666666669</v>
      </c>
      <c r="K157" s="31">
        <v>1329.9</v>
      </c>
      <c r="L157" s="31">
        <v>1306.05</v>
      </c>
      <c r="M157" s="31">
        <v>2.4922200000000001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762.9</v>
      </c>
      <c r="D158" s="38">
        <v>766.01666666666677</v>
      </c>
      <c r="E158" s="38">
        <v>752.53333333333353</v>
      </c>
      <c r="F158" s="38">
        <v>742.16666666666674</v>
      </c>
      <c r="G158" s="38">
        <v>728.68333333333351</v>
      </c>
      <c r="H158" s="38">
        <v>776.38333333333355</v>
      </c>
      <c r="I158" s="38">
        <v>789.8666666666669</v>
      </c>
      <c r="J158" s="38">
        <v>800.23333333333358</v>
      </c>
      <c r="K158" s="31">
        <v>779.5</v>
      </c>
      <c r="L158" s="31">
        <v>755.65</v>
      </c>
      <c r="M158" s="31">
        <v>30.819009999999999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1072.95</v>
      </c>
      <c r="D159" s="38">
        <v>1081.8333333333333</v>
      </c>
      <c r="E159" s="38">
        <v>1051.8166666666666</v>
      </c>
      <c r="F159" s="38">
        <v>1030.6833333333334</v>
      </c>
      <c r="G159" s="38">
        <v>1000.6666666666667</v>
      </c>
      <c r="H159" s="38">
        <v>1102.9666666666665</v>
      </c>
      <c r="I159" s="38">
        <v>1132.9833333333333</v>
      </c>
      <c r="J159" s="38">
        <v>1154.1166666666663</v>
      </c>
      <c r="K159" s="31">
        <v>1111.8499999999999</v>
      </c>
      <c r="L159" s="31">
        <v>1060.7</v>
      </c>
      <c r="M159" s="31">
        <v>37.5657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4696.8</v>
      </c>
      <c r="D160" s="38">
        <v>4714.083333333333</v>
      </c>
      <c r="E160" s="38">
        <v>4665.2166666666662</v>
      </c>
      <c r="F160" s="38">
        <v>4633.6333333333332</v>
      </c>
      <c r="G160" s="38">
        <v>4584.7666666666664</v>
      </c>
      <c r="H160" s="38">
        <v>4745.6666666666661</v>
      </c>
      <c r="I160" s="38">
        <v>4794.5333333333328</v>
      </c>
      <c r="J160" s="38">
        <v>4826.1166666666659</v>
      </c>
      <c r="K160" s="31">
        <v>4762.95</v>
      </c>
      <c r="L160" s="31">
        <v>4682.5</v>
      </c>
      <c r="M160" s="31">
        <v>2.5482100000000001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229.2</v>
      </c>
      <c r="D161" s="38">
        <v>227.5333333333333</v>
      </c>
      <c r="E161" s="38">
        <v>224.96666666666661</v>
      </c>
      <c r="F161" s="38">
        <v>220.73333333333332</v>
      </c>
      <c r="G161" s="38">
        <v>218.16666666666663</v>
      </c>
      <c r="H161" s="38">
        <v>231.76666666666659</v>
      </c>
      <c r="I161" s="38">
        <v>234.33333333333331</v>
      </c>
      <c r="J161" s="38">
        <v>238.56666666666658</v>
      </c>
      <c r="K161" s="31">
        <v>230.1</v>
      </c>
      <c r="L161" s="31">
        <v>223.3</v>
      </c>
      <c r="M161" s="31">
        <v>70.318240000000003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255.85</v>
      </c>
      <c r="D162" s="38">
        <v>256.03333333333336</v>
      </c>
      <c r="E162" s="38">
        <v>251.91666666666674</v>
      </c>
      <c r="F162" s="38">
        <v>247.98333333333338</v>
      </c>
      <c r="G162" s="38">
        <v>243.86666666666676</v>
      </c>
      <c r="H162" s="38">
        <v>259.9666666666667</v>
      </c>
      <c r="I162" s="38">
        <v>264.08333333333337</v>
      </c>
      <c r="J162" s="38">
        <v>268.01666666666671</v>
      </c>
      <c r="K162" s="31">
        <v>260.14999999999998</v>
      </c>
      <c r="L162" s="31">
        <v>252.1</v>
      </c>
      <c r="M162" s="31">
        <v>131.07445999999999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15970.55</v>
      </c>
      <c r="D163" s="38">
        <v>15881.550000000001</v>
      </c>
      <c r="E163" s="38">
        <v>15763.100000000002</v>
      </c>
      <c r="F163" s="38">
        <v>15555.650000000001</v>
      </c>
      <c r="G163" s="38">
        <v>15437.200000000003</v>
      </c>
      <c r="H163" s="38">
        <v>16089.000000000002</v>
      </c>
      <c r="I163" s="38">
        <v>16207.450000000003</v>
      </c>
      <c r="J163" s="38">
        <v>16414.900000000001</v>
      </c>
      <c r="K163" s="31">
        <v>16000</v>
      </c>
      <c r="L163" s="31">
        <v>15674.1</v>
      </c>
      <c r="M163" s="31">
        <v>3.7870000000000001E-2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2615.85</v>
      </c>
      <c r="D164" s="38">
        <v>2610.4666666666667</v>
      </c>
      <c r="E164" s="38">
        <v>2592.5333333333333</v>
      </c>
      <c r="F164" s="38">
        <v>2569.2166666666667</v>
      </c>
      <c r="G164" s="38">
        <v>2551.2833333333333</v>
      </c>
      <c r="H164" s="38">
        <v>2633.7833333333333</v>
      </c>
      <c r="I164" s="38">
        <v>2651.7166666666667</v>
      </c>
      <c r="J164" s="38">
        <v>2675.0333333333333</v>
      </c>
      <c r="K164" s="31">
        <v>2628.4</v>
      </c>
      <c r="L164" s="31">
        <v>2587.15</v>
      </c>
      <c r="M164" s="31">
        <v>3.3641100000000002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3586.95</v>
      </c>
      <c r="D165" s="38">
        <v>3575.2333333333336</v>
      </c>
      <c r="E165" s="38">
        <v>3551.7666666666673</v>
      </c>
      <c r="F165" s="38">
        <v>3516.5833333333339</v>
      </c>
      <c r="G165" s="38">
        <v>3493.1166666666677</v>
      </c>
      <c r="H165" s="38">
        <v>3610.416666666667</v>
      </c>
      <c r="I165" s="38">
        <v>3633.8833333333332</v>
      </c>
      <c r="J165" s="38">
        <v>3669.0666666666666</v>
      </c>
      <c r="K165" s="31">
        <v>3598.7</v>
      </c>
      <c r="L165" s="31">
        <v>3540.05</v>
      </c>
      <c r="M165" s="31">
        <v>2.7344599999999999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61.95</v>
      </c>
      <c r="D166" s="38">
        <v>62.1</v>
      </c>
      <c r="E166" s="38">
        <v>61.35</v>
      </c>
      <c r="F166" s="38">
        <v>60.75</v>
      </c>
      <c r="G166" s="38">
        <v>60</v>
      </c>
      <c r="H166" s="38">
        <v>62.7</v>
      </c>
      <c r="I166" s="38">
        <v>63.45</v>
      </c>
      <c r="J166" s="38">
        <v>64.050000000000011</v>
      </c>
      <c r="K166" s="31">
        <v>62.85</v>
      </c>
      <c r="L166" s="31">
        <v>61.5</v>
      </c>
      <c r="M166" s="31">
        <v>519.87752999999998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716.05</v>
      </c>
      <c r="D167" s="38">
        <v>711.44999999999993</v>
      </c>
      <c r="E167" s="38">
        <v>704.39999999999986</v>
      </c>
      <c r="F167" s="38">
        <v>692.74999999999989</v>
      </c>
      <c r="G167" s="38">
        <v>685.69999999999982</v>
      </c>
      <c r="H167" s="38">
        <v>723.09999999999991</v>
      </c>
      <c r="I167" s="38">
        <v>730.14999999999986</v>
      </c>
      <c r="J167" s="38">
        <v>741.8</v>
      </c>
      <c r="K167" s="31">
        <v>718.5</v>
      </c>
      <c r="L167" s="31">
        <v>699.8</v>
      </c>
      <c r="M167" s="31">
        <v>5.8459000000000003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4745.75</v>
      </c>
      <c r="D168" s="38">
        <v>4728.583333333333</v>
      </c>
      <c r="E168" s="38">
        <v>4682.1666666666661</v>
      </c>
      <c r="F168" s="38">
        <v>4618.583333333333</v>
      </c>
      <c r="G168" s="38">
        <v>4572.1666666666661</v>
      </c>
      <c r="H168" s="38">
        <v>4792.1666666666661</v>
      </c>
      <c r="I168" s="38">
        <v>4838.5833333333321</v>
      </c>
      <c r="J168" s="38">
        <v>4902.1666666666661</v>
      </c>
      <c r="K168" s="31">
        <v>4775</v>
      </c>
      <c r="L168" s="31">
        <v>4665</v>
      </c>
      <c r="M168" s="31">
        <v>5.30565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381.5</v>
      </c>
      <c r="D169" s="38">
        <v>379.5333333333333</v>
      </c>
      <c r="E169" s="38">
        <v>375.16666666666663</v>
      </c>
      <c r="F169" s="38">
        <v>368.83333333333331</v>
      </c>
      <c r="G169" s="38">
        <v>364.46666666666664</v>
      </c>
      <c r="H169" s="38">
        <v>385.86666666666662</v>
      </c>
      <c r="I169" s="38">
        <v>390.23333333333329</v>
      </c>
      <c r="J169" s="38">
        <v>396.56666666666661</v>
      </c>
      <c r="K169" s="31">
        <v>383.9</v>
      </c>
      <c r="L169" s="31">
        <v>373.2</v>
      </c>
      <c r="M169" s="31">
        <v>18.513780000000001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258.2</v>
      </c>
      <c r="D170" s="38">
        <v>256.48333333333329</v>
      </c>
      <c r="E170" s="38">
        <v>251.81666666666661</v>
      </c>
      <c r="F170" s="38">
        <v>245.43333333333331</v>
      </c>
      <c r="G170" s="38">
        <v>240.76666666666662</v>
      </c>
      <c r="H170" s="38">
        <v>262.86666666666656</v>
      </c>
      <c r="I170" s="38">
        <v>267.53333333333319</v>
      </c>
      <c r="J170" s="38">
        <v>273.91666666666657</v>
      </c>
      <c r="K170" s="31">
        <v>261.14999999999998</v>
      </c>
      <c r="L170" s="31">
        <v>250.1</v>
      </c>
      <c r="M170" s="31">
        <v>131.38844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590.29999999999995</v>
      </c>
      <c r="D171" s="38">
        <v>579.19999999999993</v>
      </c>
      <c r="E171" s="38">
        <v>560.44999999999982</v>
      </c>
      <c r="F171" s="38">
        <v>530.59999999999991</v>
      </c>
      <c r="G171" s="38">
        <v>511.8499999999998</v>
      </c>
      <c r="H171" s="38">
        <v>609.04999999999984</v>
      </c>
      <c r="I171" s="38">
        <v>627.80000000000007</v>
      </c>
      <c r="J171" s="38">
        <v>657.64999999999986</v>
      </c>
      <c r="K171" s="31">
        <v>597.95000000000005</v>
      </c>
      <c r="L171" s="31">
        <v>549.35</v>
      </c>
      <c r="M171" s="31">
        <v>42.365220000000001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880.55</v>
      </c>
      <c r="D172" s="38">
        <v>879.30000000000007</v>
      </c>
      <c r="E172" s="38">
        <v>872.35000000000014</v>
      </c>
      <c r="F172" s="38">
        <v>864.15000000000009</v>
      </c>
      <c r="G172" s="38">
        <v>857.20000000000016</v>
      </c>
      <c r="H172" s="38">
        <v>887.50000000000011</v>
      </c>
      <c r="I172" s="38">
        <v>894.45000000000016</v>
      </c>
      <c r="J172" s="38">
        <v>902.65000000000009</v>
      </c>
      <c r="K172" s="31">
        <v>886.25</v>
      </c>
      <c r="L172" s="31">
        <v>871.1</v>
      </c>
      <c r="M172" s="31">
        <v>3.4918100000000001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194.25</v>
      </c>
      <c r="D173" s="38">
        <v>193.06666666666669</v>
      </c>
      <c r="E173" s="38">
        <v>189.18333333333339</v>
      </c>
      <c r="F173" s="38">
        <v>184.1166666666667</v>
      </c>
      <c r="G173" s="38">
        <v>180.23333333333341</v>
      </c>
      <c r="H173" s="38">
        <v>198.13333333333338</v>
      </c>
      <c r="I173" s="38">
        <v>202.01666666666665</v>
      </c>
      <c r="J173" s="38">
        <v>207.08333333333337</v>
      </c>
      <c r="K173" s="31">
        <v>196.95</v>
      </c>
      <c r="L173" s="31">
        <v>188</v>
      </c>
      <c r="M173" s="31">
        <v>350.54687999999999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2527.85</v>
      </c>
      <c r="D174" s="38">
        <v>2523.75</v>
      </c>
      <c r="E174" s="38">
        <v>2504.65</v>
      </c>
      <c r="F174" s="38">
        <v>2481.4500000000003</v>
      </c>
      <c r="G174" s="38">
        <v>2462.3500000000004</v>
      </c>
      <c r="H174" s="38">
        <v>2546.9499999999998</v>
      </c>
      <c r="I174" s="38">
        <v>2566.0500000000002</v>
      </c>
      <c r="J174" s="38">
        <v>2589.2499999999995</v>
      </c>
      <c r="K174" s="31">
        <v>2542.85</v>
      </c>
      <c r="L174" s="31">
        <v>2500.5500000000002</v>
      </c>
      <c r="M174" s="31">
        <v>104.13925999999999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92.7</v>
      </c>
      <c r="D175" s="38">
        <v>92.55</v>
      </c>
      <c r="E175" s="38">
        <v>91.899999999999991</v>
      </c>
      <c r="F175" s="38">
        <v>91.1</v>
      </c>
      <c r="G175" s="38">
        <v>90.449999999999989</v>
      </c>
      <c r="H175" s="38">
        <v>93.35</v>
      </c>
      <c r="I175" s="38">
        <v>94</v>
      </c>
      <c r="J175" s="38">
        <v>94.8</v>
      </c>
      <c r="K175" s="31">
        <v>93.2</v>
      </c>
      <c r="L175" s="31">
        <v>91.75</v>
      </c>
      <c r="M175" s="31">
        <v>97.349580000000003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857.2</v>
      </c>
      <c r="D176" s="38">
        <v>855.73333333333323</v>
      </c>
      <c r="E176" s="38">
        <v>849.46666666666647</v>
      </c>
      <c r="F176" s="38">
        <v>841.73333333333323</v>
      </c>
      <c r="G176" s="38">
        <v>835.46666666666647</v>
      </c>
      <c r="H176" s="38">
        <v>863.46666666666647</v>
      </c>
      <c r="I176" s="38">
        <v>869.73333333333312</v>
      </c>
      <c r="J176" s="38">
        <v>877.46666666666647</v>
      </c>
      <c r="K176" s="31">
        <v>862</v>
      </c>
      <c r="L176" s="31">
        <v>848</v>
      </c>
      <c r="M176" s="31">
        <v>9.57789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1289.75</v>
      </c>
      <c r="D177" s="38">
        <v>1291</v>
      </c>
      <c r="E177" s="38">
        <v>1280.05</v>
      </c>
      <c r="F177" s="38">
        <v>1270.3499999999999</v>
      </c>
      <c r="G177" s="38">
        <v>1259.3999999999999</v>
      </c>
      <c r="H177" s="38">
        <v>1300.7</v>
      </c>
      <c r="I177" s="38">
        <v>1311.6499999999999</v>
      </c>
      <c r="J177" s="38">
        <v>1321.3500000000001</v>
      </c>
      <c r="K177" s="31">
        <v>1301.95</v>
      </c>
      <c r="L177" s="31">
        <v>1281.3</v>
      </c>
      <c r="M177" s="31">
        <v>10.516999999999999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616.04999999999995</v>
      </c>
      <c r="D178" s="38">
        <v>616.51666666666654</v>
      </c>
      <c r="E178" s="38">
        <v>613.1333333333331</v>
      </c>
      <c r="F178" s="38">
        <v>610.21666666666658</v>
      </c>
      <c r="G178" s="38">
        <v>606.83333333333314</v>
      </c>
      <c r="H178" s="38">
        <v>619.43333333333305</v>
      </c>
      <c r="I178" s="38">
        <v>622.81666666666649</v>
      </c>
      <c r="J178" s="38">
        <v>625.73333333333301</v>
      </c>
      <c r="K178" s="31">
        <v>619.9</v>
      </c>
      <c r="L178" s="31">
        <v>613.6</v>
      </c>
      <c r="M178" s="31">
        <v>119.30586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24048.05</v>
      </c>
      <c r="D179" s="38">
        <v>24035.483333333334</v>
      </c>
      <c r="E179" s="38">
        <v>23886.116666666669</v>
      </c>
      <c r="F179" s="38">
        <v>23724.183333333334</v>
      </c>
      <c r="G179" s="38">
        <v>23574.816666666669</v>
      </c>
      <c r="H179" s="38">
        <v>24197.416666666668</v>
      </c>
      <c r="I179" s="38">
        <v>24346.783333333329</v>
      </c>
      <c r="J179" s="38">
        <v>24508.716666666667</v>
      </c>
      <c r="K179" s="31">
        <v>24184.85</v>
      </c>
      <c r="L179" s="31">
        <v>23873.55</v>
      </c>
      <c r="M179" s="31">
        <v>0.22864999999999999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1817.85</v>
      </c>
      <c r="D180" s="38">
        <v>1815.3833333333332</v>
      </c>
      <c r="E180" s="38">
        <v>1792.4666666666665</v>
      </c>
      <c r="F180" s="38">
        <v>1767.0833333333333</v>
      </c>
      <c r="G180" s="38">
        <v>1744.1666666666665</v>
      </c>
      <c r="H180" s="38">
        <v>1840.7666666666664</v>
      </c>
      <c r="I180" s="38">
        <v>1863.6833333333334</v>
      </c>
      <c r="J180" s="38">
        <v>1889.0666666666664</v>
      </c>
      <c r="K180" s="31">
        <v>1838.3</v>
      </c>
      <c r="L180" s="31">
        <v>1790</v>
      </c>
      <c r="M180" s="31">
        <v>11.81146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3857.7</v>
      </c>
      <c r="D181" s="38">
        <v>3821.7833333333333</v>
      </c>
      <c r="E181" s="38">
        <v>3779.2666666666664</v>
      </c>
      <c r="F181" s="38">
        <v>3700.833333333333</v>
      </c>
      <c r="G181" s="38">
        <v>3658.3166666666662</v>
      </c>
      <c r="H181" s="38">
        <v>3900.2166666666667</v>
      </c>
      <c r="I181" s="38">
        <v>3942.733333333334</v>
      </c>
      <c r="J181" s="38">
        <v>4021.166666666667</v>
      </c>
      <c r="K181" s="31">
        <v>3864.3</v>
      </c>
      <c r="L181" s="31">
        <v>3743.35</v>
      </c>
      <c r="M181" s="31">
        <v>4.0650300000000001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565.1</v>
      </c>
      <c r="D182" s="38">
        <v>577.19999999999993</v>
      </c>
      <c r="E182" s="38">
        <v>549.14999999999986</v>
      </c>
      <c r="F182" s="38">
        <v>533.19999999999993</v>
      </c>
      <c r="G182" s="38">
        <v>505.14999999999986</v>
      </c>
      <c r="H182" s="38">
        <v>593.14999999999986</v>
      </c>
      <c r="I182" s="38">
        <v>621.19999999999982</v>
      </c>
      <c r="J182" s="38">
        <v>637.14999999999986</v>
      </c>
      <c r="K182" s="31">
        <v>605.25</v>
      </c>
      <c r="L182" s="31">
        <v>561.25</v>
      </c>
      <c r="M182" s="31">
        <v>36.989269999999998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2170.1</v>
      </c>
      <c r="D183" s="38">
        <v>2171</v>
      </c>
      <c r="E183" s="38">
        <v>2154.1</v>
      </c>
      <c r="F183" s="38">
        <v>2138.1</v>
      </c>
      <c r="G183" s="38">
        <v>2121.1999999999998</v>
      </c>
      <c r="H183" s="38">
        <v>2187</v>
      </c>
      <c r="I183" s="38">
        <v>2203.8999999999996</v>
      </c>
      <c r="J183" s="38">
        <v>2219.9</v>
      </c>
      <c r="K183" s="31">
        <v>2187.9</v>
      </c>
      <c r="L183" s="31">
        <v>2155</v>
      </c>
      <c r="M183" s="31">
        <v>3.7018599999999999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1138.55</v>
      </c>
      <c r="D184" s="38">
        <v>1134.7</v>
      </c>
      <c r="E184" s="38">
        <v>1125.5</v>
      </c>
      <c r="F184" s="38">
        <v>1112.45</v>
      </c>
      <c r="G184" s="38">
        <v>1103.25</v>
      </c>
      <c r="H184" s="38">
        <v>1147.75</v>
      </c>
      <c r="I184" s="38">
        <v>1156.9500000000003</v>
      </c>
      <c r="J184" s="38">
        <v>1170</v>
      </c>
      <c r="K184" s="31">
        <v>1143.9000000000001</v>
      </c>
      <c r="L184" s="31">
        <v>1121.6500000000001</v>
      </c>
      <c r="M184" s="31">
        <v>26.776789999999998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543.04999999999995</v>
      </c>
      <c r="D185" s="38">
        <v>544.15</v>
      </c>
      <c r="E185" s="38">
        <v>533.59999999999991</v>
      </c>
      <c r="F185" s="38">
        <v>524.15</v>
      </c>
      <c r="G185" s="38">
        <v>513.59999999999991</v>
      </c>
      <c r="H185" s="38">
        <v>553.59999999999991</v>
      </c>
      <c r="I185" s="38">
        <v>564.14999999999986</v>
      </c>
      <c r="J185" s="38">
        <v>573.59999999999991</v>
      </c>
      <c r="K185" s="31">
        <v>554.70000000000005</v>
      </c>
      <c r="L185" s="31">
        <v>534.70000000000005</v>
      </c>
      <c r="M185" s="31">
        <v>35.670540000000003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824.9</v>
      </c>
      <c r="D186" s="38">
        <v>819.66666666666663</v>
      </c>
      <c r="E186" s="38">
        <v>812.38333333333321</v>
      </c>
      <c r="F186" s="38">
        <v>799.86666666666656</v>
      </c>
      <c r="G186" s="38">
        <v>792.58333333333314</v>
      </c>
      <c r="H186" s="38">
        <v>832.18333333333328</v>
      </c>
      <c r="I186" s="38">
        <v>839.46666666666681</v>
      </c>
      <c r="J186" s="38">
        <v>851.98333333333335</v>
      </c>
      <c r="K186" s="31">
        <v>826.95</v>
      </c>
      <c r="L186" s="31">
        <v>807.15</v>
      </c>
      <c r="M186" s="31">
        <v>13.441409999999999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1051.05</v>
      </c>
      <c r="D187" s="38">
        <v>1034.1499999999999</v>
      </c>
      <c r="E187" s="38">
        <v>1014.3499999999997</v>
      </c>
      <c r="F187" s="38">
        <v>977.64999999999986</v>
      </c>
      <c r="G187" s="38">
        <v>957.84999999999968</v>
      </c>
      <c r="H187" s="38">
        <v>1070.8499999999997</v>
      </c>
      <c r="I187" s="38">
        <v>1090.6499999999999</v>
      </c>
      <c r="J187" s="38">
        <v>1127.3499999999997</v>
      </c>
      <c r="K187" s="31">
        <v>1053.95</v>
      </c>
      <c r="L187" s="31">
        <v>997.45</v>
      </c>
      <c r="M187" s="31">
        <v>53.796720000000001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1771.85</v>
      </c>
      <c r="D188" s="38">
        <v>1758.55</v>
      </c>
      <c r="E188" s="38">
        <v>1737.3</v>
      </c>
      <c r="F188" s="38">
        <v>1702.75</v>
      </c>
      <c r="G188" s="38">
        <v>1681.5</v>
      </c>
      <c r="H188" s="38">
        <v>1793.1</v>
      </c>
      <c r="I188" s="38">
        <v>1814.35</v>
      </c>
      <c r="J188" s="38">
        <v>1848.8999999999999</v>
      </c>
      <c r="K188" s="31">
        <v>1779.8</v>
      </c>
      <c r="L188" s="31">
        <v>1724</v>
      </c>
      <c r="M188" s="31">
        <v>18.031610000000001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859.35</v>
      </c>
      <c r="D189" s="38">
        <v>853.91666666666663</v>
      </c>
      <c r="E189" s="38">
        <v>847.43333333333328</v>
      </c>
      <c r="F189" s="38">
        <v>835.51666666666665</v>
      </c>
      <c r="G189" s="38">
        <v>829.0333333333333</v>
      </c>
      <c r="H189" s="38">
        <v>865.83333333333326</v>
      </c>
      <c r="I189" s="38">
        <v>872.31666666666661</v>
      </c>
      <c r="J189" s="38">
        <v>884.23333333333323</v>
      </c>
      <c r="K189" s="31">
        <v>860.4</v>
      </c>
      <c r="L189" s="31">
        <v>842</v>
      </c>
      <c r="M189" s="31">
        <v>23.657080000000001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7223.05</v>
      </c>
      <c r="D190" s="38">
        <v>7236.0166666666664</v>
      </c>
      <c r="E190" s="38">
        <v>7192.083333333333</v>
      </c>
      <c r="F190" s="38">
        <v>7161.1166666666668</v>
      </c>
      <c r="G190" s="38">
        <v>7117.1833333333334</v>
      </c>
      <c r="H190" s="38">
        <v>7266.9833333333327</v>
      </c>
      <c r="I190" s="38">
        <v>7310.916666666667</v>
      </c>
      <c r="J190" s="38">
        <v>7341.8833333333323</v>
      </c>
      <c r="K190" s="31">
        <v>7279.95</v>
      </c>
      <c r="L190" s="31">
        <v>7205.05</v>
      </c>
      <c r="M190" s="31">
        <v>0.53585000000000005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635.29999999999995</v>
      </c>
      <c r="D191" s="38">
        <v>637.69999999999993</v>
      </c>
      <c r="E191" s="38">
        <v>629.39999999999986</v>
      </c>
      <c r="F191" s="38">
        <v>623.49999999999989</v>
      </c>
      <c r="G191" s="38">
        <v>615.19999999999982</v>
      </c>
      <c r="H191" s="38">
        <v>643.59999999999991</v>
      </c>
      <c r="I191" s="38">
        <v>651.89999999999986</v>
      </c>
      <c r="J191" s="38">
        <v>657.8</v>
      </c>
      <c r="K191" s="31">
        <v>646</v>
      </c>
      <c r="L191" s="31">
        <v>631.79999999999995</v>
      </c>
      <c r="M191" s="31">
        <v>92.9953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234.65</v>
      </c>
      <c r="D192" s="38">
        <v>230.61666666666667</v>
      </c>
      <c r="E192" s="38">
        <v>224.03333333333336</v>
      </c>
      <c r="F192" s="38">
        <v>213.41666666666669</v>
      </c>
      <c r="G192" s="38">
        <v>206.83333333333337</v>
      </c>
      <c r="H192" s="38">
        <v>241.23333333333335</v>
      </c>
      <c r="I192" s="38">
        <v>247.81666666666666</v>
      </c>
      <c r="J192" s="38">
        <v>258.43333333333334</v>
      </c>
      <c r="K192" s="31">
        <v>237.2</v>
      </c>
      <c r="L192" s="31">
        <v>220</v>
      </c>
      <c r="M192" s="31">
        <v>576.51035999999999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120.6</v>
      </c>
      <c r="D193" s="38">
        <v>120.13333333333333</v>
      </c>
      <c r="E193" s="38">
        <v>119.16666666666666</v>
      </c>
      <c r="F193" s="38">
        <v>117.73333333333333</v>
      </c>
      <c r="G193" s="38">
        <v>116.76666666666667</v>
      </c>
      <c r="H193" s="38">
        <v>121.56666666666665</v>
      </c>
      <c r="I193" s="38">
        <v>122.53333333333332</v>
      </c>
      <c r="J193" s="38">
        <v>123.96666666666664</v>
      </c>
      <c r="K193" s="31">
        <v>121.1</v>
      </c>
      <c r="L193" s="31">
        <v>118.7</v>
      </c>
      <c r="M193" s="31">
        <v>339.96690999999998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3355.4</v>
      </c>
      <c r="D194" s="38">
        <v>3360.0333333333333</v>
      </c>
      <c r="E194" s="38">
        <v>3326.3666666666668</v>
      </c>
      <c r="F194" s="38">
        <v>3297.3333333333335</v>
      </c>
      <c r="G194" s="38">
        <v>3263.666666666667</v>
      </c>
      <c r="H194" s="38">
        <v>3389.0666666666666</v>
      </c>
      <c r="I194" s="38">
        <v>3422.7333333333336</v>
      </c>
      <c r="J194" s="38">
        <v>3451.7666666666664</v>
      </c>
      <c r="K194" s="31">
        <v>3393.7</v>
      </c>
      <c r="L194" s="31">
        <v>3331</v>
      </c>
      <c r="M194" s="31">
        <v>25.99831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1091.05</v>
      </c>
      <c r="D195" s="38">
        <v>1092.0333333333335</v>
      </c>
      <c r="E195" s="38">
        <v>1084.0666666666671</v>
      </c>
      <c r="F195" s="38">
        <v>1077.0833333333335</v>
      </c>
      <c r="G195" s="38">
        <v>1069.116666666667</v>
      </c>
      <c r="H195" s="38">
        <v>1099.0166666666671</v>
      </c>
      <c r="I195" s="38">
        <v>1106.9833333333338</v>
      </c>
      <c r="J195" s="38">
        <v>1113.9666666666672</v>
      </c>
      <c r="K195" s="31">
        <v>1100</v>
      </c>
      <c r="L195" s="31">
        <v>1085.05</v>
      </c>
      <c r="M195" s="31">
        <v>42.443210000000001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3098.45</v>
      </c>
      <c r="D196" s="38">
        <v>3104.15</v>
      </c>
      <c r="E196" s="38">
        <v>3086.3</v>
      </c>
      <c r="F196" s="38">
        <v>3074.15</v>
      </c>
      <c r="G196" s="38">
        <v>3056.3</v>
      </c>
      <c r="H196" s="38">
        <v>3116.3</v>
      </c>
      <c r="I196" s="38">
        <v>3134.1499999999996</v>
      </c>
      <c r="J196" s="38">
        <v>3146.3</v>
      </c>
      <c r="K196" s="31">
        <v>3122</v>
      </c>
      <c r="L196" s="31">
        <v>3092</v>
      </c>
      <c r="M196" s="31">
        <v>0.91356999999999999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2987</v>
      </c>
      <c r="D197" s="38">
        <v>2982.9</v>
      </c>
      <c r="E197" s="38">
        <v>2955.8</v>
      </c>
      <c r="F197" s="38">
        <v>2924.6</v>
      </c>
      <c r="G197" s="38">
        <v>2897.5</v>
      </c>
      <c r="H197" s="38">
        <v>3014.1000000000004</v>
      </c>
      <c r="I197" s="38">
        <v>3041.2</v>
      </c>
      <c r="J197" s="38">
        <v>3072.4000000000005</v>
      </c>
      <c r="K197" s="31">
        <v>3010</v>
      </c>
      <c r="L197" s="31">
        <v>2951.7</v>
      </c>
      <c r="M197" s="31">
        <v>8.3705099999999995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1990.3</v>
      </c>
      <c r="D198" s="38">
        <v>2002.6166666666668</v>
      </c>
      <c r="E198" s="38">
        <v>1968.7333333333336</v>
      </c>
      <c r="F198" s="38">
        <v>1947.1666666666667</v>
      </c>
      <c r="G198" s="38">
        <v>1913.2833333333335</v>
      </c>
      <c r="H198" s="38">
        <v>2024.1833333333336</v>
      </c>
      <c r="I198" s="38">
        <v>2058.0666666666666</v>
      </c>
      <c r="J198" s="38">
        <v>2079.6333333333337</v>
      </c>
      <c r="K198" s="31">
        <v>2036.5</v>
      </c>
      <c r="L198" s="31">
        <v>1981.05</v>
      </c>
      <c r="M198" s="31">
        <v>2.5110999999999999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671.8</v>
      </c>
      <c r="D199" s="38">
        <v>659.66666666666663</v>
      </c>
      <c r="E199" s="38">
        <v>641.68333333333328</v>
      </c>
      <c r="F199" s="38">
        <v>611.56666666666661</v>
      </c>
      <c r="G199" s="38">
        <v>593.58333333333326</v>
      </c>
      <c r="H199" s="38">
        <v>689.7833333333333</v>
      </c>
      <c r="I199" s="38">
        <v>707.76666666666665</v>
      </c>
      <c r="J199" s="38">
        <v>737.88333333333333</v>
      </c>
      <c r="K199" s="31">
        <v>677.65</v>
      </c>
      <c r="L199" s="31">
        <v>629.54999999999995</v>
      </c>
      <c r="M199" s="31">
        <v>21.908429999999999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1730.65</v>
      </c>
      <c r="D200" s="38">
        <v>1720.0666666666668</v>
      </c>
      <c r="E200" s="38">
        <v>1701.1833333333336</v>
      </c>
      <c r="F200" s="38">
        <v>1671.7166666666667</v>
      </c>
      <c r="G200" s="38">
        <v>1652.8333333333335</v>
      </c>
      <c r="H200" s="38">
        <v>1749.5333333333338</v>
      </c>
      <c r="I200" s="38">
        <v>1768.416666666667</v>
      </c>
      <c r="J200" s="38">
        <v>1797.8833333333339</v>
      </c>
      <c r="K200" s="31">
        <v>1738.95</v>
      </c>
      <c r="L200" s="31">
        <v>1690.6</v>
      </c>
      <c r="M200" s="31">
        <v>3.4456899999999999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32.15</v>
      </c>
      <c r="D201" s="38">
        <v>32.016666666666659</v>
      </c>
      <c r="E201" s="38">
        <v>31.73333333333332</v>
      </c>
      <c r="F201" s="38">
        <v>31.316666666666663</v>
      </c>
      <c r="G201" s="38">
        <v>31.033333333333324</v>
      </c>
      <c r="H201" s="38">
        <v>32.433333333333316</v>
      </c>
      <c r="I201" s="38">
        <v>32.716666666666661</v>
      </c>
      <c r="J201" s="38">
        <v>33.133333333333312</v>
      </c>
      <c r="K201" s="31">
        <v>32.299999999999997</v>
      </c>
      <c r="L201" s="31">
        <v>31.6</v>
      </c>
      <c r="M201" s="31">
        <v>146.69192000000001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78.55</v>
      </c>
      <c r="D202" s="38">
        <v>79.083333333333329</v>
      </c>
      <c r="E202" s="38">
        <v>77.666666666666657</v>
      </c>
      <c r="F202" s="38">
        <v>76.783333333333331</v>
      </c>
      <c r="G202" s="38">
        <v>75.36666666666666</v>
      </c>
      <c r="H202" s="38">
        <v>79.966666666666654</v>
      </c>
      <c r="I202" s="38">
        <v>81.383333333333312</v>
      </c>
      <c r="J202" s="38">
        <v>82.266666666666652</v>
      </c>
      <c r="K202" s="31">
        <v>80.5</v>
      </c>
      <c r="L202" s="31">
        <v>78.2</v>
      </c>
      <c r="M202" s="31">
        <v>43.435279999999999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1357.85</v>
      </c>
      <c r="D203" s="38">
        <v>1358</v>
      </c>
      <c r="E203" s="38">
        <v>1345.3</v>
      </c>
      <c r="F203" s="38">
        <v>1332.75</v>
      </c>
      <c r="G203" s="38">
        <v>1320.05</v>
      </c>
      <c r="H203" s="38">
        <v>1370.55</v>
      </c>
      <c r="I203" s="38">
        <v>1383.2499999999998</v>
      </c>
      <c r="J203" s="38">
        <v>1395.8</v>
      </c>
      <c r="K203" s="31">
        <v>1370.7</v>
      </c>
      <c r="L203" s="31">
        <v>1345.45</v>
      </c>
      <c r="M203" s="31">
        <v>7.2289899999999996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1570.4</v>
      </c>
      <c r="D204" s="38">
        <v>1562.7333333333333</v>
      </c>
      <c r="E204" s="38">
        <v>1551.2166666666667</v>
      </c>
      <c r="F204" s="38">
        <v>1532.0333333333333</v>
      </c>
      <c r="G204" s="38">
        <v>1520.5166666666667</v>
      </c>
      <c r="H204" s="38">
        <v>1581.9166666666667</v>
      </c>
      <c r="I204" s="38">
        <v>1593.4333333333336</v>
      </c>
      <c r="J204" s="38">
        <v>1612.6166666666668</v>
      </c>
      <c r="K204" s="31">
        <v>1574.25</v>
      </c>
      <c r="L204" s="31">
        <v>1543.55</v>
      </c>
      <c r="M204" s="31">
        <v>3.5400900000000002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8306.75</v>
      </c>
      <c r="D205" s="38">
        <v>8291.1333333333332</v>
      </c>
      <c r="E205" s="38">
        <v>8240.6166666666668</v>
      </c>
      <c r="F205" s="38">
        <v>8174.4833333333336</v>
      </c>
      <c r="G205" s="38">
        <v>8123.9666666666672</v>
      </c>
      <c r="H205" s="38">
        <v>8357.2666666666664</v>
      </c>
      <c r="I205" s="38">
        <v>8407.7833333333328</v>
      </c>
      <c r="J205" s="38">
        <v>8473.9166666666661</v>
      </c>
      <c r="K205" s="31">
        <v>8341.65</v>
      </c>
      <c r="L205" s="31">
        <v>8225</v>
      </c>
      <c r="M205" s="31">
        <v>2.04996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90.05</v>
      </c>
      <c r="D206" s="38">
        <v>90.149999999999991</v>
      </c>
      <c r="E206" s="38">
        <v>88.999999999999986</v>
      </c>
      <c r="F206" s="38">
        <v>87.949999999999989</v>
      </c>
      <c r="G206" s="38">
        <v>86.799999999999983</v>
      </c>
      <c r="H206" s="38">
        <v>91.199999999999989</v>
      </c>
      <c r="I206" s="38">
        <v>92.35</v>
      </c>
      <c r="J206" s="38">
        <v>93.399999999999991</v>
      </c>
      <c r="K206" s="31">
        <v>91.3</v>
      </c>
      <c r="L206" s="31">
        <v>89.1</v>
      </c>
      <c r="M206" s="31">
        <v>187.39778999999999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625.15</v>
      </c>
      <c r="D207" s="38">
        <v>625.94999999999993</v>
      </c>
      <c r="E207" s="38">
        <v>621.44999999999982</v>
      </c>
      <c r="F207" s="38">
        <v>617.74999999999989</v>
      </c>
      <c r="G207" s="38">
        <v>613.24999999999977</v>
      </c>
      <c r="H207" s="38">
        <v>629.64999999999986</v>
      </c>
      <c r="I207" s="38">
        <v>634.15000000000009</v>
      </c>
      <c r="J207" s="38">
        <v>637.84999999999991</v>
      </c>
      <c r="K207" s="31">
        <v>630.45000000000005</v>
      </c>
      <c r="L207" s="31">
        <v>622.25</v>
      </c>
      <c r="M207" s="31">
        <v>19.722249999999999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804.25</v>
      </c>
      <c r="D208" s="38">
        <v>802.44999999999993</v>
      </c>
      <c r="E208" s="38">
        <v>798.29999999999984</v>
      </c>
      <c r="F208" s="38">
        <v>792.34999999999991</v>
      </c>
      <c r="G208" s="38">
        <v>788.19999999999982</v>
      </c>
      <c r="H208" s="38">
        <v>808.39999999999986</v>
      </c>
      <c r="I208" s="38">
        <v>812.55</v>
      </c>
      <c r="J208" s="38">
        <v>818.49999999999989</v>
      </c>
      <c r="K208" s="31">
        <v>806.6</v>
      </c>
      <c r="L208" s="31">
        <v>796.5</v>
      </c>
      <c r="M208" s="31">
        <v>8.7294400000000003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278.8</v>
      </c>
      <c r="D209" s="38">
        <v>278.11666666666673</v>
      </c>
      <c r="E209" s="38">
        <v>276.88333333333344</v>
      </c>
      <c r="F209" s="38">
        <v>274.9666666666667</v>
      </c>
      <c r="G209" s="38">
        <v>273.73333333333341</v>
      </c>
      <c r="H209" s="38">
        <v>280.03333333333347</v>
      </c>
      <c r="I209" s="38">
        <v>281.26666666666671</v>
      </c>
      <c r="J209" s="38">
        <v>283.18333333333351</v>
      </c>
      <c r="K209" s="31">
        <v>279.35000000000002</v>
      </c>
      <c r="L209" s="31">
        <v>276.2</v>
      </c>
      <c r="M209" s="31">
        <v>34.669319999999999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763.05</v>
      </c>
      <c r="D210" s="38">
        <v>761.96666666666658</v>
      </c>
      <c r="E210" s="38">
        <v>759.63333333333321</v>
      </c>
      <c r="F210" s="38">
        <v>756.21666666666658</v>
      </c>
      <c r="G210" s="38">
        <v>753.88333333333321</v>
      </c>
      <c r="H210" s="38">
        <v>765.38333333333321</v>
      </c>
      <c r="I210" s="38">
        <v>767.71666666666647</v>
      </c>
      <c r="J210" s="38">
        <v>771.13333333333321</v>
      </c>
      <c r="K210" s="31">
        <v>764.3</v>
      </c>
      <c r="L210" s="31">
        <v>758.55</v>
      </c>
      <c r="M210" s="31">
        <v>8.9032800000000005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1435.6</v>
      </c>
      <c r="D211" s="38">
        <v>1422.7333333333333</v>
      </c>
      <c r="E211" s="38">
        <v>1405.6166666666668</v>
      </c>
      <c r="F211" s="38">
        <v>1375.6333333333334</v>
      </c>
      <c r="G211" s="38">
        <v>1358.5166666666669</v>
      </c>
      <c r="H211" s="38">
        <v>1452.7166666666667</v>
      </c>
      <c r="I211" s="38">
        <v>1469.833333333333</v>
      </c>
      <c r="J211" s="38">
        <v>1499.8166666666666</v>
      </c>
      <c r="K211" s="31">
        <v>1439.85</v>
      </c>
      <c r="L211" s="31">
        <v>1392.75</v>
      </c>
      <c r="M211" s="31">
        <v>0.41553000000000001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398.75</v>
      </c>
      <c r="D212" s="38">
        <v>399.38333333333338</v>
      </c>
      <c r="E212" s="38">
        <v>395.91666666666674</v>
      </c>
      <c r="F212" s="38">
        <v>393.08333333333337</v>
      </c>
      <c r="G212" s="38">
        <v>389.61666666666673</v>
      </c>
      <c r="H212" s="38">
        <v>402.21666666666675</v>
      </c>
      <c r="I212" s="38">
        <v>405.68333333333334</v>
      </c>
      <c r="J212" s="38">
        <v>408.51666666666677</v>
      </c>
      <c r="K212" s="31">
        <v>402.85</v>
      </c>
      <c r="L212" s="31">
        <v>396.55</v>
      </c>
      <c r="M212" s="31">
        <v>33.8003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16.966666666666665</v>
      </c>
      <c r="E213" s="38">
        <v>16.833333333333329</v>
      </c>
      <c r="F213" s="38">
        <v>16.716666666666665</v>
      </c>
      <c r="G213" s="38">
        <v>16.583333333333329</v>
      </c>
      <c r="H213" s="38">
        <v>17.083333333333329</v>
      </c>
      <c r="I213" s="38">
        <v>17.216666666666661</v>
      </c>
      <c r="J213" s="38">
        <v>17.333333333333329</v>
      </c>
      <c r="K213" s="31">
        <v>17.100000000000001</v>
      </c>
      <c r="L213" s="31">
        <v>16.850000000000001</v>
      </c>
      <c r="M213" s="31">
        <v>755.78803000000005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245.15</v>
      </c>
      <c r="D214" s="38">
        <v>242.6</v>
      </c>
      <c r="E214" s="38">
        <v>238</v>
      </c>
      <c r="F214" s="38">
        <v>230.85</v>
      </c>
      <c r="G214" s="38">
        <v>226.25</v>
      </c>
      <c r="H214" s="38">
        <v>249.75</v>
      </c>
      <c r="I214" s="38">
        <v>254.34999999999997</v>
      </c>
      <c r="J214" s="38">
        <v>261.5</v>
      </c>
      <c r="K214" s="31">
        <v>247.2</v>
      </c>
      <c r="L214" s="31">
        <v>235.45</v>
      </c>
      <c r="M214" s="31">
        <v>155.16472999999999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86.8</v>
      </c>
      <c r="D215" s="38">
        <v>85.966666666666654</v>
      </c>
      <c r="E215" s="38">
        <v>84.683333333333309</v>
      </c>
      <c r="F215" s="38">
        <v>82.566666666666649</v>
      </c>
      <c r="G215" s="38">
        <v>81.283333333333303</v>
      </c>
      <c r="H215" s="38">
        <v>88.083333333333314</v>
      </c>
      <c r="I215" s="38">
        <v>89.366666666666646</v>
      </c>
      <c r="J215" s="38">
        <v>91.48333333333332</v>
      </c>
      <c r="K215" s="31">
        <v>87.25</v>
      </c>
      <c r="L215" s="31">
        <v>83.85</v>
      </c>
      <c r="M215" s="31">
        <v>747.98625000000004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640.5</v>
      </c>
      <c r="D216" s="38">
        <v>641.68333333333328</v>
      </c>
      <c r="E216" s="38">
        <v>636.61666666666656</v>
      </c>
      <c r="F216" s="38">
        <v>632.73333333333323</v>
      </c>
      <c r="G216" s="38">
        <v>627.66666666666652</v>
      </c>
      <c r="H216" s="38">
        <v>645.56666666666661</v>
      </c>
      <c r="I216" s="38">
        <v>650.63333333333344</v>
      </c>
      <c r="J216" s="38">
        <v>654.51666666666665</v>
      </c>
      <c r="K216" s="31">
        <v>646.75</v>
      </c>
      <c r="L216" s="31">
        <v>637.79999999999995</v>
      </c>
      <c r="M216" s="31">
        <v>5.7065700000000001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2"/>
      <c r="B1" s="41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45138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5" t="s">
        <v>16</v>
      </c>
      <c r="B9" s="407" t="s">
        <v>18</v>
      </c>
      <c r="C9" s="411" t="s">
        <v>20</v>
      </c>
      <c r="D9" s="411" t="s">
        <v>21</v>
      </c>
      <c r="E9" s="402" t="s">
        <v>22</v>
      </c>
      <c r="F9" s="403"/>
      <c r="G9" s="404"/>
      <c r="H9" s="402" t="s">
        <v>23</v>
      </c>
      <c r="I9" s="403"/>
      <c r="J9" s="404"/>
      <c r="K9" s="26"/>
      <c r="L9" s="27"/>
      <c r="M9" s="53"/>
      <c r="N9" s="1"/>
      <c r="O9" s="1"/>
    </row>
    <row r="10" spans="1:15" ht="42.75" customHeight="1">
      <c r="A10" s="409"/>
      <c r="B10" s="410"/>
      <c r="C10" s="410"/>
      <c r="D10" s="4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510.75</v>
      </c>
      <c r="D11" s="38">
        <v>510.26666666666665</v>
      </c>
      <c r="E11" s="38">
        <v>508.5333333333333</v>
      </c>
      <c r="F11" s="38">
        <v>506.31666666666666</v>
      </c>
      <c r="G11" s="38">
        <v>504.58333333333331</v>
      </c>
      <c r="H11" s="38">
        <v>512.48333333333335</v>
      </c>
      <c r="I11" s="38">
        <v>514.2166666666667</v>
      </c>
      <c r="J11" s="38">
        <v>516.43333333333328</v>
      </c>
      <c r="K11" s="31">
        <v>512</v>
      </c>
      <c r="L11" s="31">
        <v>508.05</v>
      </c>
      <c r="M11" s="31">
        <v>0.97933999999999999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27791.75</v>
      </c>
      <c r="D12" s="38">
        <v>27867.25</v>
      </c>
      <c r="E12" s="38">
        <v>27634.5</v>
      </c>
      <c r="F12" s="38">
        <v>27477.25</v>
      </c>
      <c r="G12" s="38">
        <v>27244.5</v>
      </c>
      <c r="H12" s="38">
        <v>28024.5</v>
      </c>
      <c r="I12" s="38">
        <v>28257.25</v>
      </c>
      <c r="J12" s="38">
        <v>28414.5</v>
      </c>
      <c r="K12" s="31">
        <v>28100</v>
      </c>
      <c r="L12" s="31">
        <v>27710</v>
      </c>
      <c r="M12" s="31">
        <v>2.1610000000000001E-2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585.65</v>
      </c>
      <c r="D13" s="38">
        <v>588.15</v>
      </c>
      <c r="E13" s="38">
        <v>580.19999999999993</v>
      </c>
      <c r="F13" s="38">
        <v>574.75</v>
      </c>
      <c r="G13" s="38">
        <v>566.79999999999995</v>
      </c>
      <c r="H13" s="38">
        <v>593.59999999999991</v>
      </c>
      <c r="I13" s="38">
        <v>601.54999999999995</v>
      </c>
      <c r="J13" s="38">
        <v>606.99999999999989</v>
      </c>
      <c r="K13" s="31">
        <v>596.1</v>
      </c>
      <c r="L13" s="31">
        <v>582.70000000000005</v>
      </c>
      <c r="M13" s="31">
        <v>5.0804600000000004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460.65</v>
      </c>
      <c r="D14" s="38">
        <v>460.84999999999997</v>
      </c>
      <c r="E14" s="38">
        <v>458.79999999999995</v>
      </c>
      <c r="F14" s="38">
        <v>456.95</v>
      </c>
      <c r="G14" s="38">
        <v>454.9</v>
      </c>
      <c r="H14" s="38">
        <v>462.69999999999993</v>
      </c>
      <c r="I14" s="38">
        <v>464.75</v>
      </c>
      <c r="J14" s="38">
        <v>466.59999999999991</v>
      </c>
      <c r="K14" s="31">
        <v>462.9</v>
      </c>
      <c r="L14" s="31">
        <v>459</v>
      </c>
      <c r="M14" s="31">
        <v>6.5066800000000002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1605.25</v>
      </c>
      <c r="D15" s="38">
        <v>1599.1499999999999</v>
      </c>
      <c r="E15" s="38">
        <v>1588.2999999999997</v>
      </c>
      <c r="F15" s="38">
        <v>1571.35</v>
      </c>
      <c r="G15" s="38">
        <v>1560.4999999999998</v>
      </c>
      <c r="H15" s="38">
        <v>1616.0999999999997</v>
      </c>
      <c r="I15" s="38">
        <v>1626.9499999999996</v>
      </c>
      <c r="J15" s="38">
        <v>1643.8999999999996</v>
      </c>
      <c r="K15" s="31">
        <v>1610</v>
      </c>
      <c r="L15" s="31">
        <v>1582.2</v>
      </c>
      <c r="M15" s="31">
        <v>1.3092999999999999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4516.2</v>
      </c>
      <c r="D16" s="38">
        <v>4489.4666666666662</v>
      </c>
      <c r="E16" s="38">
        <v>4436.9833333333327</v>
      </c>
      <c r="F16" s="38">
        <v>4357.7666666666664</v>
      </c>
      <c r="G16" s="38">
        <v>4305.2833333333328</v>
      </c>
      <c r="H16" s="38">
        <v>4568.6833333333325</v>
      </c>
      <c r="I16" s="38">
        <v>4621.1666666666661</v>
      </c>
      <c r="J16" s="38">
        <v>4700.3833333333323</v>
      </c>
      <c r="K16" s="31">
        <v>4541.95</v>
      </c>
      <c r="L16" s="31">
        <v>4410.25</v>
      </c>
      <c r="M16" s="31">
        <v>4.1506999999999996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24059.95</v>
      </c>
      <c r="D17" s="38">
        <v>23941.633333333331</v>
      </c>
      <c r="E17" s="38">
        <v>23740.316666666662</v>
      </c>
      <c r="F17" s="38">
        <v>23420.683333333331</v>
      </c>
      <c r="G17" s="38">
        <v>23219.366666666661</v>
      </c>
      <c r="H17" s="38">
        <v>24261.266666666663</v>
      </c>
      <c r="I17" s="38">
        <v>24462.583333333328</v>
      </c>
      <c r="J17" s="38">
        <v>24782.216666666664</v>
      </c>
      <c r="K17" s="31">
        <v>24142.95</v>
      </c>
      <c r="L17" s="31">
        <v>23622</v>
      </c>
      <c r="M17" s="31">
        <v>0.16561999999999999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1948.9</v>
      </c>
      <c r="D18" s="38">
        <v>1945.6166666666668</v>
      </c>
      <c r="E18" s="38">
        <v>1916.8833333333337</v>
      </c>
      <c r="F18" s="38">
        <v>1884.8666666666668</v>
      </c>
      <c r="G18" s="38">
        <v>1856.1333333333337</v>
      </c>
      <c r="H18" s="38">
        <v>1977.6333333333337</v>
      </c>
      <c r="I18" s="38">
        <v>2006.3666666666668</v>
      </c>
      <c r="J18" s="38">
        <v>2038.3833333333337</v>
      </c>
      <c r="K18" s="31">
        <v>1974.35</v>
      </c>
      <c r="L18" s="31">
        <v>1913.6</v>
      </c>
      <c r="M18" s="31">
        <v>20.369050000000001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2463.1999999999998</v>
      </c>
      <c r="D19" s="38">
        <v>2458.65</v>
      </c>
      <c r="E19" s="38">
        <v>2435.65</v>
      </c>
      <c r="F19" s="38">
        <v>2408.1</v>
      </c>
      <c r="G19" s="38">
        <v>2385.1</v>
      </c>
      <c r="H19" s="38">
        <v>2486.2000000000003</v>
      </c>
      <c r="I19" s="38">
        <v>2509.2000000000003</v>
      </c>
      <c r="J19" s="38">
        <v>2536.7500000000005</v>
      </c>
      <c r="K19" s="31">
        <v>2481.65</v>
      </c>
      <c r="L19" s="31">
        <v>2431.1</v>
      </c>
      <c r="M19" s="31">
        <v>23.398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1092.5999999999999</v>
      </c>
      <c r="D20" s="38">
        <v>1104.1333333333332</v>
      </c>
      <c r="E20" s="38">
        <v>1073.4666666666665</v>
      </c>
      <c r="F20" s="38">
        <v>1054.3333333333333</v>
      </c>
      <c r="G20" s="38">
        <v>1023.6666666666665</v>
      </c>
      <c r="H20" s="38">
        <v>1123.2666666666664</v>
      </c>
      <c r="I20" s="38">
        <v>1153.9333333333334</v>
      </c>
      <c r="J20" s="38">
        <v>1173.0666666666664</v>
      </c>
      <c r="K20" s="31">
        <v>1134.8</v>
      </c>
      <c r="L20" s="31">
        <v>1085</v>
      </c>
      <c r="M20" s="31">
        <v>15.24478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755.7</v>
      </c>
      <c r="D21" s="38">
        <v>753.19999999999993</v>
      </c>
      <c r="E21" s="38">
        <v>745.59999999999991</v>
      </c>
      <c r="F21" s="38">
        <v>735.5</v>
      </c>
      <c r="G21" s="38">
        <v>727.9</v>
      </c>
      <c r="H21" s="38">
        <v>763.29999999999984</v>
      </c>
      <c r="I21" s="38">
        <v>770.9</v>
      </c>
      <c r="J21" s="38">
        <v>780.99999999999977</v>
      </c>
      <c r="K21" s="31">
        <v>760.8</v>
      </c>
      <c r="L21" s="31">
        <v>743.1</v>
      </c>
      <c r="M21" s="31">
        <v>32.571950000000001</v>
      </c>
      <c r="N21" s="1"/>
      <c r="O21" s="1"/>
    </row>
    <row r="22" spans="1:15" ht="12" customHeight="1">
      <c r="A22" s="33">
        <v>12</v>
      </c>
      <c r="B22" s="58" t="s">
        <v>872</v>
      </c>
      <c r="C22" s="31">
        <v>258.55</v>
      </c>
      <c r="D22" s="38">
        <v>256.76666666666665</v>
      </c>
      <c r="E22" s="38">
        <v>253.0333333333333</v>
      </c>
      <c r="F22" s="38">
        <v>247.51666666666665</v>
      </c>
      <c r="G22" s="38">
        <v>243.7833333333333</v>
      </c>
      <c r="H22" s="38">
        <v>262.2833333333333</v>
      </c>
      <c r="I22" s="38">
        <v>266.01666666666665</v>
      </c>
      <c r="J22" s="38">
        <v>271.5333333333333</v>
      </c>
      <c r="K22" s="31">
        <v>260.5</v>
      </c>
      <c r="L22" s="31">
        <v>251.25</v>
      </c>
      <c r="M22" s="31">
        <v>61.806899999999999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657.85</v>
      </c>
      <c r="D23" s="38">
        <v>657.94999999999993</v>
      </c>
      <c r="E23" s="38">
        <v>653.89999999999986</v>
      </c>
      <c r="F23" s="38">
        <v>649.94999999999993</v>
      </c>
      <c r="G23" s="38">
        <v>645.89999999999986</v>
      </c>
      <c r="H23" s="38">
        <v>661.89999999999986</v>
      </c>
      <c r="I23" s="38">
        <v>665.94999999999982</v>
      </c>
      <c r="J23" s="38">
        <v>669.89999999999986</v>
      </c>
      <c r="K23" s="31">
        <v>662</v>
      </c>
      <c r="L23" s="31">
        <v>654</v>
      </c>
      <c r="M23" s="31">
        <v>4.41296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814.8</v>
      </c>
      <c r="D24" s="38">
        <v>817.15</v>
      </c>
      <c r="E24" s="38">
        <v>806.3</v>
      </c>
      <c r="F24" s="38">
        <v>797.8</v>
      </c>
      <c r="G24" s="38">
        <v>786.94999999999993</v>
      </c>
      <c r="H24" s="38">
        <v>825.65</v>
      </c>
      <c r="I24" s="38">
        <v>836.50000000000011</v>
      </c>
      <c r="J24" s="38">
        <v>845</v>
      </c>
      <c r="K24" s="31">
        <v>828</v>
      </c>
      <c r="L24" s="31">
        <v>808.65</v>
      </c>
      <c r="M24" s="31">
        <v>12.366989999999999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406.7</v>
      </c>
      <c r="D25" s="38">
        <v>406.8</v>
      </c>
      <c r="E25" s="38">
        <v>399.90000000000003</v>
      </c>
      <c r="F25" s="38">
        <v>393.1</v>
      </c>
      <c r="G25" s="38">
        <v>386.20000000000005</v>
      </c>
      <c r="H25" s="38">
        <v>413.6</v>
      </c>
      <c r="I25" s="38">
        <v>420.5</v>
      </c>
      <c r="J25" s="38">
        <v>427.3</v>
      </c>
      <c r="K25" s="31">
        <v>413.7</v>
      </c>
      <c r="L25" s="31">
        <v>400</v>
      </c>
      <c r="M25" s="31">
        <v>13.01848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193.95</v>
      </c>
      <c r="D26" s="38">
        <v>193.63333333333335</v>
      </c>
      <c r="E26" s="38">
        <v>191.8666666666667</v>
      </c>
      <c r="F26" s="38">
        <v>189.78333333333336</v>
      </c>
      <c r="G26" s="38">
        <v>188.01666666666671</v>
      </c>
      <c r="H26" s="38">
        <v>195.7166666666667</v>
      </c>
      <c r="I26" s="38">
        <v>197.48333333333335</v>
      </c>
      <c r="J26" s="38">
        <v>199.56666666666669</v>
      </c>
      <c r="K26" s="31">
        <v>195.4</v>
      </c>
      <c r="L26" s="31">
        <v>191.55</v>
      </c>
      <c r="M26" s="31">
        <v>33.944899999999997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223.05</v>
      </c>
      <c r="D27" s="38">
        <v>221.13333333333335</v>
      </c>
      <c r="E27" s="38">
        <v>218.6166666666667</v>
      </c>
      <c r="F27" s="38">
        <v>214.18333333333334</v>
      </c>
      <c r="G27" s="38">
        <v>211.66666666666669</v>
      </c>
      <c r="H27" s="38">
        <v>225.56666666666672</v>
      </c>
      <c r="I27" s="38">
        <v>228.08333333333337</v>
      </c>
      <c r="J27" s="38">
        <v>232.51666666666674</v>
      </c>
      <c r="K27" s="31">
        <v>223.65</v>
      </c>
      <c r="L27" s="31">
        <v>216.7</v>
      </c>
      <c r="M27" s="31">
        <v>52.896050000000002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371.2</v>
      </c>
      <c r="D28" s="38">
        <v>372.13333333333327</v>
      </c>
      <c r="E28" s="38">
        <v>368.86666666666656</v>
      </c>
      <c r="F28" s="38">
        <v>366.5333333333333</v>
      </c>
      <c r="G28" s="38">
        <v>363.26666666666659</v>
      </c>
      <c r="H28" s="38">
        <v>374.46666666666653</v>
      </c>
      <c r="I28" s="38">
        <v>377.73333333333329</v>
      </c>
      <c r="J28" s="38">
        <v>380.06666666666649</v>
      </c>
      <c r="K28" s="31">
        <v>375.4</v>
      </c>
      <c r="L28" s="31">
        <v>369.8</v>
      </c>
      <c r="M28" s="31">
        <v>1.9897400000000001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1024.3</v>
      </c>
      <c r="D29" s="38">
        <v>1030.3333333333333</v>
      </c>
      <c r="E29" s="38">
        <v>1013.6666666666665</v>
      </c>
      <c r="F29" s="38">
        <v>1003.0333333333333</v>
      </c>
      <c r="G29" s="38">
        <v>986.36666666666656</v>
      </c>
      <c r="H29" s="38">
        <v>1040.9666666666665</v>
      </c>
      <c r="I29" s="38">
        <v>1057.633333333333</v>
      </c>
      <c r="J29" s="38">
        <v>1068.2666666666664</v>
      </c>
      <c r="K29" s="31">
        <v>1047</v>
      </c>
      <c r="L29" s="31">
        <v>1019.7</v>
      </c>
      <c r="M29" s="31">
        <v>0.81706000000000001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1046.8</v>
      </c>
      <c r="D30" s="38">
        <v>1053.1666666666667</v>
      </c>
      <c r="E30" s="38">
        <v>1037.6833333333334</v>
      </c>
      <c r="F30" s="38">
        <v>1028.5666666666666</v>
      </c>
      <c r="G30" s="38">
        <v>1013.0833333333333</v>
      </c>
      <c r="H30" s="38">
        <v>1062.2833333333335</v>
      </c>
      <c r="I30" s="38">
        <v>1077.7666666666667</v>
      </c>
      <c r="J30" s="38">
        <v>1086.8833333333337</v>
      </c>
      <c r="K30" s="31">
        <v>1068.6500000000001</v>
      </c>
      <c r="L30" s="31">
        <v>1044.05</v>
      </c>
      <c r="M30" s="31">
        <v>2.1587999999999998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3513.95</v>
      </c>
      <c r="D31" s="38">
        <v>3509.9499999999994</v>
      </c>
      <c r="E31" s="38">
        <v>3471.0499999999988</v>
      </c>
      <c r="F31" s="38">
        <v>3428.1499999999996</v>
      </c>
      <c r="G31" s="38">
        <v>3389.2499999999991</v>
      </c>
      <c r="H31" s="38">
        <v>3552.8499999999985</v>
      </c>
      <c r="I31" s="38">
        <v>3591.7499999999991</v>
      </c>
      <c r="J31" s="38">
        <v>3634.6499999999983</v>
      </c>
      <c r="K31" s="31">
        <v>3548.85</v>
      </c>
      <c r="L31" s="31">
        <v>3467.05</v>
      </c>
      <c r="M31" s="31">
        <v>0.58823000000000003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1615.75</v>
      </c>
      <c r="D32" s="38">
        <v>1647.2833333333335</v>
      </c>
      <c r="E32" s="38">
        <v>1559.5666666666671</v>
      </c>
      <c r="F32" s="38">
        <v>1503.3833333333334</v>
      </c>
      <c r="G32" s="38">
        <v>1415.666666666667</v>
      </c>
      <c r="H32" s="38">
        <v>1703.4666666666672</v>
      </c>
      <c r="I32" s="38">
        <v>1791.1833333333338</v>
      </c>
      <c r="J32" s="38">
        <v>1847.3666666666672</v>
      </c>
      <c r="K32" s="31">
        <v>1735</v>
      </c>
      <c r="L32" s="31">
        <v>1591.1</v>
      </c>
      <c r="M32" s="31">
        <v>31.589469999999999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777.2</v>
      </c>
      <c r="D33" s="38">
        <v>766.9</v>
      </c>
      <c r="E33" s="38">
        <v>740.3</v>
      </c>
      <c r="F33" s="38">
        <v>703.4</v>
      </c>
      <c r="G33" s="38">
        <v>676.8</v>
      </c>
      <c r="H33" s="38">
        <v>803.8</v>
      </c>
      <c r="I33" s="38">
        <v>830.40000000000009</v>
      </c>
      <c r="J33" s="38">
        <v>867.3</v>
      </c>
      <c r="K33" s="31">
        <v>793.5</v>
      </c>
      <c r="L33" s="31">
        <v>730</v>
      </c>
      <c r="M33" s="31">
        <v>21.021940000000001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3995.7</v>
      </c>
      <c r="D34" s="38">
        <v>3996.1666666666665</v>
      </c>
      <c r="E34" s="38">
        <v>3949.7833333333328</v>
      </c>
      <c r="F34" s="38">
        <v>3903.8666666666663</v>
      </c>
      <c r="G34" s="38">
        <v>3857.4833333333327</v>
      </c>
      <c r="H34" s="38">
        <v>4042.083333333333</v>
      </c>
      <c r="I34" s="38">
        <v>4088.4666666666672</v>
      </c>
      <c r="J34" s="38">
        <v>4134.3833333333332</v>
      </c>
      <c r="K34" s="31">
        <v>4042.55</v>
      </c>
      <c r="L34" s="31">
        <v>3950.25</v>
      </c>
      <c r="M34" s="31">
        <v>1.0058800000000001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2467.1</v>
      </c>
      <c r="D35" s="38">
        <v>2457.5666666666671</v>
      </c>
      <c r="E35" s="38">
        <v>2440.1333333333341</v>
      </c>
      <c r="F35" s="38">
        <v>2413.166666666667</v>
      </c>
      <c r="G35" s="38">
        <v>2395.733333333334</v>
      </c>
      <c r="H35" s="38">
        <v>2484.5333333333342</v>
      </c>
      <c r="I35" s="38">
        <v>2501.9666666666676</v>
      </c>
      <c r="J35" s="38">
        <v>2528.9333333333343</v>
      </c>
      <c r="K35" s="31">
        <v>2475</v>
      </c>
      <c r="L35" s="31">
        <v>2430.6</v>
      </c>
      <c r="M35" s="31">
        <v>0.24904000000000001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624.4</v>
      </c>
      <c r="D36" s="38">
        <v>625.96666666666658</v>
      </c>
      <c r="E36" s="38">
        <v>620.48333333333312</v>
      </c>
      <c r="F36" s="38">
        <v>616.56666666666649</v>
      </c>
      <c r="G36" s="38">
        <v>611.08333333333303</v>
      </c>
      <c r="H36" s="38">
        <v>629.88333333333321</v>
      </c>
      <c r="I36" s="38">
        <v>635.36666666666656</v>
      </c>
      <c r="J36" s="38">
        <v>639.2833333333333</v>
      </c>
      <c r="K36" s="31">
        <v>631.45000000000005</v>
      </c>
      <c r="L36" s="31">
        <v>622.04999999999995</v>
      </c>
      <c r="M36" s="31">
        <v>5.3305400000000001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2435</v>
      </c>
      <c r="D37" s="38">
        <v>2446</v>
      </c>
      <c r="E37" s="38">
        <v>2409</v>
      </c>
      <c r="F37" s="38">
        <v>2383</v>
      </c>
      <c r="G37" s="38">
        <v>2346</v>
      </c>
      <c r="H37" s="38">
        <v>2472</v>
      </c>
      <c r="I37" s="38">
        <v>2509</v>
      </c>
      <c r="J37" s="38">
        <v>2535</v>
      </c>
      <c r="K37" s="31">
        <v>2483</v>
      </c>
      <c r="L37" s="31">
        <v>2420</v>
      </c>
      <c r="M37" s="31">
        <v>1.7531600000000001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454.8</v>
      </c>
      <c r="D38" s="38">
        <v>453.16666666666669</v>
      </c>
      <c r="E38" s="38">
        <v>449.68333333333339</v>
      </c>
      <c r="F38" s="38">
        <v>444.56666666666672</v>
      </c>
      <c r="G38" s="38">
        <v>441.08333333333343</v>
      </c>
      <c r="H38" s="38">
        <v>458.28333333333336</v>
      </c>
      <c r="I38" s="38">
        <v>461.76666666666659</v>
      </c>
      <c r="J38" s="38">
        <v>466.88333333333333</v>
      </c>
      <c r="K38" s="31">
        <v>456.65</v>
      </c>
      <c r="L38" s="31">
        <v>448.05</v>
      </c>
      <c r="M38" s="31">
        <v>45.736559999999997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1554.45</v>
      </c>
      <c r="D39" s="38">
        <v>1566.0666666666666</v>
      </c>
      <c r="E39" s="38">
        <v>1533.3833333333332</v>
      </c>
      <c r="F39" s="38">
        <v>1512.3166666666666</v>
      </c>
      <c r="G39" s="38">
        <v>1479.6333333333332</v>
      </c>
      <c r="H39" s="38">
        <v>1587.1333333333332</v>
      </c>
      <c r="I39" s="38">
        <v>1619.8166666666666</v>
      </c>
      <c r="J39" s="38">
        <v>1640.8833333333332</v>
      </c>
      <c r="K39" s="31">
        <v>1598.75</v>
      </c>
      <c r="L39" s="31">
        <v>1545</v>
      </c>
      <c r="M39" s="31">
        <v>3.1259199999999998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976.75</v>
      </c>
      <c r="D40" s="38">
        <v>974.91666666666663</v>
      </c>
      <c r="E40" s="38">
        <v>969.83333333333326</v>
      </c>
      <c r="F40" s="38">
        <v>962.91666666666663</v>
      </c>
      <c r="G40" s="38">
        <v>957.83333333333326</v>
      </c>
      <c r="H40" s="38">
        <v>981.83333333333326</v>
      </c>
      <c r="I40" s="38">
        <v>986.91666666666652</v>
      </c>
      <c r="J40" s="38">
        <v>993.83333333333326</v>
      </c>
      <c r="K40" s="31">
        <v>980</v>
      </c>
      <c r="L40" s="31">
        <v>968</v>
      </c>
      <c r="M40" s="31">
        <v>0.38119999999999998</v>
      </c>
      <c r="N40" s="1"/>
      <c r="O40" s="1"/>
    </row>
    <row r="41" spans="1:15" ht="12.75" customHeight="1">
      <c r="A41" s="33">
        <v>31</v>
      </c>
      <c r="B41" s="58" t="s">
        <v>874</v>
      </c>
      <c r="C41" s="31">
        <v>3858.15</v>
      </c>
      <c r="D41" s="38">
        <v>3701.7666666666664</v>
      </c>
      <c r="E41" s="38">
        <v>3459.6333333333328</v>
      </c>
      <c r="F41" s="38">
        <v>3061.1166666666663</v>
      </c>
      <c r="G41" s="38">
        <v>2818.9833333333327</v>
      </c>
      <c r="H41" s="38">
        <v>4100.2833333333328</v>
      </c>
      <c r="I41" s="38">
        <v>4342.4166666666661</v>
      </c>
      <c r="J41" s="38">
        <v>4740.9333333333325</v>
      </c>
      <c r="K41" s="31">
        <v>3943.9</v>
      </c>
      <c r="L41" s="31">
        <v>3303.25</v>
      </c>
      <c r="M41" s="31">
        <v>4.4112400000000003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1538.65</v>
      </c>
      <c r="D42" s="38">
        <v>1527.1000000000001</v>
      </c>
      <c r="E42" s="38">
        <v>1509.2000000000003</v>
      </c>
      <c r="F42" s="38">
        <v>1479.7500000000002</v>
      </c>
      <c r="G42" s="38">
        <v>1461.8500000000004</v>
      </c>
      <c r="H42" s="38">
        <v>1556.5500000000002</v>
      </c>
      <c r="I42" s="38">
        <v>1574.4500000000003</v>
      </c>
      <c r="J42" s="38">
        <v>1603.9</v>
      </c>
      <c r="K42" s="31">
        <v>1545</v>
      </c>
      <c r="L42" s="31">
        <v>1497.65</v>
      </c>
      <c r="M42" s="31">
        <v>9.2677300000000002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5346.95</v>
      </c>
      <c r="D43" s="38">
        <v>5295.9833333333336</v>
      </c>
      <c r="E43" s="38">
        <v>5227.9666666666672</v>
      </c>
      <c r="F43" s="38">
        <v>5108.9833333333336</v>
      </c>
      <c r="G43" s="38">
        <v>5040.9666666666672</v>
      </c>
      <c r="H43" s="38">
        <v>5414.9666666666672</v>
      </c>
      <c r="I43" s="38">
        <v>5482.9833333333336</v>
      </c>
      <c r="J43" s="38">
        <v>5601.9666666666672</v>
      </c>
      <c r="K43" s="31">
        <v>5364</v>
      </c>
      <c r="L43" s="31">
        <v>5177</v>
      </c>
      <c r="M43" s="31">
        <v>4.53505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424.3</v>
      </c>
      <c r="D44" s="38">
        <v>422.23333333333329</v>
      </c>
      <c r="E44" s="38">
        <v>419.46666666666658</v>
      </c>
      <c r="F44" s="38">
        <v>414.63333333333327</v>
      </c>
      <c r="G44" s="38">
        <v>411.86666666666656</v>
      </c>
      <c r="H44" s="38">
        <v>427.06666666666661</v>
      </c>
      <c r="I44" s="38">
        <v>429.83333333333337</v>
      </c>
      <c r="J44" s="38">
        <v>434.66666666666663</v>
      </c>
      <c r="K44" s="31">
        <v>425</v>
      </c>
      <c r="L44" s="31">
        <v>417.4</v>
      </c>
      <c r="M44" s="31">
        <v>11.590579999999999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276.10000000000002</v>
      </c>
      <c r="D45" s="38">
        <v>274.86666666666667</v>
      </c>
      <c r="E45" s="38">
        <v>271.73333333333335</v>
      </c>
      <c r="F45" s="38">
        <v>267.36666666666667</v>
      </c>
      <c r="G45" s="38">
        <v>264.23333333333335</v>
      </c>
      <c r="H45" s="38">
        <v>279.23333333333335</v>
      </c>
      <c r="I45" s="38">
        <v>282.36666666666667</v>
      </c>
      <c r="J45" s="38">
        <v>286.73333333333335</v>
      </c>
      <c r="K45" s="31">
        <v>278</v>
      </c>
      <c r="L45" s="31">
        <v>270.5</v>
      </c>
      <c r="M45" s="31">
        <v>2.78979</v>
      </c>
      <c r="N45" s="1"/>
      <c r="O45" s="1"/>
    </row>
    <row r="46" spans="1:15" ht="12.75" customHeight="1">
      <c r="A46" s="33">
        <v>36</v>
      </c>
      <c r="B46" s="58" t="s">
        <v>873</v>
      </c>
      <c r="C46" s="31">
        <v>523.1</v>
      </c>
      <c r="D46" s="38">
        <v>524.33333333333337</v>
      </c>
      <c r="E46" s="38">
        <v>520.7166666666667</v>
      </c>
      <c r="F46" s="38">
        <v>518.33333333333337</v>
      </c>
      <c r="G46" s="38">
        <v>514.7166666666667</v>
      </c>
      <c r="H46" s="38">
        <v>526.7166666666667</v>
      </c>
      <c r="I46" s="38">
        <v>530.33333333333326</v>
      </c>
      <c r="J46" s="38">
        <v>532.7166666666667</v>
      </c>
      <c r="K46" s="31">
        <v>527.95000000000005</v>
      </c>
      <c r="L46" s="31">
        <v>521.95000000000005</v>
      </c>
      <c r="M46" s="31">
        <v>1.2648900000000001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556.75</v>
      </c>
      <c r="D47" s="38">
        <v>556</v>
      </c>
      <c r="E47" s="38">
        <v>550.85</v>
      </c>
      <c r="F47" s="38">
        <v>544.95000000000005</v>
      </c>
      <c r="G47" s="38">
        <v>539.80000000000007</v>
      </c>
      <c r="H47" s="38">
        <v>561.9</v>
      </c>
      <c r="I47" s="38">
        <v>567.05000000000007</v>
      </c>
      <c r="J47" s="38">
        <v>572.94999999999993</v>
      </c>
      <c r="K47" s="31">
        <v>561.15</v>
      </c>
      <c r="L47" s="31">
        <v>550.1</v>
      </c>
      <c r="M47" s="31">
        <v>0.73346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179.3</v>
      </c>
      <c r="D48" s="38">
        <v>179.78333333333333</v>
      </c>
      <c r="E48" s="38">
        <v>177.56666666666666</v>
      </c>
      <c r="F48" s="38">
        <v>175.83333333333334</v>
      </c>
      <c r="G48" s="38">
        <v>173.61666666666667</v>
      </c>
      <c r="H48" s="38">
        <v>181.51666666666665</v>
      </c>
      <c r="I48" s="38">
        <v>183.73333333333329</v>
      </c>
      <c r="J48" s="38">
        <v>185.46666666666664</v>
      </c>
      <c r="K48" s="31">
        <v>182</v>
      </c>
      <c r="L48" s="31">
        <v>178.05</v>
      </c>
      <c r="M48" s="31">
        <v>121.55427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3390.7</v>
      </c>
      <c r="D49" s="38">
        <v>3384.7333333333336</v>
      </c>
      <c r="E49" s="38">
        <v>3370.4666666666672</v>
      </c>
      <c r="F49" s="38">
        <v>3350.2333333333336</v>
      </c>
      <c r="G49" s="38">
        <v>3335.9666666666672</v>
      </c>
      <c r="H49" s="38">
        <v>3404.9666666666672</v>
      </c>
      <c r="I49" s="38">
        <v>3419.2333333333336</v>
      </c>
      <c r="J49" s="38">
        <v>3439.4666666666672</v>
      </c>
      <c r="K49" s="31">
        <v>3399</v>
      </c>
      <c r="L49" s="31">
        <v>3364.5</v>
      </c>
      <c r="M49" s="31">
        <v>5.5374999999999996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298.89999999999998</v>
      </c>
      <c r="D50" s="38">
        <v>300.95</v>
      </c>
      <c r="E50" s="38">
        <v>293.04999999999995</v>
      </c>
      <c r="F50" s="38">
        <v>287.2</v>
      </c>
      <c r="G50" s="38">
        <v>279.29999999999995</v>
      </c>
      <c r="H50" s="38">
        <v>306.79999999999995</v>
      </c>
      <c r="I50" s="38">
        <v>314.69999999999993</v>
      </c>
      <c r="J50" s="38">
        <v>320.54999999999995</v>
      </c>
      <c r="K50" s="31">
        <v>308.85000000000002</v>
      </c>
      <c r="L50" s="31">
        <v>295.10000000000002</v>
      </c>
      <c r="M50" s="31">
        <v>4.7166199999999998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1909.25</v>
      </c>
      <c r="D51" s="38">
        <v>1909.8</v>
      </c>
      <c r="E51" s="38">
        <v>1891.4499999999998</v>
      </c>
      <c r="F51" s="38">
        <v>1873.6499999999999</v>
      </c>
      <c r="G51" s="38">
        <v>1855.2999999999997</v>
      </c>
      <c r="H51" s="38">
        <v>1927.6</v>
      </c>
      <c r="I51" s="38">
        <v>1945.9499999999998</v>
      </c>
      <c r="J51" s="38">
        <v>1963.75</v>
      </c>
      <c r="K51" s="31">
        <v>1928.15</v>
      </c>
      <c r="L51" s="31">
        <v>1892</v>
      </c>
      <c r="M51" s="31">
        <v>4.1916099999999998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6622.6</v>
      </c>
      <c r="D52" s="38">
        <v>6593.8666666666659</v>
      </c>
      <c r="E52" s="38">
        <v>6514.7833333333319</v>
      </c>
      <c r="F52" s="38">
        <v>6406.9666666666662</v>
      </c>
      <c r="G52" s="38">
        <v>6327.8833333333323</v>
      </c>
      <c r="H52" s="38">
        <v>6701.6833333333316</v>
      </c>
      <c r="I52" s="38">
        <v>6780.7666666666655</v>
      </c>
      <c r="J52" s="38">
        <v>6888.5833333333312</v>
      </c>
      <c r="K52" s="31">
        <v>6672.95</v>
      </c>
      <c r="L52" s="31">
        <v>6486.05</v>
      </c>
      <c r="M52" s="31">
        <v>0.85858000000000001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725.2</v>
      </c>
      <c r="D53" s="38">
        <v>727.48333333333323</v>
      </c>
      <c r="E53" s="38">
        <v>720.56666666666649</v>
      </c>
      <c r="F53" s="38">
        <v>715.93333333333328</v>
      </c>
      <c r="G53" s="38">
        <v>709.01666666666654</v>
      </c>
      <c r="H53" s="38">
        <v>732.11666666666645</v>
      </c>
      <c r="I53" s="38">
        <v>739.03333333333319</v>
      </c>
      <c r="J53" s="38">
        <v>743.6666666666664</v>
      </c>
      <c r="K53" s="31">
        <v>734.4</v>
      </c>
      <c r="L53" s="31">
        <v>722.85</v>
      </c>
      <c r="M53" s="31">
        <v>13.83577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837</v>
      </c>
      <c r="D54" s="38">
        <v>833.06666666666661</v>
      </c>
      <c r="E54" s="38">
        <v>828.13333333333321</v>
      </c>
      <c r="F54" s="38">
        <v>819.26666666666665</v>
      </c>
      <c r="G54" s="38">
        <v>814.33333333333326</v>
      </c>
      <c r="H54" s="38">
        <v>841.93333333333317</v>
      </c>
      <c r="I54" s="38">
        <v>846.86666666666656</v>
      </c>
      <c r="J54" s="38">
        <v>855.73333333333312</v>
      </c>
      <c r="K54" s="31">
        <v>838</v>
      </c>
      <c r="L54" s="31">
        <v>824.2</v>
      </c>
      <c r="M54" s="31">
        <v>19.993880000000001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400</v>
      </c>
      <c r="D55" s="38">
        <v>400.85000000000008</v>
      </c>
      <c r="E55" s="38">
        <v>395.75000000000017</v>
      </c>
      <c r="F55" s="38">
        <v>391.50000000000011</v>
      </c>
      <c r="G55" s="38">
        <v>386.4000000000002</v>
      </c>
      <c r="H55" s="38">
        <v>405.10000000000014</v>
      </c>
      <c r="I55" s="38">
        <v>410.20000000000005</v>
      </c>
      <c r="J55" s="38">
        <v>414.4500000000001</v>
      </c>
      <c r="K55" s="31">
        <v>405.95</v>
      </c>
      <c r="L55" s="31">
        <v>396.6</v>
      </c>
      <c r="M55" s="31">
        <v>1.4049100000000001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3713.9</v>
      </c>
      <c r="D56" s="38">
        <v>3705.65</v>
      </c>
      <c r="E56" s="38">
        <v>3682.3</v>
      </c>
      <c r="F56" s="38">
        <v>3650.7000000000003</v>
      </c>
      <c r="G56" s="38">
        <v>3627.3500000000004</v>
      </c>
      <c r="H56" s="38">
        <v>3737.25</v>
      </c>
      <c r="I56" s="38">
        <v>3760.5999999999995</v>
      </c>
      <c r="J56" s="38">
        <v>3792.2</v>
      </c>
      <c r="K56" s="31">
        <v>3729</v>
      </c>
      <c r="L56" s="31">
        <v>3674.05</v>
      </c>
      <c r="M56" s="31">
        <v>2.1918700000000002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949.95</v>
      </c>
      <c r="D57" s="38">
        <v>953.9666666666667</v>
      </c>
      <c r="E57" s="38">
        <v>938.18333333333339</v>
      </c>
      <c r="F57" s="38">
        <v>926.41666666666674</v>
      </c>
      <c r="G57" s="38">
        <v>910.63333333333344</v>
      </c>
      <c r="H57" s="38">
        <v>965.73333333333335</v>
      </c>
      <c r="I57" s="38">
        <v>981.51666666666665</v>
      </c>
      <c r="J57" s="38">
        <v>993.2833333333333</v>
      </c>
      <c r="K57" s="31">
        <v>969.75</v>
      </c>
      <c r="L57" s="31">
        <v>942.2</v>
      </c>
      <c r="M57" s="31">
        <v>85.04392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4892.5</v>
      </c>
      <c r="D58" s="38">
        <v>4874.05</v>
      </c>
      <c r="E58" s="38">
        <v>4848.1000000000004</v>
      </c>
      <c r="F58" s="38">
        <v>4803.7</v>
      </c>
      <c r="G58" s="38">
        <v>4777.75</v>
      </c>
      <c r="H58" s="38">
        <v>4918.4500000000007</v>
      </c>
      <c r="I58" s="38">
        <v>4944.3999999999996</v>
      </c>
      <c r="J58" s="38">
        <v>4988.8000000000011</v>
      </c>
      <c r="K58" s="31">
        <v>4900</v>
      </c>
      <c r="L58" s="31">
        <v>4829.6499999999996</v>
      </c>
      <c r="M58" s="31">
        <v>2.55158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7381.6</v>
      </c>
      <c r="D59" s="38">
        <v>7328.7333333333336</v>
      </c>
      <c r="E59" s="38">
        <v>7262.8666666666668</v>
      </c>
      <c r="F59" s="38">
        <v>7144.1333333333332</v>
      </c>
      <c r="G59" s="38">
        <v>7078.2666666666664</v>
      </c>
      <c r="H59" s="38">
        <v>7447.4666666666672</v>
      </c>
      <c r="I59" s="38">
        <v>7513.3333333333339</v>
      </c>
      <c r="J59" s="38">
        <v>7632.0666666666675</v>
      </c>
      <c r="K59" s="31">
        <v>7394.6</v>
      </c>
      <c r="L59" s="31">
        <v>7210</v>
      </c>
      <c r="M59" s="31">
        <v>10.070499999999999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1584.85</v>
      </c>
      <c r="D60" s="38">
        <v>1594.4166666666667</v>
      </c>
      <c r="E60" s="38">
        <v>1558.8333333333335</v>
      </c>
      <c r="F60" s="38">
        <v>1532.8166666666668</v>
      </c>
      <c r="G60" s="38">
        <v>1497.2333333333336</v>
      </c>
      <c r="H60" s="38">
        <v>1620.4333333333334</v>
      </c>
      <c r="I60" s="38">
        <v>1656.0166666666669</v>
      </c>
      <c r="J60" s="38">
        <v>1682.0333333333333</v>
      </c>
      <c r="K60" s="31">
        <v>1630</v>
      </c>
      <c r="L60" s="31">
        <v>1568.4</v>
      </c>
      <c r="M60" s="31">
        <v>32.857439999999997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7536.7</v>
      </c>
      <c r="D61" s="38">
        <v>7542.583333333333</v>
      </c>
      <c r="E61" s="38">
        <v>7486.1666666666661</v>
      </c>
      <c r="F61" s="38">
        <v>7435.6333333333332</v>
      </c>
      <c r="G61" s="38">
        <v>7379.2166666666662</v>
      </c>
      <c r="H61" s="38">
        <v>7593.1166666666659</v>
      </c>
      <c r="I61" s="38">
        <v>7649.5333333333319</v>
      </c>
      <c r="J61" s="38">
        <v>7700.0666666666657</v>
      </c>
      <c r="K61" s="31">
        <v>7599</v>
      </c>
      <c r="L61" s="31">
        <v>7492.05</v>
      </c>
      <c r="M61" s="31">
        <v>0.13331000000000001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2177.5</v>
      </c>
      <c r="D62" s="38">
        <v>2178.2000000000003</v>
      </c>
      <c r="E62" s="38">
        <v>2166.4000000000005</v>
      </c>
      <c r="F62" s="38">
        <v>2155.3000000000002</v>
      </c>
      <c r="G62" s="38">
        <v>2143.5000000000005</v>
      </c>
      <c r="H62" s="38">
        <v>2189.3000000000006</v>
      </c>
      <c r="I62" s="38">
        <v>2201.1000000000008</v>
      </c>
      <c r="J62" s="38">
        <v>2212.2000000000007</v>
      </c>
      <c r="K62" s="31">
        <v>2190</v>
      </c>
      <c r="L62" s="31">
        <v>2167.1</v>
      </c>
      <c r="M62" s="31">
        <v>0.33888000000000001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2464.4</v>
      </c>
      <c r="D63" s="38">
        <v>2460.5666666666671</v>
      </c>
      <c r="E63" s="38">
        <v>2444.0833333333339</v>
      </c>
      <c r="F63" s="38">
        <v>2423.7666666666669</v>
      </c>
      <c r="G63" s="38">
        <v>2407.2833333333338</v>
      </c>
      <c r="H63" s="38">
        <v>2480.8833333333341</v>
      </c>
      <c r="I63" s="38">
        <v>2497.3666666666668</v>
      </c>
      <c r="J63" s="38">
        <v>2517.6833333333343</v>
      </c>
      <c r="K63" s="31">
        <v>2477.0500000000002</v>
      </c>
      <c r="L63" s="31">
        <v>2440.25</v>
      </c>
      <c r="M63" s="31">
        <v>2.2931400000000002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395</v>
      </c>
      <c r="D64" s="38">
        <v>393.48333333333335</v>
      </c>
      <c r="E64" s="38">
        <v>389.51666666666671</v>
      </c>
      <c r="F64" s="38">
        <v>384.03333333333336</v>
      </c>
      <c r="G64" s="38">
        <v>380.06666666666672</v>
      </c>
      <c r="H64" s="38">
        <v>398.9666666666667</v>
      </c>
      <c r="I64" s="38">
        <v>402.93333333333339</v>
      </c>
      <c r="J64" s="38">
        <v>408.41666666666669</v>
      </c>
      <c r="K64" s="31">
        <v>397.45</v>
      </c>
      <c r="L64" s="31">
        <v>388</v>
      </c>
      <c r="M64" s="31">
        <v>10.717320000000001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217.1</v>
      </c>
      <c r="D65" s="38">
        <v>216.6</v>
      </c>
      <c r="E65" s="38">
        <v>214.35</v>
      </c>
      <c r="F65" s="38">
        <v>211.6</v>
      </c>
      <c r="G65" s="38">
        <v>209.35</v>
      </c>
      <c r="H65" s="38">
        <v>219.35</v>
      </c>
      <c r="I65" s="38">
        <v>221.6</v>
      </c>
      <c r="J65" s="38">
        <v>224.35</v>
      </c>
      <c r="K65" s="31">
        <v>218.85</v>
      </c>
      <c r="L65" s="31">
        <v>213.85</v>
      </c>
      <c r="M65" s="31">
        <v>101.83107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201.1</v>
      </c>
      <c r="D66" s="38">
        <v>200.13333333333333</v>
      </c>
      <c r="E66" s="38">
        <v>198.46666666666664</v>
      </c>
      <c r="F66" s="38">
        <v>195.83333333333331</v>
      </c>
      <c r="G66" s="38">
        <v>194.16666666666663</v>
      </c>
      <c r="H66" s="38">
        <v>202.76666666666665</v>
      </c>
      <c r="I66" s="38">
        <v>204.43333333333334</v>
      </c>
      <c r="J66" s="38">
        <v>207.06666666666666</v>
      </c>
      <c r="K66" s="31">
        <v>201.8</v>
      </c>
      <c r="L66" s="31">
        <v>197.5</v>
      </c>
      <c r="M66" s="31">
        <v>140.94619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84</v>
      </c>
      <c r="D67" s="38">
        <v>83.75</v>
      </c>
      <c r="E67" s="38">
        <v>82.05</v>
      </c>
      <c r="F67" s="38">
        <v>80.099999999999994</v>
      </c>
      <c r="G67" s="38">
        <v>78.399999999999991</v>
      </c>
      <c r="H67" s="38">
        <v>85.7</v>
      </c>
      <c r="I67" s="38">
        <v>87.399999999999991</v>
      </c>
      <c r="J67" s="38">
        <v>89.350000000000009</v>
      </c>
      <c r="K67" s="31">
        <v>85.45</v>
      </c>
      <c r="L67" s="31">
        <v>81.8</v>
      </c>
      <c r="M67" s="31">
        <v>105.25169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33.799999999999997</v>
      </c>
      <c r="D68" s="38">
        <v>33.866666666666667</v>
      </c>
      <c r="E68" s="38">
        <v>33.483333333333334</v>
      </c>
      <c r="F68" s="38">
        <v>33.166666666666664</v>
      </c>
      <c r="G68" s="38">
        <v>32.783333333333331</v>
      </c>
      <c r="H68" s="38">
        <v>34.183333333333337</v>
      </c>
      <c r="I68" s="38">
        <v>34.566666666666677</v>
      </c>
      <c r="J68" s="38">
        <v>34.88333333333334</v>
      </c>
      <c r="K68" s="31">
        <v>34.25</v>
      </c>
      <c r="L68" s="31">
        <v>33.549999999999997</v>
      </c>
      <c r="M68" s="31">
        <v>172.09631999999999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2740.05</v>
      </c>
      <c r="D69" s="38">
        <v>2725.0000000000005</v>
      </c>
      <c r="E69" s="38">
        <v>2682.1000000000008</v>
      </c>
      <c r="F69" s="38">
        <v>2624.1500000000005</v>
      </c>
      <c r="G69" s="38">
        <v>2581.2500000000009</v>
      </c>
      <c r="H69" s="38">
        <v>2782.9500000000007</v>
      </c>
      <c r="I69" s="38">
        <v>2825.8500000000004</v>
      </c>
      <c r="J69" s="38">
        <v>2883.8000000000006</v>
      </c>
      <c r="K69" s="31">
        <v>2767.9</v>
      </c>
      <c r="L69" s="31">
        <v>2667.05</v>
      </c>
      <c r="M69" s="31">
        <v>0.29181000000000001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1715.75</v>
      </c>
      <c r="D70" s="38">
        <v>1708.1000000000001</v>
      </c>
      <c r="E70" s="38">
        <v>1698.2000000000003</v>
      </c>
      <c r="F70" s="38">
        <v>1680.65</v>
      </c>
      <c r="G70" s="38">
        <v>1670.7500000000002</v>
      </c>
      <c r="H70" s="38">
        <v>1725.6500000000003</v>
      </c>
      <c r="I70" s="38">
        <v>1735.5500000000004</v>
      </c>
      <c r="J70" s="38">
        <v>1753.1000000000004</v>
      </c>
      <c r="K70" s="31">
        <v>1718</v>
      </c>
      <c r="L70" s="31">
        <v>1690.55</v>
      </c>
      <c r="M70" s="31">
        <v>1.2052799999999999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4393.75</v>
      </c>
      <c r="D71" s="38">
        <v>4396.1833333333334</v>
      </c>
      <c r="E71" s="38">
        <v>4348.416666666667</v>
      </c>
      <c r="F71" s="38">
        <v>4303.0833333333339</v>
      </c>
      <c r="G71" s="38">
        <v>4255.3166666666675</v>
      </c>
      <c r="H71" s="38">
        <v>4441.5166666666664</v>
      </c>
      <c r="I71" s="38">
        <v>4489.2833333333328</v>
      </c>
      <c r="J71" s="38">
        <v>4534.6166666666659</v>
      </c>
      <c r="K71" s="31">
        <v>4443.95</v>
      </c>
      <c r="L71" s="31">
        <v>4350.8500000000004</v>
      </c>
      <c r="M71" s="31">
        <v>0.12967000000000001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1815.85</v>
      </c>
      <c r="D72" s="38">
        <v>1814.6166666666668</v>
      </c>
      <c r="E72" s="38">
        <v>1801.2333333333336</v>
      </c>
      <c r="F72" s="38">
        <v>1786.6166666666668</v>
      </c>
      <c r="G72" s="38">
        <v>1773.2333333333336</v>
      </c>
      <c r="H72" s="38">
        <v>1829.2333333333336</v>
      </c>
      <c r="I72" s="38">
        <v>1842.6166666666668</v>
      </c>
      <c r="J72" s="38">
        <v>1857.2333333333336</v>
      </c>
      <c r="K72" s="31">
        <v>1828</v>
      </c>
      <c r="L72" s="31">
        <v>1800</v>
      </c>
      <c r="M72" s="31">
        <v>1.79386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679.65</v>
      </c>
      <c r="D73" s="38">
        <v>676.28333333333342</v>
      </c>
      <c r="E73" s="38">
        <v>671.56666666666683</v>
      </c>
      <c r="F73" s="38">
        <v>663.48333333333346</v>
      </c>
      <c r="G73" s="38">
        <v>658.76666666666688</v>
      </c>
      <c r="H73" s="38">
        <v>684.36666666666679</v>
      </c>
      <c r="I73" s="38">
        <v>689.08333333333326</v>
      </c>
      <c r="J73" s="38">
        <v>697.16666666666674</v>
      </c>
      <c r="K73" s="31">
        <v>681</v>
      </c>
      <c r="L73" s="31">
        <v>668.2</v>
      </c>
      <c r="M73" s="31">
        <v>3.3965999999999998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1201.0999999999999</v>
      </c>
      <c r="D74" s="38">
        <v>1203.4166666666667</v>
      </c>
      <c r="E74" s="38">
        <v>1192.8333333333335</v>
      </c>
      <c r="F74" s="38">
        <v>1184.5666666666668</v>
      </c>
      <c r="G74" s="38">
        <v>1173.9833333333336</v>
      </c>
      <c r="H74" s="38">
        <v>1211.6833333333334</v>
      </c>
      <c r="I74" s="38">
        <v>1222.2666666666669</v>
      </c>
      <c r="J74" s="38">
        <v>1230.5333333333333</v>
      </c>
      <c r="K74" s="31">
        <v>1214</v>
      </c>
      <c r="L74" s="31">
        <v>1195.1500000000001</v>
      </c>
      <c r="M74" s="31">
        <v>2.5123899999999999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130.15</v>
      </c>
      <c r="D75" s="38">
        <v>129.95000000000002</v>
      </c>
      <c r="E75" s="38">
        <v>128.20000000000005</v>
      </c>
      <c r="F75" s="38">
        <v>126.25000000000003</v>
      </c>
      <c r="G75" s="38">
        <v>124.50000000000006</v>
      </c>
      <c r="H75" s="38">
        <v>131.90000000000003</v>
      </c>
      <c r="I75" s="38">
        <v>133.64999999999998</v>
      </c>
      <c r="J75" s="38">
        <v>135.60000000000002</v>
      </c>
      <c r="K75" s="31">
        <v>131.69999999999999</v>
      </c>
      <c r="L75" s="31">
        <v>128</v>
      </c>
      <c r="M75" s="31">
        <v>372.45053000000001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902.85</v>
      </c>
      <c r="D76" s="38">
        <v>907.08333333333337</v>
      </c>
      <c r="E76" s="38">
        <v>893.2166666666667</v>
      </c>
      <c r="F76" s="38">
        <v>883.58333333333337</v>
      </c>
      <c r="G76" s="38">
        <v>869.7166666666667</v>
      </c>
      <c r="H76" s="38">
        <v>916.7166666666667</v>
      </c>
      <c r="I76" s="38">
        <v>930.58333333333326</v>
      </c>
      <c r="J76" s="38">
        <v>940.2166666666667</v>
      </c>
      <c r="K76" s="31">
        <v>920.95</v>
      </c>
      <c r="L76" s="31">
        <v>897.45</v>
      </c>
      <c r="M76" s="31">
        <v>31.430499999999999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103.1</v>
      </c>
      <c r="D77" s="38">
        <v>102.81666666666666</v>
      </c>
      <c r="E77" s="38">
        <v>101.63333333333333</v>
      </c>
      <c r="F77" s="38">
        <v>100.16666666666666</v>
      </c>
      <c r="G77" s="38">
        <v>98.98333333333332</v>
      </c>
      <c r="H77" s="38">
        <v>104.28333333333333</v>
      </c>
      <c r="I77" s="38">
        <v>105.46666666666667</v>
      </c>
      <c r="J77" s="38">
        <v>106.93333333333334</v>
      </c>
      <c r="K77" s="31">
        <v>104</v>
      </c>
      <c r="L77" s="31">
        <v>101.35</v>
      </c>
      <c r="M77" s="31">
        <v>194.71153000000001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373.45</v>
      </c>
      <c r="D78" s="38">
        <v>375.11666666666662</v>
      </c>
      <c r="E78" s="38">
        <v>370.43333333333322</v>
      </c>
      <c r="F78" s="38">
        <v>367.41666666666663</v>
      </c>
      <c r="G78" s="38">
        <v>362.73333333333323</v>
      </c>
      <c r="H78" s="38">
        <v>378.13333333333321</v>
      </c>
      <c r="I78" s="38">
        <v>382.81666666666661</v>
      </c>
      <c r="J78" s="38">
        <v>385.8333333333332</v>
      </c>
      <c r="K78" s="31">
        <v>379.8</v>
      </c>
      <c r="L78" s="31">
        <v>372.1</v>
      </c>
      <c r="M78" s="31">
        <v>36.297220000000003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895.1</v>
      </c>
      <c r="D79" s="38">
        <v>895.18333333333339</v>
      </c>
      <c r="E79" s="38">
        <v>890.46666666666681</v>
      </c>
      <c r="F79" s="38">
        <v>885.83333333333337</v>
      </c>
      <c r="G79" s="38">
        <v>881.11666666666679</v>
      </c>
      <c r="H79" s="38">
        <v>899.81666666666683</v>
      </c>
      <c r="I79" s="38">
        <v>904.53333333333353</v>
      </c>
      <c r="J79" s="38">
        <v>909.16666666666686</v>
      </c>
      <c r="K79" s="31">
        <v>899.9</v>
      </c>
      <c r="L79" s="31">
        <v>890.55</v>
      </c>
      <c r="M79" s="31">
        <v>23.14339</v>
      </c>
      <c r="N79" s="1"/>
      <c r="O79" s="1"/>
    </row>
    <row r="80" spans="1:15" ht="12.75" customHeight="1">
      <c r="A80" s="33">
        <v>70</v>
      </c>
      <c r="B80" s="58" t="s">
        <v>875</v>
      </c>
      <c r="C80" s="31">
        <v>473.5</v>
      </c>
      <c r="D80" s="38">
        <v>471</v>
      </c>
      <c r="E80" s="38">
        <v>465.05</v>
      </c>
      <c r="F80" s="38">
        <v>456.6</v>
      </c>
      <c r="G80" s="38">
        <v>450.65000000000003</v>
      </c>
      <c r="H80" s="38">
        <v>479.45</v>
      </c>
      <c r="I80" s="38">
        <v>485.40000000000003</v>
      </c>
      <c r="J80" s="38">
        <v>493.84999999999997</v>
      </c>
      <c r="K80" s="31">
        <v>476.95</v>
      </c>
      <c r="L80" s="31">
        <v>462.55</v>
      </c>
      <c r="M80" s="31">
        <v>3.1392500000000001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256.75</v>
      </c>
      <c r="D81" s="38">
        <v>257.48333333333335</v>
      </c>
      <c r="E81" s="38">
        <v>253.76666666666671</v>
      </c>
      <c r="F81" s="38">
        <v>250.78333333333336</v>
      </c>
      <c r="G81" s="38">
        <v>247.06666666666672</v>
      </c>
      <c r="H81" s="38">
        <v>260.4666666666667</v>
      </c>
      <c r="I81" s="38">
        <v>264.18333333333339</v>
      </c>
      <c r="J81" s="38">
        <v>267.16666666666669</v>
      </c>
      <c r="K81" s="31">
        <v>261.2</v>
      </c>
      <c r="L81" s="31">
        <v>254.5</v>
      </c>
      <c r="M81" s="31">
        <v>33.177399999999999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1186.45</v>
      </c>
      <c r="D82" s="38">
        <v>1198.3000000000002</v>
      </c>
      <c r="E82" s="38">
        <v>1168.2000000000003</v>
      </c>
      <c r="F82" s="38">
        <v>1149.95</v>
      </c>
      <c r="G82" s="38">
        <v>1119.8500000000001</v>
      </c>
      <c r="H82" s="38">
        <v>1216.5500000000004</v>
      </c>
      <c r="I82" s="38">
        <v>1246.6500000000003</v>
      </c>
      <c r="J82" s="38">
        <v>1264.9000000000005</v>
      </c>
      <c r="K82" s="31">
        <v>1228.4000000000001</v>
      </c>
      <c r="L82" s="31">
        <v>1180.05</v>
      </c>
      <c r="M82" s="31">
        <v>0.62797999999999998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415.9</v>
      </c>
      <c r="D83" s="38">
        <v>413.54999999999995</v>
      </c>
      <c r="E83" s="38">
        <v>402.39999999999992</v>
      </c>
      <c r="F83" s="38">
        <v>388.9</v>
      </c>
      <c r="G83" s="38">
        <v>377.74999999999994</v>
      </c>
      <c r="H83" s="38">
        <v>427.0499999999999</v>
      </c>
      <c r="I83" s="38">
        <v>438.2</v>
      </c>
      <c r="J83" s="38">
        <v>451.69999999999987</v>
      </c>
      <c r="K83" s="31">
        <v>424.7</v>
      </c>
      <c r="L83" s="31">
        <v>400.05</v>
      </c>
      <c r="M83" s="31">
        <v>100.57454</v>
      </c>
      <c r="N83" s="1"/>
      <c r="O83" s="1"/>
    </row>
    <row r="84" spans="1:15" ht="12.75" customHeight="1">
      <c r="A84" s="33">
        <v>74</v>
      </c>
      <c r="B84" s="58" t="s">
        <v>876</v>
      </c>
      <c r="C84" s="31">
        <v>212.55</v>
      </c>
      <c r="D84" s="38">
        <v>213.21666666666667</v>
      </c>
      <c r="E84" s="38">
        <v>211.33333333333334</v>
      </c>
      <c r="F84" s="38">
        <v>210.11666666666667</v>
      </c>
      <c r="G84" s="38">
        <v>208.23333333333335</v>
      </c>
      <c r="H84" s="38">
        <v>214.43333333333334</v>
      </c>
      <c r="I84" s="38">
        <v>216.31666666666666</v>
      </c>
      <c r="J84" s="38">
        <v>217.53333333333333</v>
      </c>
      <c r="K84" s="31">
        <v>215.1</v>
      </c>
      <c r="L84" s="31">
        <v>212</v>
      </c>
      <c r="M84" s="31">
        <v>10.90178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6926.75</v>
      </c>
      <c r="D85" s="38">
        <v>6973.916666666667</v>
      </c>
      <c r="E85" s="38">
        <v>6857.8333333333339</v>
      </c>
      <c r="F85" s="38">
        <v>6788.916666666667</v>
      </c>
      <c r="G85" s="38">
        <v>6672.8333333333339</v>
      </c>
      <c r="H85" s="38">
        <v>7042.8333333333339</v>
      </c>
      <c r="I85" s="38">
        <v>7158.9166666666679</v>
      </c>
      <c r="J85" s="38">
        <v>7227.8333333333339</v>
      </c>
      <c r="K85" s="31">
        <v>7090</v>
      </c>
      <c r="L85" s="31">
        <v>6905</v>
      </c>
      <c r="M85" s="31">
        <v>0.42676999999999998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764.25</v>
      </c>
      <c r="D86" s="38">
        <v>766.51666666666677</v>
      </c>
      <c r="E86" s="38">
        <v>758.93333333333351</v>
      </c>
      <c r="F86" s="38">
        <v>753.61666666666679</v>
      </c>
      <c r="G86" s="38">
        <v>746.03333333333353</v>
      </c>
      <c r="H86" s="38">
        <v>771.83333333333348</v>
      </c>
      <c r="I86" s="38">
        <v>779.41666666666674</v>
      </c>
      <c r="J86" s="38">
        <v>784.73333333333346</v>
      </c>
      <c r="K86" s="31">
        <v>774.1</v>
      </c>
      <c r="L86" s="31">
        <v>761.2</v>
      </c>
      <c r="M86" s="31">
        <v>0.68774000000000002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1125.25</v>
      </c>
      <c r="D87" s="38">
        <v>1123.4666666666667</v>
      </c>
      <c r="E87" s="38">
        <v>1113.9333333333334</v>
      </c>
      <c r="F87" s="38">
        <v>1102.6166666666668</v>
      </c>
      <c r="G87" s="38">
        <v>1093.0833333333335</v>
      </c>
      <c r="H87" s="38">
        <v>1134.7833333333333</v>
      </c>
      <c r="I87" s="38">
        <v>1144.3166666666666</v>
      </c>
      <c r="J87" s="38">
        <v>1155.6333333333332</v>
      </c>
      <c r="K87" s="31">
        <v>1133</v>
      </c>
      <c r="L87" s="31">
        <v>1112.1500000000001</v>
      </c>
      <c r="M87" s="31">
        <v>0.26335999999999998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485.2</v>
      </c>
      <c r="D88" s="38">
        <v>486.4666666666667</v>
      </c>
      <c r="E88" s="38">
        <v>480.13333333333338</v>
      </c>
      <c r="F88" s="38">
        <v>475.06666666666666</v>
      </c>
      <c r="G88" s="38">
        <v>468.73333333333335</v>
      </c>
      <c r="H88" s="38">
        <v>491.53333333333342</v>
      </c>
      <c r="I88" s="38">
        <v>497.86666666666667</v>
      </c>
      <c r="J88" s="38">
        <v>502.93333333333345</v>
      </c>
      <c r="K88" s="31">
        <v>492.8</v>
      </c>
      <c r="L88" s="31">
        <v>481.4</v>
      </c>
      <c r="M88" s="31">
        <v>1.6208800000000001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18952.849999999999</v>
      </c>
      <c r="D89" s="38">
        <v>18943.033333333336</v>
      </c>
      <c r="E89" s="38">
        <v>18851.116666666672</v>
      </c>
      <c r="F89" s="38">
        <v>18749.383333333335</v>
      </c>
      <c r="G89" s="38">
        <v>18657.466666666671</v>
      </c>
      <c r="H89" s="38">
        <v>19044.766666666674</v>
      </c>
      <c r="I89" s="38">
        <v>19136.683333333338</v>
      </c>
      <c r="J89" s="38">
        <v>19238.416666666675</v>
      </c>
      <c r="K89" s="31">
        <v>19034.95</v>
      </c>
      <c r="L89" s="31">
        <v>18841.3</v>
      </c>
      <c r="M89" s="31">
        <v>0.12540000000000001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580.95000000000005</v>
      </c>
      <c r="D90" s="38">
        <v>581.73333333333346</v>
      </c>
      <c r="E90" s="38">
        <v>576.3666666666669</v>
      </c>
      <c r="F90" s="38">
        <v>571.78333333333342</v>
      </c>
      <c r="G90" s="38">
        <v>566.41666666666686</v>
      </c>
      <c r="H90" s="38">
        <v>586.31666666666695</v>
      </c>
      <c r="I90" s="38">
        <v>591.68333333333351</v>
      </c>
      <c r="J90" s="38">
        <v>596.26666666666699</v>
      </c>
      <c r="K90" s="31">
        <v>587.1</v>
      </c>
      <c r="L90" s="31">
        <v>577.15</v>
      </c>
      <c r="M90" s="31">
        <v>1.7298800000000001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23.9</v>
      </c>
      <c r="D91" s="38">
        <v>24.016666666666666</v>
      </c>
      <c r="E91" s="38">
        <v>23.43333333333333</v>
      </c>
      <c r="F91" s="38">
        <v>22.966666666666665</v>
      </c>
      <c r="G91" s="38">
        <v>22.383333333333329</v>
      </c>
      <c r="H91" s="38">
        <v>24.483333333333331</v>
      </c>
      <c r="I91" s="38">
        <v>25.066666666666666</v>
      </c>
      <c r="J91" s="38">
        <v>25.533333333333331</v>
      </c>
      <c r="K91" s="31">
        <v>24.6</v>
      </c>
      <c r="L91" s="31">
        <v>23.55</v>
      </c>
      <c r="M91" s="31">
        <v>154.61724000000001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4903.3500000000004</v>
      </c>
      <c r="D92" s="38">
        <v>4904.583333333333</v>
      </c>
      <c r="E92" s="38">
        <v>4849.7666666666664</v>
      </c>
      <c r="F92" s="38">
        <v>4796.1833333333334</v>
      </c>
      <c r="G92" s="38">
        <v>4741.3666666666668</v>
      </c>
      <c r="H92" s="38">
        <v>4958.1666666666661</v>
      </c>
      <c r="I92" s="38">
        <v>5012.9833333333336</v>
      </c>
      <c r="J92" s="38">
        <v>5066.5666666666657</v>
      </c>
      <c r="K92" s="31">
        <v>4959.3999999999996</v>
      </c>
      <c r="L92" s="31">
        <v>4851</v>
      </c>
      <c r="M92" s="31">
        <v>3.57681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802.05</v>
      </c>
      <c r="D93" s="38">
        <v>792.68333333333339</v>
      </c>
      <c r="E93" s="38">
        <v>775.36666666666679</v>
      </c>
      <c r="F93" s="38">
        <v>748.68333333333339</v>
      </c>
      <c r="G93" s="38">
        <v>731.36666666666679</v>
      </c>
      <c r="H93" s="38">
        <v>819.36666666666679</v>
      </c>
      <c r="I93" s="38">
        <v>836.68333333333339</v>
      </c>
      <c r="J93" s="38">
        <v>863.36666666666679</v>
      </c>
      <c r="K93" s="31">
        <v>810</v>
      </c>
      <c r="L93" s="31">
        <v>766</v>
      </c>
      <c r="M93" s="31">
        <v>30.992909999999998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1484</v>
      </c>
      <c r="D94" s="38">
        <v>1482.95</v>
      </c>
      <c r="E94" s="38">
        <v>1461.9</v>
      </c>
      <c r="F94" s="38">
        <v>1439.8</v>
      </c>
      <c r="G94" s="38">
        <v>1418.75</v>
      </c>
      <c r="H94" s="38">
        <v>1505.0500000000002</v>
      </c>
      <c r="I94" s="38">
        <v>1526.1</v>
      </c>
      <c r="J94" s="38">
        <v>1548.2000000000003</v>
      </c>
      <c r="K94" s="31">
        <v>1504</v>
      </c>
      <c r="L94" s="31">
        <v>1460.85</v>
      </c>
      <c r="M94" s="31">
        <v>0.95108000000000004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300.8</v>
      </c>
      <c r="D95" s="38">
        <v>301.36666666666662</v>
      </c>
      <c r="E95" s="38">
        <v>299.48333333333323</v>
      </c>
      <c r="F95" s="38">
        <v>298.16666666666663</v>
      </c>
      <c r="G95" s="38">
        <v>296.28333333333325</v>
      </c>
      <c r="H95" s="38">
        <v>302.68333333333322</v>
      </c>
      <c r="I95" s="38">
        <v>304.56666666666655</v>
      </c>
      <c r="J95" s="38">
        <v>305.88333333333321</v>
      </c>
      <c r="K95" s="31">
        <v>303.25</v>
      </c>
      <c r="L95" s="31">
        <v>300.05</v>
      </c>
      <c r="M95" s="31">
        <v>3.21034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732.7</v>
      </c>
      <c r="D96" s="38">
        <v>736.56666666666661</v>
      </c>
      <c r="E96" s="38">
        <v>721.93333333333317</v>
      </c>
      <c r="F96" s="38">
        <v>711.16666666666652</v>
      </c>
      <c r="G96" s="38">
        <v>696.53333333333308</v>
      </c>
      <c r="H96" s="38">
        <v>747.33333333333326</v>
      </c>
      <c r="I96" s="38">
        <v>761.9666666666667</v>
      </c>
      <c r="J96" s="38">
        <v>772.73333333333335</v>
      </c>
      <c r="K96" s="31">
        <v>751.2</v>
      </c>
      <c r="L96" s="31">
        <v>725.8</v>
      </c>
      <c r="M96" s="31">
        <v>23.93751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343.25</v>
      </c>
      <c r="D97" s="38">
        <v>343.55</v>
      </c>
      <c r="E97" s="38">
        <v>340.8</v>
      </c>
      <c r="F97" s="38">
        <v>338.35</v>
      </c>
      <c r="G97" s="38">
        <v>335.6</v>
      </c>
      <c r="H97" s="38">
        <v>346</v>
      </c>
      <c r="I97" s="38">
        <v>348.75</v>
      </c>
      <c r="J97" s="38">
        <v>351.2</v>
      </c>
      <c r="K97" s="31">
        <v>346.3</v>
      </c>
      <c r="L97" s="31">
        <v>341.1</v>
      </c>
      <c r="M97" s="31">
        <v>64.018169999999998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770.6</v>
      </c>
      <c r="D98" s="38">
        <v>777.68333333333339</v>
      </c>
      <c r="E98" s="38">
        <v>756.96666666666681</v>
      </c>
      <c r="F98" s="38">
        <v>743.33333333333337</v>
      </c>
      <c r="G98" s="38">
        <v>722.61666666666679</v>
      </c>
      <c r="H98" s="38">
        <v>791.31666666666683</v>
      </c>
      <c r="I98" s="38">
        <v>812.03333333333353</v>
      </c>
      <c r="J98" s="38">
        <v>825.66666666666686</v>
      </c>
      <c r="K98" s="31">
        <v>798.4</v>
      </c>
      <c r="L98" s="31">
        <v>764.05</v>
      </c>
      <c r="M98" s="31">
        <v>0.77081999999999995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1225.7</v>
      </c>
      <c r="D99" s="38">
        <v>1222.2166666666665</v>
      </c>
      <c r="E99" s="38">
        <v>1212.4333333333329</v>
      </c>
      <c r="F99" s="38">
        <v>1199.1666666666665</v>
      </c>
      <c r="G99" s="38">
        <v>1189.383333333333</v>
      </c>
      <c r="H99" s="38">
        <v>1235.4833333333329</v>
      </c>
      <c r="I99" s="38">
        <v>1245.2666666666662</v>
      </c>
      <c r="J99" s="38">
        <v>1258.5333333333328</v>
      </c>
      <c r="K99" s="31">
        <v>1232</v>
      </c>
      <c r="L99" s="31">
        <v>1208.95</v>
      </c>
      <c r="M99" s="31">
        <v>1.8096699999999999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147.4</v>
      </c>
      <c r="D100" s="38">
        <v>147.83333333333334</v>
      </c>
      <c r="E100" s="38">
        <v>143.16666666666669</v>
      </c>
      <c r="F100" s="38">
        <v>138.93333333333334</v>
      </c>
      <c r="G100" s="38">
        <v>134.26666666666668</v>
      </c>
      <c r="H100" s="38">
        <v>152.06666666666669</v>
      </c>
      <c r="I100" s="38">
        <v>156.73333333333338</v>
      </c>
      <c r="J100" s="38">
        <v>160.9666666666667</v>
      </c>
      <c r="K100" s="31">
        <v>152.5</v>
      </c>
      <c r="L100" s="31">
        <v>143.6</v>
      </c>
      <c r="M100" s="31">
        <v>48.102640000000001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612.35</v>
      </c>
      <c r="D101" s="38">
        <v>613.31666666666672</v>
      </c>
      <c r="E101" s="38">
        <v>607.43333333333339</v>
      </c>
      <c r="F101" s="38">
        <v>602.51666666666665</v>
      </c>
      <c r="G101" s="38">
        <v>596.63333333333333</v>
      </c>
      <c r="H101" s="38">
        <v>618.23333333333346</v>
      </c>
      <c r="I101" s="38">
        <v>624.1166666666669</v>
      </c>
      <c r="J101" s="38">
        <v>629.03333333333353</v>
      </c>
      <c r="K101" s="31">
        <v>619.20000000000005</v>
      </c>
      <c r="L101" s="31">
        <v>608.4</v>
      </c>
      <c r="M101" s="31">
        <v>8.5364400000000007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2434.25</v>
      </c>
      <c r="D102" s="38">
        <v>2438.2333333333331</v>
      </c>
      <c r="E102" s="38">
        <v>2416.0166666666664</v>
      </c>
      <c r="F102" s="38">
        <v>2397.7833333333333</v>
      </c>
      <c r="G102" s="38">
        <v>2375.5666666666666</v>
      </c>
      <c r="H102" s="38">
        <v>2456.4666666666662</v>
      </c>
      <c r="I102" s="38">
        <v>2478.6833333333325</v>
      </c>
      <c r="J102" s="38">
        <v>2496.9166666666661</v>
      </c>
      <c r="K102" s="31">
        <v>2460.4499999999998</v>
      </c>
      <c r="L102" s="31">
        <v>2420</v>
      </c>
      <c r="M102" s="31">
        <v>1.8833200000000001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30.2</v>
      </c>
      <c r="D103" s="38">
        <v>30.349999999999998</v>
      </c>
      <c r="E103" s="38">
        <v>29.999999999999996</v>
      </c>
      <c r="F103" s="38">
        <v>29.799999999999997</v>
      </c>
      <c r="G103" s="38">
        <v>29.449999999999996</v>
      </c>
      <c r="H103" s="38">
        <v>30.549999999999997</v>
      </c>
      <c r="I103" s="38">
        <v>30.9</v>
      </c>
      <c r="J103" s="38">
        <v>31.099999999999998</v>
      </c>
      <c r="K103" s="31">
        <v>30.7</v>
      </c>
      <c r="L103" s="31">
        <v>30.15</v>
      </c>
      <c r="M103" s="31">
        <v>48.57058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1221.05</v>
      </c>
      <c r="D104" s="38">
        <v>1220.7666666666667</v>
      </c>
      <c r="E104" s="38">
        <v>1208.4833333333333</v>
      </c>
      <c r="F104" s="38">
        <v>1195.9166666666667</v>
      </c>
      <c r="G104" s="38">
        <v>1183.6333333333334</v>
      </c>
      <c r="H104" s="38">
        <v>1233.3333333333333</v>
      </c>
      <c r="I104" s="38">
        <v>1245.6166666666666</v>
      </c>
      <c r="J104" s="38">
        <v>1258.1833333333332</v>
      </c>
      <c r="K104" s="31">
        <v>1233.05</v>
      </c>
      <c r="L104" s="31">
        <v>1208.2</v>
      </c>
      <c r="M104" s="31">
        <v>4.5263200000000001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660.45</v>
      </c>
      <c r="D105" s="38">
        <v>666.4666666666667</v>
      </c>
      <c r="E105" s="38">
        <v>651.98333333333335</v>
      </c>
      <c r="F105" s="38">
        <v>643.51666666666665</v>
      </c>
      <c r="G105" s="38">
        <v>629.0333333333333</v>
      </c>
      <c r="H105" s="38">
        <v>674.93333333333339</v>
      </c>
      <c r="I105" s="38">
        <v>689.41666666666674</v>
      </c>
      <c r="J105" s="38">
        <v>697.88333333333344</v>
      </c>
      <c r="K105" s="31">
        <v>680.95</v>
      </c>
      <c r="L105" s="31">
        <v>658</v>
      </c>
      <c r="M105" s="31">
        <v>0.79040999999999995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1031.0999999999999</v>
      </c>
      <c r="D106" s="38">
        <v>1025.0166666666667</v>
      </c>
      <c r="E106" s="38">
        <v>1005.0833333333333</v>
      </c>
      <c r="F106" s="38">
        <v>979.06666666666661</v>
      </c>
      <c r="G106" s="38">
        <v>959.13333333333321</v>
      </c>
      <c r="H106" s="38">
        <v>1051.0333333333333</v>
      </c>
      <c r="I106" s="38">
        <v>1070.9666666666667</v>
      </c>
      <c r="J106" s="38">
        <v>1096.9833333333333</v>
      </c>
      <c r="K106" s="31">
        <v>1044.95</v>
      </c>
      <c r="L106" s="31">
        <v>999</v>
      </c>
      <c r="M106" s="31">
        <v>2.8036699999999999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7672.55</v>
      </c>
      <c r="D107" s="38">
        <v>7680.0166666666664</v>
      </c>
      <c r="E107" s="38">
        <v>7614.0333333333328</v>
      </c>
      <c r="F107" s="38">
        <v>7555.5166666666664</v>
      </c>
      <c r="G107" s="38">
        <v>7489.5333333333328</v>
      </c>
      <c r="H107" s="38">
        <v>7738.5333333333328</v>
      </c>
      <c r="I107" s="38">
        <v>7804.5166666666664</v>
      </c>
      <c r="J107" s="38">
        <v>7863.0333333333328</v>
      </c>
      <c r="K107" s="31">
        <v>7746</v>
      </c>
      <c r="L107" s="31">
        <v>7621.5</v>
      </c>
      <c r="M107" s="31">
        <v>7.5170000000000001E-2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75.400000000000006</v>
      </c>
      <c r="D108" s="38">
        <v>75.933333333333323</v>
      </c>
      <c r="E108" s="38">
        <v>74.566666666666649</v>
      </c>
      <c r="F108" s="38">
        <v>73.73333333333332</v>
      </c>
      <c r="G108" s="38">
        <v>72.366666666666646</v>
      </c>
      <c r="H108" s="38">
        <v>76.766666666666652</v>
      </c>
      <c r="I108" s="38">
        <v>78.133333333333326</v>
      </c>
      <c r="J108" s="38">
        <v>78.966666666666654</v>
      </c>
      <c r="K108" s="31">
        <v>77.3</v>
      </c>
      <c r="L108" s="31">
        <v>75.099999999999994</v>
      </c>
      <c r="M108" s="31">
        <v>48.342799999999997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403.75</v>
      </c>
      <c r="D109" s="38">
        <v>402.01666666666665</v>
      </c>
      <c r="E109" s="38">
        <v>396.73333333333329</v>
      </c>
      <c r="F109" s="38">
        <v>389.71666666666664</v>
      </c>
      <c r="G109" s="38">
        <v>384.43333333333328</v>
      </c>
      <c r="H109" s="38">
        <v>409.0333333333333</v>
      </c>
      <c r="I109" s="38">
        <v>414.31666666666661</v>
      </c>
      <c r="J109" s="38">
        <v>421.33333333333331</v>
      </c>
      <c r="K109" s="31">
        <v>407.3</v>
      </c>
      <c r="L109" s="31">
        <v>395</v>
      </c>
      <c r="M109" s="31">
        <v>22.71602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475.1</v>
      </c>
      <c r="D110" s="38">
        <v>478.86666666666662</v>
      </c>
      <c r="E110" s="38">
        <v>467.73333333333323</v>
      </c>
      <c r="F110" s="38">
        <v>460.36666666666662</v>
      </c>
      <c r="G110" s="38">
        <v>449.23333333333323</v>
      </c>
      <c r="H110" s="38">
        <v>486.23333333333323</v>
      </c>
      <c r="I110" s="38">
        <v>497.36666666666656</v>
      </c>
      <c r="J110" s="38">
        <v>504.73333333333323</v>
      </c>
      <c r="K110" s="31">
        <v>490</v>
      </c>
      <c r="L110" s="31">
        <v>471.5</v>
      </c>
      <c r="M110" s="31">
        <v>1.69943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274.85000000000002</v>
      </c>
      <c r="D111" s="38">
        <v>275.11666666666667</v>
      </c>
      <c r="E111" s="38">
        <v>271.88333333333333</v>
      </c>
      <c r="F111" s="38">
        <v>268.91666666666663</v>
      </c>
      <c r="G111" s="38">
        <v>265.68333333333328</v>
      </c>
      <c r="H111" s="38">
        <v>278.08333333333337</v>
      </c>
      <c r="I111" s="38">
        <v>281.31666666666672</v>
      </c>
      <c r="J111" s="38">
        <v>284.28333333333342</v>
      </c>
      <c r="K111" s="31">
        <v>278.35000000000002</v>
      </c>
      <c r="L111" s="31">
        <v>272.14999999999998</v>
      </c>
      <c r="M111" s="31">
        <v>20.111529999999998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438.9</v>
      </c>
      <c r="D112" s="38">
        <v>438.58333333333331</v>
      </c>
      <c r="E112" s="38">
        <v>434.51666666666665</v>
      </c>
      <c r="F112" s="38">
        <v>430.13333333333333</v>
      </c>
      <c r="G112" s="38">
        <v>426.06666666666666</v>
      </c>
      <c r="H112" s="38">
        <v>442.96666666666664</v>
      </c>
      <c r="I112" s="38">
        <v>447.03333333333336</v>
      </c>
      <c r="J112" s="38">
        <v>451.41666666666663</v>
      </c>
      <c r="K112" s="31">
        <v>442.65</v>
      </c>
      <c r="L112" s="31">
        <v>434.2</v>
      </c>
      <c r="M112" s="31">
        <v>0.97919999999999996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930.5</v>
      </c>
      <c r="D113" s="38">
        <v>926.61666666666667</v>
      </c>
      <c r="E113" s="38">
        <v>918.73333333333335</v>
      </c>
      <c r="F113" s="38">
        <v>906.9666666666667</v>
      </c>
      <c r="G113" s="38">
        <v>899.08333333333337</v>
      </c>
      <c r="H113" s="38">
        <v>938.38333333333333</v>
      </c>
      <c r="I113" s="38">
        <v>946.26666666666677</v>
      </c>
      <c r="J113" s="38">
        <v>958.0333333333333</v>
      </c>
      <c r="K113" s="31">
        <v>934.5</v>
      </c>
      <c r="L113" s="31">
        <v>914.85</v>
      </c>
      <c r="M113" s="31">
        <v>0.97941999999999996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1137.5999999999999</v>
      </c>
      <c r="D114" s="38">
        <v>1138.9333333333334</v>
      </c>
      <c r="E114" s="38">
        <v>1125.9166666666667</v>
      </c>
      <c r="F114" s="38">
        <v>1114.2333333333333</v>
      </c>
      <c r="G114" s="38">
        <v>1101.2166666666667</v>
      </c>
      <c r="H114" s="38">
        <v>1150.6166666666668</v>
      </c>
      <c r="I114" s="38">
        <v>1163.6333333333332</v>
      </c>
      <c r="J114" s="38">
        <v>1175.3166666666668</v>
      </c>
      <c r="K114" s="31">
        <v>1151.95</v>
      </c>
      <c r="L114" s="31">
        <v>1127.25</v>
      </c>
      <c r="M114" s="31">
        <v>15.41596</v>
      </c>
      <c r="N114" s="1"/>
      <c r="O114" s="1"/>
    </row>
    <row r="115" spans="1:15" ht="12.75" customHeight="1">
      <c r="A115" s="33">
        <v>105</v>
      </c>
      <c r="B115" s="58" t="s">
        <v>871</v>
      </c>
      <c r="C115" s="31">
        <v>473.5</v>
      </c>
      <c r="D115" s="38">
        <v>469.26666666666665</v>
      </c>
      <c r="E115" s="38">
        <v>463.0333333333333</v>
      </c>
      <c r="F115" s="38">
        <v>452.56666666666666</v>
      </c>
      <c r="G115" s="38">
        <v>446.33333333333331</v>
      </c>
      <c r="H115" s="38">
        <v>479.73333333333329</v>
      </c>
      <c r="I115" s="38">
        <v>485.96666666666664</v>
      </c>
      <c r="J115" s="38">
        <v>496.43333333333328</v>
      </c>
      <c r="K115" s="31">
        <v>475.5</v>
      </c>
      <c r="L115" s="31">
        <v>458.8</v>
      </c>
      <c r="M115" s="31">
        <v>10.911820000000001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1177.8</v>
      </c>
      <c r="D116" s="38">
        <v>1174.6333333333332</v>
      </c>
      <c r="E116" s="38">
        <v>1158.8666666666663</v>
      </c>
      <c r="F116" s="38">
        <v>1139.9333333333332</v>
      </c>
      <c r="G116" s="38">
        <v>1124.1666666666663</v>
      </c>
      <c r="H116" s="38">
        <v>1193.5666666666664</v>
      </c>
      <c r="I116" s="38">
        <v>1209.3333333333333</v>
      </c>
      <c r="J116" s="38">
        <v>1228.2666666666664</v>
      </c>
      <c r="K116" s="31">
        <v>1190.4000000000001</v>
      </c>
      <c r="L116" s="31">
        <v>1155.7</v>
      </c>
      <c r="M116" s="31">
        <v>44.540089999999999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134</v>
      </c>
      <c r="D117" s="38">
        <v>134.38333333333333</v>
      </c>
      <c r="E117" s="38">
        <v>133.11666666666665</v>
      </c>
      <c r="F117" s="38">
        <v>132.23333333333332</v>
      </c>
      <c r="G117" s="38">
        <v>130.96666666666664</v>
      </c>
      <c r="H117" s="38">
        <v>135.26666666666665</v>
      </c>
      <c r="I117" s="38">
        <v>136.5333333333333</v>
      </c>
      <c r="J117" s="38">
        <v>137.41666666666666</v>
      </c>
      <c r="K117" s="31">
        <v>135.65</v>
      </c>
      <c r="L117" s="31">
        <v>133.5</v>
      </c>
      <c r="M117" s="31">
        <v>21.071059999999999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1286.05</v>
      </c>
      <c r="D118" s="38">
        <v>1291.6666666666665</v>
      </c>
      <c r="E118" s="38">
        <v>1277.2333333333331</v>
      </c>
      <c r="F118" s="38">
        <v>1268.4166666666665</v>
      </c>
      <c r="G118" s="38">
        <v>1253.9833333333331</v>
      </c>
      <c r="H118" s="38">
        <v>1300.4833333333331</v>
      </c>
      <c r="I118" s="38">
        <v>1314.9166666666665</v>
      </c>
      <c r="J118" s="38">
        <v>1323.7333333333331</v>
      </c>
      <c r="K118" s="31">
        <v>1306.0999999999999</v>
      </c>
      <c r="L118" s="31">
        <v>1282.8499999999999</v>
      </c>
      <c r="M118" s="31">
        <v>0.90944999999999998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227.1</v>
      </c>
      <c r="D119" s="38">
        <v>227.96666666666667</v>
      </c>
      <c r="E119" s="38">
        <v>225.98333333333335</v>
      </c>
      <c r="F119" s="38">
        <v>224.86666666666667</v>
      </c>
      <c r="G119" s="38">
        <v>222.88333333333335</v>
      </c>
      <c r="H119" s="38">
        <v>229.08333333333334</v>
      </c>
      <c r="I119" s="38">
        <v>231.06666666666663</v>
      </c>
      <c r="J119" s="38">
        <v>232.18333333333334</v>
      </c>
      <c r="K119" s="31">
        <v>229.95</v>
      </c>
      <c r="L119" s="31">
        <v>226.85</v>
      </c>
      <c r="M119" s="31">
        <v>88.173439999999999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681.05</v>
      </c>
      <c r="D120" s="38">
        <v>678.7833333333333</v>
      </c>
      <c r="E120" s="38">
        <v>673.26666666666665</v>
      </c>
      <c r="F120" s="38">
        <v>665.48333333333335</v>
      </c>
      <c r="G120" s="38">
        <v>659.9666666666667</v>
      </c>
      <c r="H120" s="38">
        <v>686.56666666666661</v>
      </c>
      <c r="I120" s="38">
        <v>692.08333333333326</v>
      </c>
      <c r="J120" s="38">
        <v>699.86666666666656</v>
      </c>
      <c r="K120" s="31">
        <v>684.3</v>
      </c>
      <c r="L120" s="31">
        <v>671</v>
      </c>
      <c r="M120" s="31">
        <v>10.87994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4672.3</v>
      </c>
      <c r="D121" s="38">
        <v>4672.8833333333341</v>
      </c>
      <c r="E121" s="38">
        <v>4629.4666666666681</v>
      </c>
      <c r="F121" s="38">
        <v>4586.6333333333341</v>
      </c>
      <c r="G121" s="38">
        <v>4543.2166666666681</v>
      </c>
      <c r="H121" s="38">
        <v>4715.7166666666681</v>
      </c>
      <c r="I121" s="38">
        <v>4759.1333333333341</v>
      </c>
      <c r="J121" s="38">
        <v>4801.9666666666681</v>
      </c>
      <c r="K121" s="31">
        <v>4716.3</v>
      </c>
      <c r="L121" s="31">
        <v>4630.05</v>
      </c>
      <c r="M121" s="31">
        <v>1.1434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2049.3000000000002</v>
      </c>
      <c r="D122" s="38">
        <v>2034.6333333333332</v>
      </c>
      <c r="E122" s="38">
        <v>2007.1666666666665</v>
      </c>
      <c r="F122" s="38">
        <v>1965.0333333333333</v>
      </c>
      <c r="G122" s="38">
        <v>1937.5666666666666</v>
      </c>
      <c r="H122" s="38">
        <v>2076.7666666666664</v>
      </c>
      <c r="I122" s="38">
        <v>2104.2333333333336</v>
      </c>
      <c r="J122" s="38">
        <v>2146.3666666666663</v>
      </c>
      <c r="K122" s="31">
        <v>2062.1</v>
      </c>
      <c r="L122" s="31">
        <v>1992.5</v>
      </c>
      <c r="M122" s="31">
        <v>17.7042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2333.6</v>
      </c>
      <c r="D123" s="38">
        <v>2332.7999999999997</v>
      </c>
      <c r="E123" s="38">
        <v>2320.7999999999993</v>
      </c>
      <c r="F123" s="38">
        <v>2307.9999999999995</v>
      </c>
      <c r="G123" s="38">
        <v>2295.9999999999991</v>
      </c>
      <c r="H123" s="38">
        <v>2345.5999999999995</v>
      </c>
      <c r="I123" s="38">
        <v>2357.6000000000004</v>
      </c>
      <c r="J123" s="38">
        <v>2370.3999999999996</v>
      </c>
      <c r="K123" s="31">
        <v>2344.8000000000002</v>
      </c>
      <c r="L123" s="31">
        <v>2320</v>
      </c>
      <c r="M123" s="31">
        <v>0.57247000000000003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689.75</v>
      </c>
      <c r="D124" s="38">
        <v>684.05000000000007</v>
      </c>
      <c r="E124" s="38">
        <v>677.15000000000009</v>
      </c>
      <c r="F124" s="38">
        <v>664.55000000000007</v>
      </c>
      <c r="G124" s="38">
        <v>657.65000000000009</v>
      </c>
      <c r="H124" s="38">
        <v>696.65000000000009</v>
      </c>
      <c r="I124" s="38">
        <v>703.55</v>
      </c>
      <c r="J124" s="38">
        <v>716.15000000000009</v>
      </c>
      <c r="K124" s="31">
        <v>690.95</v>
      </c>
      <c r="L124" s="31">
        <v>671.45</v>
      </c>
      <c r="M124" s="31">
        <v>10.40732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979.5</v>
      </c>
      <c r="D125" s="38">
        <v>987.66666666666663</v>
      </c>
      <c r="E125" s="38">
        <v>968.83333333333326</v>
      </c>
      <c r="F125" s="38">
        <v>958.16666666666663</v>
      </c>
      <c r="G125" s="38">
        <v>939.33333333333326</v>
      </c>
      <c r="H125" s="38">
        <v>998.33333333333326</v>
      </c>
      <c r="I125" s="38">
        <v>1017.1666666666665</v>
      </c>
      <c r="J125" s="38">
        <v>1027.8333333333333</v>
      </c>
      <c r="K125" s="31">
        <v>1006.5</v>
      </c>
      <c r="L125" s="31">
        <v>977</v>
      </c>
      <c r="M125" s="31">
        <v>5.1875799999999996</v>
      </c>
      <c r="N125" s="1"/>
      <c r="O125" s="1"/>
    </row>
    <row r="126" spans="1:15" ht="12.75" customHeight="1">
      <c r="A126" s="33">
        <v>116</v>
      </c>
      <c r="B126" s="58" t="s">
        <v>877</v>
      </c>
      <c r="C126" s="31">
        <v>4671</v>
      </c>
      <c r="D126" s="38">
        <v>4697.1333333333332</v>
      </c>
      <c r="E126" s="38">
        <v>4623.8666666666668</v>
      </c>
      <c r="F126" s="38">
        <v>4576.7333333333336</v>
      </c>
      <c r="G126" s="38">
        <v>4503.4666666666672</v>
      </c>
      <c r="H126" s="38">
        <v>4744.2666666666664</v>
      </c>
      <c r="I126" s="38">
        <v>4817.5333333333328</v>
      </c>
      <c r="J126" s="38">
        <v>4864.6666666666661</v>
      </c>
      <c r="K126" s="31">
        <v>4770.3999999999996</v>
      </c>
      <c r="L126" s="31">
        <v>4650</v>
      </c>
      <c r="M126" s="31">
        <v>0.23443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1397.5</v>
      </c>
      <c r="D127" s="38">
        <v>1390.7</v>
      </c>
      <c r="E127" s="38">
        <v>1371.9</v>
      </c>
      <c r="F127" s="38">
        <v>1346.3</v>
      </c>
      <c r="G127" s="38">
        <v>1327.5</v>
      </c>
      <c r="H127" s="38">
        <v>1416.3000000000002</v>
      </c>
      <c r="I127" s="38">
        <v>1435.1</v>
      </c>
      <c r="J127" s="38">
        <v>1460.7000000000003</v>
      </c>
      <c r="K127" s="31">
        <v>1409.5</v>
      </c>
      <c r="L127" s="31">
        <v>1365.1</v>
      </c>
      <c r="M127" s="31">
        <v>6.4862599999999997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3844.65</v>
      </c>
      <c r="D128" s="38">
        <v>3853</v>
      </c>
      <c r="E128" s="38">
        <v>3823.65</v>
      </c>
      <c r="F128" s="38">
        <v>3802.65</v>
      </c>
      <c r="G128" s="38">
        <v>3773.3</v>
      </c>
      <c r="H128" s="38">
        <v>3874</v>
      </c>
      <c r="I128" s="38">
        <v>3903.3500000000004</v>
      </c>
      <c r="J128" s="38">
        <v>3924.35</v>
      </c>
      <c r="K128" s="31">
        <v>3882.35</v>
      </c>
      <c r="L128" s="31">
        <v>3832</v>
      </c>
      <c r="M128" s="31">
        <v>0.13321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293.45</v>
      </c>
      <c r="D129" s="38">
        <v>292.5</v>
      </c>
      <c r="E129" s="38">
        <v>290.05</v>
      </c>
      <c r="F129" s="38">
        <v>286.65000000000003</v>
      </c>
      <c r="G129" s="38">
        <v>284.20000000000005</v>
      </c>
      <c r="H129" s="38">
        <v>295.89999999999998</v>
      </c>
      <c r="I129" s="38">
        <v>298.35000000000002</v>
      </c>
      <c r="J129" s="38">
        <v>301.74999999999994</v>
      </c>
      <c r="K129" s="31">
        <v>294.95</v>
      </c>
      <c r="L129" s="31">
        <v>289.10000000000002</v>
      </c>
      <c r="M129" s="31">
        <v>17.865819999999999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293.55</v>
      </c>
      <c r="D130" s="38">
        <v>295.26666666666671</v>
      </c>
      <c r="E130" s="38">
        <v>289.13333333333344</v>
      </c>
      <c r="F130" s="38">
        <v>284.71666666666675</v>
      </c>
      <c r="G130" s="38">
        <v>278.58333333333348</v>
      </c>
      <c r="H130" s="38">
        <v>299.68333333333339</v>
      </c>
      <c r="I130" s="38">
        <v>305.81666666666672</v>
      </c>
      <c r="J130" s="38">
        <v>310.23333333333335</v>
      </c>
      <c r="K130" s="31">
        <v>301.39999999999998</v>
      </c>
      <c r="L130" s="31">
        <v>290.85000000000002</v>
      </c>
      <c r="M130" s="31">
        <v>3.1078299999999999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1955.05</v>
      </c>
      <c r="D131" s="38">
        <v>1941.8500000000001</v>
      </c>
      <c r="E131" s="38">
        <v>1922.2500000000002</v>
      </c>
      <c r="F131" s="38">
        <v>1889.45</v>
      </c>
      <c r="G131" s="38">
        <v>1869.8500000000001</v>
      </c>
      <c r="H131" s="38">
        <v>1974.6500000000003</v>
      </c>
      <c r="I131" s="38">
        <v>1994.2500000000002</v>
      </c>
      <c r="J131" s="38">
        <v>2027.0500000000004</v>
      </c>
      <c r="K131" s="31">
        <v>1961.45</v>
      </c>
      <c r="L131" s="31">
        <v>1909.05</v>
      </c>
      <c r="M131" s="31">
        <v>12.101889999999999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1463</v>
      </c>
      <c r="D132" s="38">
        <v>1455.9666666666665</v>
      </c>
      <c r="E132" s="38">
        <v>1443.2833333333328</v>
      </c>
      <c r="F132" s="38">
        <v>1423.5666666666664</v>
      </c>
      <c r="G132" s="38">
        <v>1410.8833333333328</v>
      </c>
      <c r="H132" s="38">
        <v>1475.6833333333329</v>
      </c>
      <c r="I132" s="38">
        <v>1488.3666666666668</v>
      </c>
      <c r="J132" s="38">
        <v>1508.083333333333</v>
      </c>
      <c r="K132" s="31">
        <v>1468.65</v>
      </c>
      <c r="L132" s="31">
        <v>1436.25</v>
      </c>
      <c r="M132" s="31">
        <v>2.4292799999999999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581.70000000000005</v>
      </c>
      <c r="D133" s="38">
        <v>578.18333333333339</v>
      </c>
      <c r="E133" s="38">
        <v>573.51666666666677</v>
      </c>
      <c r="F133" s="38">
        <v>565.33333333333337</v>
      </c>
      <c r="G133" s="38">
        <v>560.66666666666674</v>
      </c>
      <c r="H133" s="38">
        <v>586.36666666666679</v>
      </c>
      <c r="I133" s="38">
        <v>591.0333333333333</v>
      </c>
      <c r="J133" s="38">
        <v>599.21666666666681</v>
      </c>
      <c r="K133" s="31">
        <v>582.85</v>
      </c>
      <c r="L133" s="31">
        <v>570</v>
      </c>
      <c r="M133" s="31">
        <v>18.125350000000001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1957.15</v>
      </c>
      <c r="D134" s="38">
        <v>1952.1333333333332</v>
      </c>
      <c r="E134" s="38">
        <v>1941.0166666666664</v>
      </c>
      <c r="F134" s="38">
        <v>1924.8833333333332</v>
      </c>
      <c r="G134" s="38">
        <v>1913.7666666666664</v>
      </c>
      <c r="H134" s="38">
        <v>1968.2666666666664</v>
      </c>
      <c r="I134" s="38">
        <v>1979.3833333333332</v>
      </c>
      <c r="J134" s="38">
        <v>1995.5166666666664</v>
      </c>
      <c r="K134" s="31">
        <v>1963.25</v>
      </c>
      <c r="L134" s="31">
        <v>1936</v>
      </c>
      <c r="M134" s="31">
        <v>1.56352</v>
      </c>
      <c r="N134" s="1"/>
      <c r="O134" s="1"/>
    </row>
    <row r="135" spans="1:15" ht="12.75" customHeight="1">
      <c r="A135" s="33">
        <v>125</v>
      </c>
      <c r="B135" s="58" t="s">
        <v>878</v>
      </c>
      <c r="C135" s="31">
        <v>2009.25</v>
      </c>
      <c r="D135" s="38">
        <v>1991.9166666666667</v>
      </c>
      <c r="E135" s="38">
        <v>1962.2833333333335</v>
      </c>
      <c r="F135" s="38">
        <v>1915.3166666666668</v>
      </c>
      <c r="G135" s="38">
        <v>1885.6833333333336</v>
      </c>
      <c r="H135" s="38">
        <v>2038.8833333333334</v>
      </c>
      <c r="I135" s="38">
        <v>2068.5166666666664</v>
      </c>
      <c r="J135" s="38">
        <v>2115.4833333333336</v>
      </c>
      <c r="K135" s="31">
        <v>2021.55</v>
      </c>
      <c r="L135" s="31">
        <v>1944.95</v>
      </c>
      <c r="M135" s="31">
        <v>1.1301399999999999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842.5</v>
      </c>
      <c r="D136" s="38">
        <v>841.48333333333323</v>
      </c>
      <c r="E136" s="38">
        <v>835.01666666666642</v>
      </c>
      <c r="F136" s="38">
        <v>827.53333333333319</v>
      </c>
      <c r="G136" s="38">
        <v>821.06666666666638</v>
      </c>
      <c r="H136" s="38">
        <v>848.96666666666647</v>
      </c>
      <c r="I136" s="38">
        <v>855.43333333333339</v>
      </c>
      <c r="J136" s="38">
        <v>862.91666666666652</v>
      </c>
      <c r="K136" s="31">
        <v>847.95</v>
      </c>
      <c r="L136" s="31">
        <v>834</v>
      </c>
      <c r="M136" s="31">
        <v>0.36599999999999999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552.4</v>
      </c>
      <c r="D137" s="38">
        <v>547.78333333333342</v>
      </c>
      <c r="E137" s="38">
        <v>540.81666666666683</v>
      </c>
      <c r="F137" s="38">
        <v>529.23333333333346</v>
      </c>
      <c r="G137" s="38">
        <v>522.26666666666688</v>
      </c>
      <c r="H137" s="38">
        <v>559.36666666666679</v>
      </c>
      <c r="I137" s="38">
        <v>566.33333333333326</v>
      </c>
      <c r="J137" s="38">
        <v>577.91666666666674</v>
      </c>
      <c r="K137" s="31">
        <v>554.75</v>
      </c>
      <c r="L137" s="31">
        <v>536.20000000000005</v>
      </c>
      <c r="M137" s="31">
        <v>7.0795300000000001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2013.15</v>
      </c>
      <c r="D138" s="38">
        <v>2002.3500000000001</v>
      </c>
      <c r="E138" s="38">
        <v>1981.1000000000004</v>
      </c>
      <c r="F138" s="38">
        <v>1949.0500000000002</v>
      </c>
      <c r="G138" s="38">
        <v>1927.8000000000004</v>
      </c>
      <c r="H138" s="38">
        <v>2034.4000000000003</v>
      </c>
      <c r="I138" s="38">
        <v>2055.6499999999996</v>
      </c>
      <c r="J138" s="38">
        <v>2087.7000000000003</v>
      </c>
      <c r="K138" s="31">
        <v>2023.6</v>
      </c>
      <c r="L138" s="31">
        <v>1970.3</v>
      </c>
      <c r="M138" s="31">
        <v>3.3063600000000002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401.85</v>
      </c>
      <c r="D139" s="38">
        <v>402.45000000000005</v>
      </c>
      <c r="E139" s="38">
        <v>399.10000000000008</v>
      </c>
      <c r="F139" s="38">
        <v>396.35</v>
      </c>
      <c r="G139" s="38">
        <v>393.00000000000006</v>
      </c>
      <c r="H139" s="38">
        <v>405.2000000000001</v>
      </c>
      <c r="I139" s="38">
        <v>408.55</v>
      </c>
      <c r="J139" s="38">
        <v>411.30000000000013</v>
      </c>
      <c r="K139" s="31">
        <v>405.8</v>
      </c>
      <c r="L139" s="31">
        <v>399.7</v>
      </c>
      <c r="M139" s="31">
        <v>9.5404400000000003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196.5</v>
      </c>
      <c r="D140" s="38">
        <v>198.81666666666669</v>
      </c>
      <c r="E140" s="38">
        <v>193.18333333333339</v>
      </c>
      <c r="F140" s="38">
        <v>189.8666666666667</v>
      </c>
      <c r="G140" s="38">
        <v>184.23333333333341</v>
      </c>
      <c r="H140" s="38">
        <v>202.13333333333338</v>
      </c>
      <c r="I140" s="38">
        <v>207.76666666666665</v>
      </c>
      <c r="J140" s="38">
        <v>211.08333333333337</v>
      </c>
      <c r="K140" s="31">
        <v>204.45</v>
      </c>
      <c r="L140" s="31">
        <v>195.5</v>
      </c>
      <c r="M140" s="31">
        <v>144.19580999999999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196.9</v>
      </c>
      <c r="D141" s="38">
        <v>196.69999999999996</v>
      </c>
      <c r="E141" s="38">
        <v>193.39999999999992</v>
      </c>
      <c r="F141" s="38">
        <v>189.89999999999995</v>
      </c>
      <c r="G141" s="38">
        <v>186.59999999999991</v>
      </c>
      <c r="H141" s="38">
        <v>200.19999999999993</v>
      </c>
      <c r="I141" s="38">
        <v>203.49999999999994</v>
      </c>
      <c r="J141" s="38">
        <v>206.99999999999994</v>
      </c>
      <c r="K141" s="31">
        <v>200</v>
      </c>
      <c r="L141" s="31">
        <v>193.2</v>
      </c>
      <c r="M141" s="31">
        <v>19.60228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3739.05</v>
      </c>
      <c r="D142" s="38">
        <v>3741.35</v>
      </c>
      <c r="E142" s="38">
        <v>3707.7</v>
      </c>
      <c r="F142" s="38">
        <v>3676.35</v>
      </c>
      <c r="G142" s="38">
        <v>3642.7</v>
      </c>
      <c r="H142" s="38">
        <v>3772.7</v>
      </c>
      <c r="I142" s="38">
        <v>3806.3500000000004</v>
      </c>
      <c r="J142" s="38">
        <v>3837.7</v>
      </c>
      <c r="K142" s="31">
        <v>3775</v>
      </c>
      <c r="L142" s="31">
        <v>3710</v>
      </c>
      <c r="M142" s="31">
        <v>3.5525899999999999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4063.6</v>
      </c>
      <c r="D143" s="38">
        <v>4046.5</v>
      </c>
      <c r="E143" s="38">
        <v>4017.15</v>
      </c>
      <c r="F143" s="38">
        <v>3970.7000000000003</v>
      </c>
      <c r="G143" s="38">
        <v>3941.3500000000004</v>
      </c>
      <c r="H143" s="38">
        <v>4092.95</v>
      </c>
      <c r="I143" s="38">
        <v>4122.3</v>
      </c>
      <c r="J143" s="38">
        <v>4168.75</v>
      </c>
      <c r="K143" s="31">
        <v>4075.85</v>
      </c>
      <c r="L143" s="31">
        <v>4000.05</v>
      </c>
      <c r="M143" s="31">
        <v>3.0659700000000001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515.6</v>
      </c>
      <c r="D144" s="38">
        <v>512.78333333333342</v>
      </c>
      <c r="E144" s="38">
        <v>507.76666666666688</v>
      </c>
      <c r="F144" s="38">
        <v>499.93333333333345</v>
      </c>
      <c r="G144" s="38">
        <v>494.91666666666691</v>
      </c>
      <c r="H144" s="38">
        <v>520.61666666666679</v>
      </c>
      <c r="I144" s="38">
        <v>525.63333333333344</v>
      </c>
      <c r="J144" s="38">
        <v>533.46666666666681</v>
      </c>
      <c r="K144" s="31">
        <v>517.79999999999995</v>
      </c>
      <c r="L144" s="31">
        <v>504.95</v>
      </c>
      <c r="M144" s="31">
        <v>72.271439999999998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2354.65</v>
      </c>
      <c r="D145" s="38">
        <v>2391.35</v>
      </c>
      <c r="E145" s="38">
        <v>2288.2999999999997</v>
      </c>
      <c r="F145" s="38">
        <v>2221.9499999999998</v>
      </c>
      <c r="G145" s="38">
        <v>2118.8999999999996</v>
      </c>
      <c r="H145" s="38">
        <v>2457.6999999999998</v>
      </c>
      <c r="I145" s="38">
        <v>2560.75</v>
      </c>
      <c r="J145" s="38">
        <v>2627.1</v>
      </c>
      <c r="K145" s="31">
        <v>2494.4</v>
      </c>
      <c r="L145" s="31">
        <v>2325</v>
      </c>
      <c r="M145" s="31">
        <v>7.4778500000000001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5583</v>
      </c>
      <c r="D146" s="38">
        <v>5571</v>
      </c>
      <c r="E146" s="38">
        <v>5524</v>
      </c>
      <c r="F146" s="38">
        <v>5465</v>
      </c>
      <c r="G146" s="38">
        <v>5418</v>
      </c>
      <c r="H146" s="38">
        <v>5630</v>
      </c>
      <c r="I146" s="38">
        <v>5677</v>
      </c>
      <c r="J146" s="38">
        <v>5736</v>
      </c>
      <c r="K146" s="31">
        <v>5618</v>
      </c>
      <c r="L146" s="31">
        <v>5512</v>
      </c>
      <c r="M146" s="31">
        <v>6.3610800000000003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489.5</v>
      </c>
      <c r="D147" s="38">
        <v>492.98333333333335</v>
      </c>
      <c r="E147" s="38">
        <v>484.4666666666667</v>
      </c>
      <c r="F147" s="38">
        <v>479.43333333333334</v>
      </c>
      <c r="G147" s="38">
        <v>470.91666666666669</v>
      </c>
      <c r="H147" s="38">
        <v>498.01666666666671</v>
      </c>
      <c r="I147" s="38">
        <v>506.53333333333336</v>
      </c>
      <c r="J147" s="38">
        <v>511.56666666666672</v>
      </c>
      <c r="K147" s="31">
        <v>501.5</v>
      </c>
      <c r="L147" s="31">
        <v>487.95</v>
      </c>
      <c r="M147" s="31">
        <v>3.39377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41</v>
      </c>
      <c r="D148" s="38">
        <v>41.166666666666664</v>
      </c>
      <c r="E148" s="38">
        <v>40.583333333333329</v>
      </c>
      <c r="F148" s="38">
        <v>40.166666666666664</v>
      </c>
      <c r="G148" s="38">
        <v>39.583333333333329</v>
      </c>
      <c r="H148" s="38">
        <v>41.583333333333329</v>
      </c>
      <c r="I148" s="38">
        <v>42.166666666666657</v>
      </c>
      <c r="J148" s="38">
        <v>42.583333333333329</v>
      </c>
      <c r="K148" s="31">
        <v>41.75</v>
      </c>
      <c r="L148" s="31">
        <v>40.75</v>
      </c>
      <c r="M148" s="31">
        <v>169.03581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1712.7</v>
      </c>
      <c r="D149" s="38">
        <v>1701.8666666666668</v>
      </c>
      <c r="E149" s="38">
        <v>1673.7333333333336</v>
      </c>
      <c r="F149" s="38">
        <v>1634.7666666666669</v>
      </c>
      <c r="G149" s="38">
        <v>1606.6333333333337</v>
      </c>
      <c r="H149" s="38">
        <v>1740.8333333333335</v>
      </c>
      <c r="I149" s="38">
        <v>1768.9666666666667</v>
      </c>
      <c r="J149" s="38">
        <v>1807.9333333333334</v>
      </c>
      <c r="K149" s="31">
        <v>1730</v>
      </c>
      <c r="L149" s="31">
        <v>1662.9</v>
      </c>
      <c r="M149" s="31">
        <v>0.92403999999999997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3355.2</v>
      </c>
      <c r="D150" s="38">
        <v>3347.7833333333333</v>
      </c>
      <c r="E150" s="38">
        <v>3337.0666666666666</v>
      </c>
      <c r="F150" s="38">
        <v>3318.9333333333334</v>
      </c>
      <c r="G150" s="38">
        <v>3308.2166666666667</v>
      </c>
      <c r="H150" s="38">
        <v>3365.9166666666665</v>
      </c>
      <c r="I150" s="38">
        <v>3376.6333333333328</v>
      </c>
      <c r="J150" s="38">
        <v>3394.7666666666664</v>
      </c>
      <c r="K150" s="31">
        <v>3358.5</v>
      </c>
      <c r="L150" s="31">
        <v>3329.65</v>
      </c>
      <c r="M150" s="31">
        <v>3.3843000000000001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214.55</v>
      </c>
      <c r="D151" s="38">
        <v>213.20000000000002</v>
      </c>
      <c r="E151" s="38">
        <v>211.40000000000003</v>
      </c>
      <c r="F151" s="38">
        <v>208.25000000000003</v>
      </c>
      <c r="G151" s="38">
        <v>206.45000000000005</v>
      </c>
      <c r="H151" s="38">
        <v>216.35000000000002</v>
      </c>
      <c r="I151" s="38">
        <v>218.15000000000003</v>
      </c>
      <c r="J151" s="38">
        <v>221.3</v>
      </c>
      <c r="K151" s="31">
        <v>215</v>
      </c>
      <c r="L151" s="31">
        <v>210.05</v>
      </c>
      <c r="M151" s="31">
        <v>4.9292699999999998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541.5</v>
      </c>
      <c r="D152" s="38">
        <v>543.48333333333335</v>
      </c>
      <c r="E152" s="38">
        <v>536.01666666666665</v>
      </c>
      <c r="F152" s="38">
        <v>530.5333333333333</v>
      </c>
      <c r="G152" s="38">
        <v>523.06666666666661</v>
      </c>
      <c r="H152" s="38">
        <v>548.9666666666667</v>
      </c>
      <c r="I152" s="38">
        <v>556.43333333333339</v>
      </c>
      <c r="J152" s="38">
        <v>561.91666666666674</v>
      </c>
      <c r="K152" s="31">
        <v>550.95000000000005</v>
      </c>
      <c r="L152" s="31">
        <v>538</v>
      </c>
      <c r="M152" s="31">
        <v>1.81019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450.05</v>
      </c>
      <c r="D153" s="38">
        <v>449.38333333333338</v>
      </c>
      <c r="E153" s="38">
        <v>445.96666666666675</v>
      </c>
      <c r="F153" s="38">
        <v>441.88333333333338</v>
      </c>
      <c r="G153" s="38">
        <v>438.46666666666675</v>
      </c>
      <c r="H153" s="38">
        <v>453.46666666666675</v>
      </c>
      <c r="I153" s="38">
        <v>456.88333333333338</v>
      </c>
      <c r="J153" s="38">
        <v>460.96666666666675</v>
      </c>
      <c r="K153" s="31">
        <v>452.8</v>
      </c>
      <c r="L153" s="31">
        <v>445.3</v>
      </c>
      <c r="M153" s="31">
        <v>6.1132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1643.65</v>
      </c>
      <c r="D154" s="38">
        <v>1640.45</v>
      </c>
      <c r="E154" s="38">
        <v>1624.7</v>
      </c>
      <c r="F154" s="38">
        <v>1605.75</v>
      </c>
      <c r="G154" s="38">
        <v>1590</v>
      </c>
      <c r="H154" s="38">
        <v>1659.4</v>
      </c>
      <c r="I154" s="38">
        <v>1675.15</v>
      </c>
      <c r="J154" s="38">
        <v>1694.1000000000001</v>
      </c>
      <c r="K154" s="31">
        <v>1656.2</v>
      </c>
      <c r="L154" s="31">
        <v>1621.5</v>
      </c>
      <c r="M154" s="31">
        <v>2.5134400000000001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154.55000000000001</v>
      </c>
      <c r="D155" s="38">
        <v>151.86666666666665</v>
      </c>
      <c r="E155" s="38">
        <v>148.1333333333333</v>
      </c>
      <c r="F155" s="38">
        <v>141.71666666666664</v>
      </c>
      <c r="G155" s="38">
        <v>137.98333333333329</v>
      </c>
      <c r="H155" s="38">
        <v>158.2833333333333</v>
      </c>
      <c r="I155" s="38">
        <v>162.01666666666665</v>
      </c>
      <c r="J155" s="38">
        <v>168.43333333333331</v>
      </c>
      <c r="K155" s="31">
        <v>155.6</v>
      </c>
      <c r="L155" s="31">
        <v>145.44999999999999</v>
      </c>
      <c r="M155" s="31">
        <v>120.04591000000001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227.25</v>
      </c>
      <c r="D156" s="38">
        <v>227.06666666666669</v>
      </c>
      <c r="E156" s="38">
        <v>222.68333333333339</v>
      </c>
      <c r="F156" s="38">
        <v>218.1166666666667</v>
      </c>
      <c r="G156" s="38">
        <v>213.73333333333341</v>
      </c>
      <c r="H156" s="38">
        <v>231.63333333333338</v>
      </c>
      <c r="I156" s="38">
        <v>236.01666666666665</v>
      </c>
      <c r="J156" s="38">
        <v>240.58333333333337</v>
      </c>
      <c r="K156" s="31">
        <v>231.45</v>
      </c>
      <c r="L156" s="31">
        <v>222.5</v>
      </c>
      <c r="M156" s="31">
        <v>8.0979700000000001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98.7</v>
      </c>
      <c r="D157" s="38">
        <v>98.083333333333329</v>
      </c>
      <c r="E157" s="38">
        <v>96.666666666666657</v>
      </c>
      <c r="F157" s="38">
        <v>94.633333333333326</v>
      </c>
      <c r="G157" s="38">
        <v>93.216666666666654</v>
      </c>
      <c r="H157" s="38">
        <v>100.11666666666666</v>
      </c>
      <c r="I157" s="38">
        <v>101.53333333333332</v>
      </c>
      <c r="J157" s="38">
        <v>103.56666666666666</v>
      </c>
      <c r="K157" s="31">
        <v>99.5</v>
      </c>
      <c r="L157" s="31">
        <v>96.05</v>
      </c>
      <c r="M157" s="31">
        <v>44.370829999999998</v>
      </c>
      <c r="N157" s="1"/>
      <c r="O157" s="1"/>
    </row>
    <row r="158" spans="1:15" ht="12.75" customHeight="1">
      <c r="A158" s="33">
        <v>148</v>
      </c>
      <c r="B158" s="58" t="s">
        <v>879</v>
      </c>
      <c r="C158" s="31">
        <v>775.3</v>
      </c>
      <c r="D158" s="38">
        <v>777.80000000000007</v>
      </c>
      <c r="E158" s="38">
        <v>763.65000000000009</v>
      </c>
      <c r="F158" s="38">
        <v>752</v>
      </c>
      <c r="G158" s="38">
        <v>737.85</v>
      </c>
      <c r="H158" s="38">
        <v>789.45000000000016</v>
      </c>
      <c r="I158" s="38">
        <v>803.6</v>
      </c>
      <c r="J158" s="38">
        <v>815.25000000000023</v>
      </c>
      <c r="K158" s="31">
        <v>791.95</v>
      </c>
      <c r="L158" s="31">
        <v>766.15</v>
      </c>
      <c r="M158" s="31">
        <v>5.2597800000000001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2536.85</v>
      </c>
      <c r="D159" s="38">
        <v>2509.5833333333335</v>
      </c>
      <c r="E159" s="38">
        <v>2476.6166666666668</v>
      </c>
      <c r="F159" s="38">
        <v>2416.3833333333332</v>
      </c>
      <c r="G159" s="38">
        <v>2383.4166666666665</v>
      </c>
      <c r="H159" s="38">
        <v>2569.8166666666671</v>
      </c>
      <c r="I159" s="38">
        <v>2602.7833333333333</v>
      </c>
      <c r="J159" s="38">
        <v>2663.0166666666673</v>
      </c>
      <c r="K159" s="31">
        <v>2542.5500000000002</v>
      </c>
      <c r="L159" s="31">
        <v>2449.35</v>
      </c>
      <c r="M159" s="31">
        <v>6.7357500000000003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251.15</v>
      </c>
      <c r="D160" s="38">
        <v>251.63333333333333</v>
      </c>
      <c r="E160" s="38">
        <v>246.26666666666665</v>
      </c>
      <c r="F160" s="38">
        <v>241.38333333333333</v>
      </c>
      <c r="G160" s="38">
        <v>236.01666666666665</v>
      </c>
      <c r="H160" s="38">
        <v>256.51666666666665</v>
      </c>
      <c r="I160" s="38">
        <v>261.88333333333333</v>
      </c>
      <c r="J160" s="38">
        <v>266.76666666666665</v>
      </c>
      <c r="K160" s="31">
        <v>257</v>
      </c>
      <c r="L160" s="31">
        <v>246.75</v>
      </c>
      <c r="M160" s="31">
        <v>56.558819999999997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344.9</v>
      </c>
      <c r="D161" s="38">
        <v>343.31666666666661</v>
      </c>
      <c r="E161" s="38">
        <v>339.68333333333322</v>
      </c>
      <c r="F161" s="38">
        <v>334.46666666666664</v>
      </c>
      <c r="G161" s="38">
        <v>330.83333333333326</v>
      </c>
      <c r="H161" s="38">
        <v>348.53333333333319</v>
      </c>
      <c r="I161" s="38">
        <v>352.16666666666663</v>
      </c>
      <c r="J161" s="38">
        <v>357.38333333333316</v>
      </c>
      <c r="K161" s="31">
        <v>346.95</v>
      </c>
      <c r="L161" s="31">
        <v>338.1</v>
      </c>
      <c r="M161" s="31">
        <v>2.6209600000000002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135.44999999999999</v>
      </c>
      <c r="D162" s="38">
        <v>135.45000000000002</v>
      </c>
      <c r="E162" s="38">
        <v>133.50000000000003</v>
      </c>
      <c r="F162" s="38">
        <v>131.55000000000001</v>
      </c>
      <c r="G162" s="38">
        <v>129.60000000000002</v>
      </c>
      <c r="H162" s="38">
        <v>137.40000000000003</v>
      </c>
      <c r="I162" s="38">
        <v>139.35000000000002</v>
      </c>
      <c r="J162" s="38">
        <v>141.30000000000004</v>
      </c>
      <c r="K162" s="31">
        <v>137.4</v>
      </c>
      <c r="L162" s="31">
        <v>133.5</v>
      </c>
      <c r="M162" s="31">
        <v>281.08965000000001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476.95</v>
      </c>
      <c r="D163" s="38">
        <v>478.64999999999992</v>
      </c>
      <c r="E163" s="38">
        <v>471.64999999999986</v>
      </c>
      <c r="F163" s="38">
        <v>466.34999999999997</v>
      </c>
      <c r="G163" s="38">
        <v>459.34999999999991</v>
      </c>
      <c r="H163" s="38">
        <v>483.94999999999982</v>
      </c>
      <c r="I163" s="38">
        <v>490.94999999999993</v>
      </c>
      <c r="J163" s="38">
        <v>496.24999999999977</v>
      </c>
      <c r="K163" s="31">
        <v>485.65</v>
      </c>
      <c r="L163" s="31">
        <v>473.35</v>
      </c>
      <c r="M163" s="31">
        <v>6.4676499999999999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4475.75</v>
      </c>
      <c r="D164" s="38">
        <v>4469.083333333333</v>
      </c>
      <c r="E164" s="38">
        <v>4439.2166666666662</v>
      </c>
      <c r="F164" s="38">
        <v>4402.6833333333334</v>
      </c>
      <c r="G164" s="38">
        <v>4372.8166666666666</v>
      </c>
      <c r="H164" s="38">
        <v>4505.6166666666659</v>
      </c>
      <c r="I164" s="38">
        <v>4535.4833333333327</v>
      </c>
      <c r="J164" s="38">
        <v>4572.0166666666655</v>
      </c>
      <c r="K164" s="31">
        <v>4498.95</v>
      </c>
      <c r="L164" s="31">
        <v>4432.55</v>
      </c>
      <c r="M164" s="31">
        <v>0.38046999999999997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1039.25</v>
      </c>
      <c r="D165" s="38">
        <v>1023.4333333333334</v>
      </c>
      <c r="E165" s="38">
        <v>1001.8666666666668</v>
      </c>
      <c r="F165" s="38">
        <v>964.48333333333335</v>
      </c>
      <c r="G165" s="38">
        <v>942.91666666666674</v>
      </c>
      <c r="H165" s="38">
        <v>1060.8166666666668</v>
      </c>
      <c r="I165" s="38">
        <v>1082.3833333333334</v>
      </c>
      <c r="J165" s="38">
        <v>1119.7666666666669</v>
      </c>
      <c r="K165" s="31">
        <v>1045</v>
      </c>
      <c r="L165" s="31">
        <v>986.05</v>
      </c>
      <c r="M165" s="31">
        <v>6.28606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199.5</v>
      </c>
      <c r="D166" s="38">
        <v>199.9</v>
      </c>
      <c r="E166" s="38">
        <v>196.70000000000002</v>
      </c>
      <c r="F166" s="38">
        <v>193.9</v>
      </c>
      <c r="G166" s="38">
        <v>190.70000000000002</v>
      </c>
      <c r="H166" s="38">
        <v>202.70000000000002</v>
      </c>
      <c r="I166" s="38">
        <v>205.9</v>
      </c>
      <c r="J166" s="38">
        <v>208.70000000000002</v>
      </c>
      <c r="K166" s="31">
        <v>203.1</v>
      </c>
      <c r="L166" s="31">
        <v>197.1</v>
      </c>
      <c r="M166" s="31">
        <v>10.71246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140.85</v>
      </c>
      <c r="D167" s="38">
        <v>139.73333333333335</v>
      </c>
      <c r="E167" s="38">
        <v>137.9666666666667</v>
      </c>
      <c r="F167" s="38">
        <v>135.08333333333334</v>
      </c>
      <c r="G167" s="38">
        <v>133.31666666666669</v>
      </c>
      <c r="H167" s="38">
        <v>142.6166666666667</v>
      </c>
      <c r="I167" s="38">
        <v>144.38333333333335</v>
      </c>
      <c r="J167" s="38">
        <v>147.26666666666671</v>
      </c>
      <c r="K167" s="31">
        <v>141.5</v>
      </c>
      <c r="L167" s="31">
        <v>136.85</v>
      </c>
      <c r="M167" s="31">
        <v>32.873469999999998</v>
      </c>
      <c r="N167" s="1"/>
      <c r="O167" s="1"/>
    </row>
    <row r="168" spans="1:15" ht="12.75" customHeight="1">
      <c r="A168" s="33">
        <v>158</v>
      </c>
      <c r="B168" s="58" t="s">
        <v>880</v>
      </c>
      <c r="C168" s="31">
        <v>725.1</v>
      </c>
      <c r="D168" s="38">
        <v>721.15</v>
      </c>
      <c r="E168" s="38">
        <v>707.3</v>
      </c>
      <c r="F168" s="38">
        <v>689.5</v>
      </c>
      <c r="G168" s="38">
        <v>675.65</v>
      </c>
      <c r="H168" s="38">
        <v>738.94999999999993</v>
      </c>
      <c r="I168" s="38">
        <v>752.80000000000007</v>
      </c>
      <c r="J168" s="38">
        <v>770.59999999999991</v>
      </c>
      <c r="K168" s="31">
        <v>735</v>
      </c>
      <c r="L168" s="31">
        <v>703.35</v>
      </c>
      <c r="M168" s="31">
        <v>2.1543700000000001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335.25</v>
      </c>
      <c r="D169" s="38">
        <v>334.48333333333335</v>
      </c>
      <c r="E169" s="38">
        <v>331.01666666666671</v>
      </c>
      <c r="F169" s="38">
        <v>326.78333333333336</v>
      </c>
      <c r="G169" s="38">
        <v>323.31666666666672</v>
      </c>
      <c r="H169" s="38">
        <v>338.7166666666667</v>
      </c>
      <c r="I169" s="38">
        <v>342.18333333333339</v>
      </c>
      <c r="J169" s="38">
        <v>346.41666666666669</v>
      </c>
      <c r="K169" s="31">
        <v>337.95</v>
      </c>
      <c r="L169" s="31">
        <v>330.25</v>
      </c>
      <c r="M169" s="31">
        <v>10.530709999999999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144.25</v>
      </c>
      <c r="D170" s="38">
        <v>144.45000000000002</v>
      </c>
      <c r="E170" s="38">
        <v>143.15000000000003</v>
      </c>
      <c r="F170" s="38">
        <v>142.05000000000001</v>
      </c>
      <c r="G170" s="38">
        <v>140.75000000000003</v>
      </c>
      <c r="H170" s="38">
        <v>145.55000000000004</v>
      </c>
      <c r="I170" s="38">
        <v>146.85000000000005</v>
      </c>
      <c r="J170" s="38">
        <v>147.95000000000005</v>
      </c>
      <c r="K170" s="31">
        <v>145.75</v>
      </c>
      <c r="L170" s="31">
        <v>143.35</v>
      </c>
      <c r="M170" s="31">
        <v>18.584710000000001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1283.6500000000001</v>
      </c>
      <c r="D171" s="38">
        <v>1287.45</v>
      </c>
      <c r="E171" s="38">
        <v>1272.2</v>
      </c>
      <c r="F171" s="38">
        <v>1260.75</v>
      </c>
      <c r="G171" s="38">
        <v>1245.5</v>
      </c>
      <c r="H171" s="38">
        <v>1298.9000000000001</v>
      </c>
      <c r="I171" s="38">
        <v>1314.15</v>
      </c>
      <c r="J171" s="38">
        <v>1325.6000000000001</v>
      </c>
      <c r="K171" s="31">
        <v>1302.7</v>
      </c>
      <c r="L171" s="31">
        <v>1276</v>
      </c>
      <c r="M171" s="31">
        <v>0.21260999999999999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117.5</v>
      </c>
      <c r="D172" s="38">
        <v>117.28333333333335</v>
      </c>
      <c r="E172" s="38">
        <v>116.31666666666669</v>
      </c>
      <c r="F172" s="38">
        <v>115.13333333333334</v>
      </c>
      <c r="G172" s="38">
        <v>114.16666666666669</v>
      </c>
      <c r="H172" s="38">
        <v>118.4666666666667</v>
      </c>
      <c r="I172" s="38">
        <v>119.43333333333337</v>
      </c>
      <c r="J172" s="38">
        <v>120.6166666666667</v>
      </c>
      <c r="K172" s="31">
        <v>118.25</v>
      </c>
      <c r="L172" s="31">
        <v>116.1</v>
      </c>
      <c r="M172" s="31">
        <v>218.75385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2669.95</v>
      </c>
      <c r="D173" s="38">
        <v>2655.3166666666671</v>
      </c>
      <c r="E173" s="38">
        <v>2630.733333333334</v>
      </c>
      <c r="F173" s="38">
        <v>2591.5166666666669</v>
      </c>
      <c r="G173" s="38">
        <v>2566.9333333333338</v>
      </c>
      <c r="H173" s="38">
        <v>2694.5333333333342</v>
      </c>
      <c r="I173" s="38">
        <v>2719.1166666666672</v>
      </c>
      <c r="J173" s="38">
        <v>2758.3333333333344</v>
      </c>
      <c r="K173" s="31">
        <v>2679.9</v>
      </c>
      <c r="L173" s="31">
        <v>2616.1</v>
      </c>
      <c r="M173" s="31">
        <v>0.15758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3116.1</v>
      </c>
      <c r="D174" s="38">
        <v>3096.3666666666663</v>
      </c>
      <c r="E174" s="38">
        <v>3070.7833333333328</v>
      </c>
      <c r="F174" s="38">
        <v>3025.4666666666667</v>
      </c>
      <c r="G174" s="38">
        <v>2999.8833333333332</v>
      </c>
      <c r="H174" s="38">
        <v>3141.6833333333325</v>
      </c>
      <c r="I174" s="38">
        <v>3167.2666666666655</v>
      </c>
      <c r="J174" s="38">
        <v>3212.5833333333321</v>
      </c>
      <c r="K174" s="31">
        <v>3121.95</v>
      </c>
      <c r="L174" s="31">
        <v>3051.05</v>
      </c>
      <c r="M174" s="31">
        <v>0.15281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197.7</v>
      </c>
      <c r="D175" s="38">
        <v>198.38333333333333</v>
      </c>
      <c r="E175" s="38">
        <v>195.81666666666666</v>
      </c>
      <c r="F175" s="38">
        <v>193.93333333333334</v>
      </c>
      <c r="G175" s="38">
        <v>191.36666666666667</v>
      </c>
      <c r="H175" s="38">
        <v>200.26666666666665</v>
      </c>
      <c r="I175" s="38">
        <v>202.83333333333331</v>
      </c>
      <c r="J175" s="38">
        <v>204.71666666666664</v>
      </c>
      <c r="K175" s="31">
        <v>200.95</v>
      </c>
      <c r="L175" s="31">
        <v>196.5</v>
      </c>
      <c r="M175" s="31">
        <v>5.9420400000000004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1292</v>
      </c>
      <c r="D176" s="38">
        <v>1281.0833333333333</v>
      </c>
      <c r="E176" s="38">
        <v>1261.1666666666665</v>
      </c>
      <c r="F176" s="38">
        <v>1230.3333333333333</v>
      </c>
      <c r="G176" s="38">
        <v>1210.4166666666665</v>
      </c>
      <c r="H176" s="38">
        <v>1311.9166666666665</v>
      </c>
      <c r="I176" s="38">
        <v>1331.833333333333</v>
      </c>
      <c r="J176" s="38">
        <v>1362.6666666666665</v>
      </c>
      <c r="K176" s="31">
        <v>1301</v>
      </c>
      <c r="L176" s="31">
        <v>1250.25</v>
      </c>
      <c r="M176" s="31">
        <v>9.4761500000000005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1395.2</v>
      </c>
      <c r="D177" s="38">
        <v>1400.2666666666667</v>
      </c>
      <c r="E177" s="38">
        <v>1382.0833333333333</v>
      </c>
      <c r="F177" s="38">
        <v>1368.9666666666667</v>
      </c>
      <c r="G177" s="38">
        <v>1350.7833333333333</v>
      </c>
      <c r="H177" s="38">
        <v>1413.3833333333332</v>
      </c>
      <c r="I177" s="38">
        <v>1431.5666666666666</v>
      </c>
      <c r="J177" s="38">
        <v>1444.6833333333332</v>
      </c>
      <c r="K177" s="31">
        <v>1418.45</v>
      </c>
      <c r="L177" s="31">
        <v>1387.15</v>
      </c>
      <c r="M177" s="31">
        <v>0.56528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798.75</v>
      </c>
      <c r="D178" s="38">
        <v>806.91666666666663</v>
      </c>
      <c r="E178" s="38">
        <v>784.38333333333321</v>
      </c>
      <c r="F178" s="38">
        <v>770.01666666666654</v>
      </c>
      <c r="G178" s="38">
        <v>747.48333333333312</v>
      </c>
      <c r="H178" s="38">
        <v>821.2833333333333</v>
      </c>
      <c r="I178" s="38">
        <v>843.81666666666683</v>
      </c>
      <c r="J178" s="38">
        <v>858.18333333333339</v>
      </c>
      <c r="K178" s="31">
        <v>829.45</v>
      </c>
      <c r="L178" s="31">
        <v>792.55</v>
      </c>
      <c r="M178" s="31">
        <v>14.74272</v>
      </c>
      <c r="N178" s="1"/>
      <c r="O178" s="1"/>
    </row>
    <row r="179" spans="1:15" ht="12.75" customHeight="1">
      <c r="A179" s="33">
        <v>169</v>
      </c>
      <c r="B179" s="58" t="s">
        <v>886</v>
      </c>
      <c r="C179" s="31">
        <v>703.9</v>
      </c>
      <c r="D179" s="38">
        <v>703.61666666666667</v>
      </c>
      <c r="E179" s="38">
        <v>691.2833333333333</v>
      </c>
      <c r="F179" s="38">
        <v>678.66666666666663</v>
      </c>
      <c r="G179" s="38">
        <v>666.33333333333326</v>
      </c>
      <c r="H179" s="38">
        <v>716.23333333333335</v>
      </c>
      <c r="I179" s="38">
        <v>728.56666666666661</v>
      </c>
      <c r="J179" s="38">
        <v>741.18333333333339</v>
      </c>
      <c r="K179" s="31">
        <v>715.95</v>
      </c>
      <c r="L179" s="31">
        <v>691</v>
      </c>
      <c r="M179" s="31">
        <v>1.8058099999999999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1480.35</v>
      </c>
      <c r="D180" s="38">
        <v>1470.3</v>
      </c>
      <c r="E180" s="38">
        <v>1449.1499999999999</v>
      </c>
      <c r="F180" s="38">
        <v>1417.9499999999998</v>
      </c>
      <c r="G180" s="38">
        <v>1396.7999999999997</v>
      </c>
      <c r="H180" s="38">
        <v>1501.5</v>
      </c>
      <c r="I180" s="38">
        <v>1522.65</v>
      </c>
      <c r="J180" s="38">
        <v>1553.8500000000001</v>
      </c>
      <c r="K180" s="31">
        <v>1491.45</v>
      </c>
      <c r="L180" s="31">
        <v>1439.1</v>
      </c>
      <c r="M180" s="31">
        <v>1.33334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50.45</v>
      </c>
      <c r="D181" s="38">
        <v>50.15</v>
      </c>
      <c r="E181" s="38">
        <v>49.5</v>
      </c>
      <c r="F181" s="38">
        <v>48.550000000000004</v>
      </c>
      <c r="G181" s="38">
        <v>47.900000000000006</v>
      </c>
      <c r="H181" s="38">
        <v>51.099999999999994</v>
      </c>
      <c r="I181" s="38">
        <v>51.749999999999986</v>
      </c>
      <c r="J181" s="38">
        <v>52.699999999999989</v>
      </c>
      <c r="K181" s="31">
        <v>50.8</v>
      </c>
      <c r="L181" s="31">
        <v>49.2</v>
      </c>
      <c r="M181" s="31">
        <v>227.59848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1170.3499999999999</v>
      </c>
      <c r="D182" s="38">
        <v>1172.2833333333333</v>
      </c>
      <c r="E182" s="38">
        <v>1160.9666666666667</v>
      </c>
      <c r="F182" s="38">
        <v>1151.5833333333335</v>
      </c>
      <c r="G182" s="38">
        <v>1140.2666666666669</v>
      </c>
      <c r="H182" s="38">
        <v>1181.6666666666665</v>
      </c>
      <c r="I182" s="38">
        <v>1192.9833333333331</v>
      </c>
      <c r="J182" s="38">
        <v>1202.3666666666663</v>
      </c>
      <c r="K182" s="31">
        <v>1183.5999999999999</v>
      </c>
      <c r="L182" s="31">
        <v>1162.9000000000001</v>
      </c>
      <c r="M182" s="31">
        <v>0.61890999999999996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2073</v>
      </c>
      <c r="D183" s="38">
        <v>2028.2333333333336</v>
      </c>
      <c r="E183" s="38">
        <v>1954.8666666666672</v>
      </c>
      <c r="F183" s="38">
        <v>1836.7333333333336</v>
      </c>
      <c r="G183" s="38">
        <v>1763.3666666666672</v>
      </c>
      <c r="H183" s="38">
        <v>2146.3666666666672</v>
      </c>
      <c r="I183" s="38">
        <v>2219.733333333334</v>
      </c>
      <c r="J183" s="38">
        <v>2337.8666666666672</v>
      </c>
      <c r="K183" s="31">
        <v>2101.6</v>
      </c>
      <c r="L183" s="31">
        <v>1910.1</v>
      </c>
      <c r="M183" s="31">
        <v>13.98667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486.05</v>
      </c>
      <c r="D184" s="38">
        <v>485.98333333333335</v>
      </c>
      <c r="E184" s="38">
        <v>483.11666666666667</v>
      </c>
      <c r="F184" s="38">
        <v>480.18333333333334</v>
      </c>
      <c r="G184" s="38">
        <v>477.31666666666666</v>
      </c>
      <c r="H184" s="38">
        <v>488.91666666666669</v>
      </c>
      <c r="I184" s="38">
        <v>491.78333333333336</v>
      </c>
      <c r="J184" s="38">
        <v>494.7166666666667</v>
      </c>
      <c r="K184" s="31">
        <v>488.85</v>
      </c>
      <c r="L184" s="31">
        <v>483.05</v>
      </c>
      <c r="M184" s="31">
        <v>0.61819999999999997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1035.95</v>
      </c>
      <c r="D185" s="38">
        <v>1036.05</v>
      </c>
      <c r="E185" s="38">
        <v>1029.0999999999999</v>
      </c>
      <c r="F185" s="38">
        <v>1022.25</v>
      </c>
      <c r="G185" s="38">
        <v>1015.3</v>
      </c>
      <c r="H185" s="38">
        <v>1042.8999999999999</v>
      </c>
      <c r="I185" s="38">
        <v>1049.8500000000001</v>
      </c>
      <c r="J185" s="38">
        <v>1056.6999999999998</v>
      </c>
      <c r="K185" s="31">
        <v>1043</v>
      </c>
      <c r="L185" s="31">
        <v>1029.2</v>
      </c>
      <c r="M185" s="31">
        <v>14.81068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475.15</v>
      </c>
      <c r="D186" s="38">
        <v>476.39999999999992</v>
      </c>
      <c r="E186" s="38">
        <v>471.84999999999985</v>
      </c>
      <c r="F186" s="38">
        <v>468.54999999999995</v>
      </c>
      <c r="G186" s="38">
        <v>463.99999999999989</v>
      </c>
      <c r="H186" s="38">
        <v>479.69999999999982</v>
      </c>
      <c r="I186" s="38">
        <v>484.24999999999989</v>
      </c>
      <c r="J186" s="38">
        <v>487.54999999999978</v>
      </c>
      <c r="K186" s="31">
        <v>480.95</v>
      </c>
      <c r="L186" s="31">
        <v>473.1</v>
      </c>
      <c r="M186" s="31">
        <v>1.44519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1751.95</v>
      </c>
      <c r="D187" s="38">
        <v>1742.3166666666666</v>
      </c>
      <c r="E187" s="38">
        <v>1715.6333333333332</v>
      </c>
      <c r="F187" s="38">
        <v>1679.3166666666666</v>
      </c>
      <c r="G187" s="38">
        <v>1652.6333333333332</v>
      </c>
      <c r="H187" s="38">
        <v>1778.6333333333332</v>
      </c>
      <c r="I187" s="38">
        <v>1805.3166666666666</v>
      </c>
      <c r="J187" s="38">
        <v>1841.6333333333332</v>
      </c>
      <c r="K187" s="31">
        <v>1769</v>
      </c>
      <c r="L187" s="31">
        <v>1706</v>
      </c>
      <c r="M187" s="31">
        <v>17.267720000000001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321.3</v>
      </c>
      <c r="D188" s="38">
        <v>322.65000000000003</v>
      </c>
      <c r="E188" s="38">
        <v>318.40000000000009</v>
      </c>
      <c r="F188" s="38">
        <v>315.50000000000006</v>
      </c>
      <c r="G188" s="38">
        <v>311.25000000000011</v>
      </c>
      <c r="H188" s="38">
        <v>325.55000000000007</v>
      </c>
      <c r="I188" s="38">
        <v>329.79999999999995</v>
      </c>
      <c r="J188" s="38">
        <v>332.70000000000005</v>
      </c>
      <c r="K188" s="31">
        <v>326.89999999999998</v>
      </c>
      <c r="L188" s="31">
        <v>319.75</v>
      </c>
      <c r="M188" s="31">
        <v>37.29513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422.2</v>
      </c>
      <c r="D189" s="38">
        <v>419.2</v>
      </c>
      <c r="E189" s="38">
        <v>413.4</v>
      </c>
      <c r="F189" s="38">
        <v>404.59999999999997</v>
      </c>
      <c r="G189" s="38">
        <v>398.79999999999995</v>
      </c>
      <c r="H189" s="38">
        <v>428</v>
      </c>
      <c r="I189" s="38">
        <v>433.80000000000007</v>
      </c>
      <c r="J189" s="38">
        <v>442.6</v>
      </c>
      <c r="K189" s="31">
        <v>425</v>
      </c>
      <c r="L189" s="31">
        <v>410.4</v>
      </c>
      <c r="M189" s="31">
        <v>17.815329999999999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1823.8</v>
      </c>
      <c r="D190" s="38">
        <v>1822.8999999999999</v>
      </c>
      <c r="E190" s="38">
        <v>1810.8999999999996</v>
      </c>
      <c r="F190" s="38">
        <v>1797.9999999999998</v>
      </c>
      <c r="G190" s="38">
        <v>1785.9999999999995</v>
      </c>
      <c r="H190" s="38">
        <v>1835.7999999999997</v>
      </c>
      <c r="I190" s="38">
        <v>1847.8000000000002</v>
      </c>
      <c r="J190" s="38">
        <v>1860.6999999999998</v>
      </c>
      <c r="K190" s="31">
        <v>1834.9</v>
      </c>
      <c r="L190" s="31">
        <v>1810</v>
      </c>
      <c r="M190" s="31">
        <v>4.91289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768.05</v>
      </c>
      <c r="D191" s="38">
        <v>771.69999999999993</v>
      </c>
      <c r="E191" s="38">
        <v>754.59999999999991</v>
      </c>
      <c r="F191" s="38">
        <v>741.15</v>
      </c>
      <c r="G191" s="38">
        <v>724.05</v>
      </c>
      <c r="H191" s="38">
        <v>785.14999999999986</v>
      </c>
      <c r="I191" s="38">
        <v>802.25</v>
      </c>
      <c r="J191" s="38">
        <v>815.69999999999982</v>
      </c>
      <c r="K191" s="31">
        <v>788.8</v>
      </c>
      <c r="L191" s="31">
        <v>758.25</v>
      </c>
      <c r="M191" s="31">
        <v>1.19276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341.1</v>
      </c>
      <c r="D192" s="38">
        <v>343.81666666666666</v>
      </c>
      <c r="E192" s="38">
        <v>328.73333333333335</v>
      </c>
      <c r="F192" s="38">
        <v>316.36666666666667</v>
      </c>
      <c r="G192" s="38">
        <v>301.28333333333336</v>
      </c>
      <c r="H192" s="38">
        <v>356.18333333333334</v>
      </c>
      <c r="I192" s="38">
        <v>371.26666666666671</v>
      </c>
      <c r="J192" s="38">
        <v>383.63333333333333</v>
      </c>
      <c r="K192" s="31">
        <v>358.9</v>
      </c>
      <c r="L192" s="31">
        <v>331.45</v>
      </c>
      <c r="M192" s="31">
        <v>13.903409999999999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2175.75</v>
      </c>
      <c r="D193" s="38">
        <v>2170.2166666666667</v>
      </c>
      <c r="E193" s="38">
        <v>2158.9833333333336</v>
      </c>
      <c r="F193" s="38">
        <v>2142.2166666666667</v>
      </c>
      <c r="G193" s="38">
        <v>2130.9833333333336</v>
      </c>
      <c r="H193" s="38">
        <v>2186.9833333333336</v>
      </c>
      <c r="I193" s="38">
        <v>2198.2166666666662</v>
      </c>
      <c r="J193" s="38">
        <v>2214.9833333333336</v>
      </c>
      <c r="K193" s="31">
        <v>2181.4499999999998</v>
      </c>
      <c r="L193" s="31">
        <v>2153.4499999999998</v>
      </c>
      <c r="M193" s="31">
        <v>0.27176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654.79999999999995</v>
      </c>
      <c r="D194" s="38">
        <v>656.69999999999993</v>
      </c>
      <c r="E194" s="38">
        <v>648.39999999999986</v>
      </c>
      <c r="F194" s="38">
        <v>641.99999999999989</v>
      </c>
      <c r="G194" s="38">
        <v>633.69999999999982</v>
      </c>
      <c r="H194" s="38">
        <v>663.09999999999991</v>
      </c>
      <c r="I194" s="38">
        <v>671.39999999999986</v>
      </c>
      <c r="J194" s="38">
        <v>677.8</v>
      </c>
      <c r="K194" s="31">
        <v>665</v>
      </c>
      <c r="L194" s="31">
        <v>650.29999999999995</v>
      </c>
      <c r="M194" s="31">
        <v>0.65803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258.55</v>
      </c>
      <c r="D195" s="38">
        <v>259</v>
      </c>
      <c r="E195" s="38">
        <v>256.2</v>
      </c>
      <c r="F195" s="38">
        <v>253.84999999999997</v>
      </c>
      <c r="G195" s="38">
        <v>251.04999999999995</v>
      </c>
      <c r="H195" s="38">
        <v>261.35000000000002</v>
      </c>
      <c r="I195" s="38">
        <v>264.14999999999998</v>
      </c>
      <c r="J195" s="38">
        <v>266.50000000000006</v>
      </c>
      <c r="K195" s="31">
        <v>261.8</v>
      </c>
      <c r="L195" s="31">
        <v>256.64999999999998</v>
      </c>
      <c r="M195" s="31">
        <v>1.89744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2703.25</v>
      </c>
      <c r="D196" s="38">
        <v>2700.4166666666665</v>
      </c>
      <c r="E196" s="38">
        <v>2680.833333333333</v>
      </c>
      <c r="F196" s="38">
        <v>2658.4166666666665</v>
      </c>
      <c r="G196" s="38">
        <v>2638.833333333333</v>
      </c>
      <c r="H196" s="38">
        <v>2722.833333333333</v>
      </c>
      <c r="I196" s="38">
        <v>2742.4166666666661</v>
      </c>
      <c r="J196" s="38">
        <v>2764.833333333333</v>
      </c>
      <c r="K196" s="31">
        <v>2720</v>
      </c>
      <c r="L196" s="31">
        <v>2678</v>
      </c>
      <c r="M196" s="31">
        <v>1.3546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481.3</v>
      </c>
      <c r="D197" s="38">
        <v>478.11666666666662</v>
      </c>
      <c r="E197" s="38">
        <v>473.28333333333325</v>
      </c>
      <c r="F197" s="38">
        <v>465.26666666666665</v>
      </c>
      <c r="G197" s="38">
        <v>460.43333333333328</v>
      </c>
      <c r="H197" s="38">
        <v>486.13333333333321</v>
      </c>
      <c r="I197" s="38">
        <v>490.96666666666658</v>
      </c>
      <c r="J197" s="38">
        <v>498.98333333333318</v>
      </c>
      <c r="K197" s="31">
        <v>482.95</v>
      </c>
      <c r="L197" s="31">
        <v>470.1</v>
      </c>
      <c r="M197" s="31">
        <v>15.53233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586.35</v>
      </c>
      <c r="D198" s="38">
        <v>585.41666666666663</v>
      </c>
      <c r="E198" s="38">
        <v>580.93333333333328</v>
      </c>
      <c r="F198" s="38">
        <v>575.51666666666665</v>
      </c>
      <c r="G198" s="38">
        <v>571.0333333333333</v>
      </c>
      <c r="H198" s="38">
        <v>590.83333333333326</v>
      </c>
      <c r="I198" s="38">
        <v>595.31666666666661</v>
      </c>
      <c r="J198" s="38">
        <v>600.73333333333323</v>
      </c>
      <c r="K198" s="31">
        <v>589.9</v>
      </c>
      <c r="L198" s="31">
        <v>580</v>
      </c>
      <c r="M198" s="31">
        <v>7.0217000000000001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119.5</v>
      </c>
      <c r="D199" s="38">
        <v>119.21666666666665</v>
      </c>
      <c r="E199" s="38">
        <v>118.13333333333331</v>
      </c>
      <c r="F199" s="38">
        <v>116.76666666666665</v>
      </c>
      <c r="G199" s="38">
        <v>115.68333333333331</v>
      </c>
      <c r="H199" s="38">
        <v>120.58333333333331</v>
      </c>
      <c r="I199" s="38">
        <v>121.66666666666666</v>
      </c>
      <c r="J199" s="38">
        <v>123.03333333333332</v>
      </c>
      <c r="K199" s="31">
        <v>120.3</v>
      </c>
      <c r="L199" s="31">
        <v>117.85</v>
      </c>
      <c r="M199" s="31">
        <v>7.5565800000000003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163.25</v>
      </c>
      <c r="D200" s="38">
        <v>163.85</v>
      </c>
      <c r="E200" s="38">
        <v>159.94999999999999</v>
      </c>
      <c r="F200" s="38">
        <v>156.65</v>
      </c>
      <c r="G200" s="38">
        <v>152.75</v>
      </c>
      <c r="H200" s="38">
        <v>167.14999999999998</v>
      </c>
      <c r="I200" s="38">
        <v>171.05</v>
      </c>
      <c r="J200" s="38">
        <v>174.34999999999997</v>
      </c>
      <c r="K200" s="31">
        <v>167.75</v>
      </c>
      <c r="L200" s="31">
        <v>160.55000000000001</v>
      </c>
      <c r="M200" s="31">
        <v>33.119979999999998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286.85000000000002</v>
      </c>
      <c r="D201" s="38">
        <v>286.18333333333334</v>
      </c>
      <c r="E201" s="38">
        <v>284.4666666666667</v>
      </c>
      <c r="F201" s="38">
        <v>282.08333333333337</v>
      </c>
      <c r="G201" s="38">
        <v>280.36666666666673</v>
      </c>
      <c r="H201" s="38">
        <v>288.56666666666666</v>
      </c>
      <c r="I201" s="38">
        <v>290.28333333333325</v>
      </c>
      <c r="J201" s="38">
        <v>292.66666666666663</v>
      </c>
      <c r="K201" s="31">
        <v>287.89999999999998</v>
      </c>
      <c r="L201" s="31">
        <v>283.8</v>
      </c>
      <c r="M201" s="31">
        <v>2.2437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1686</v>
      </c>
      <c r="D202" s="38">
        <v>1685.8166666666666</v>
      </c>
      <c r="E202" s="38">
        <v>1666.7333333333331</v>
      </c>
      <c r="F202" s="38">
        <v>1647.4666666666665</v>
      </c>
      <c r="G202" s="38">
        <v>1628.383333333333</v>
      </c>
      <c r="H202" s="38">
        <v>1705.0833333333333</v>
      </c>
      <c r="I202" s="38">
        <v>1724.1666666666667</v>
      </c>
      <c r="J202" s="38">
        <v>1743.4333333333334</v>
      </c>
      <c r="K202" s="31">
        <v>1704.9</v>
      </c>
      <c r="L202" s="31">
        <v>1666.55</v>
      </c>
      <c r="M202" s="31">
        <v>3.57558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925</v>
      </c>
      <c r="D203" s="38">
        <v>925.19999999999993</v>
      </c>
      <c r="E203" s="38">
        <v>920.79999999999984</v>
      </c>
      <c r="F203" s="38">
        <v>916.59999999999991</v>
      </c>
      <c r="G203" s="38">
        <v>912.19999999999982</v>
      </c>
      <c r="H203" s="38">
        <v>929.39999999999986</v>
      </c>
      <c r="I203" s="38">
        <v>933.8</v>
      </c>
      <c r="J203" s="38">
        <v>937.99999999999989</v>
      </c>
      <c r="K203" s="31">
        <v>929.6</v>
      </c>
      <c r="L203" s="31">
        <v>921</v>
      </c>
      <c r="M203" s="31">
        <v>1.75214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1325.1</v>
      </c>
      <c r="D204" s="38">
        <v>1321.6833333333334</v>
      </c>
      <c r="E204" s="38">
        <v>1314.1666666666667</v>
      </c>
      <c r="F204" s="38">
        <v>1303.2333333333333</v>
      </c>
      <c r="G204" s="38">
        <v>1295.7166666666667</v>
      </c>
      <c r="H204" s="38">
        <v>1332.6166666666668</v>
      </c>
      <c r="I204" s="38">
        <v>1340.1333333333332</v>
      </c>
      <c r="J204" s="38">
        <v>1351.0666666666668</v>
      </c>
      <c r="K204" s="31">
        <v>1329.2</v>
      </c>
      <c r="L204" s="31">
        <v>1310.75</v>
      </c>
      <c r="M204" s="31">
        <v>5.63551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1103.55</v>
      </c>
      <c r="D205" s="38">
        <v>1106.5</v>
      </c>
      <c r="E205" s="38">
        <v>1094.5</v>
      </c>
      <c r="F205" s="38">
        <v>1085.45</v>
      </c>
      <c r="G205" s="38">
        <v>1073.45</v>
      </c>
      <c r="H205" s="38">
        <v>1115.55</v>
      </c>
      <c r="I205" s="38">
        <v>1127.55</v>
      </c>
      <c r="J205" s="38">
        <v>1136.5999999999999</v>
      </c>
      <c r="K205" s="31">
        <v>1118.5</v>
      </c>
      <c r="L205" s="31">
        <v>1097.45</v>
      </c>
      <c r="M205" s="31">
        <v>20.318989999999999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2538.25</v>
      </c>
      <c r="D206" s="38">
        <v>2513.5</v>
      </c>
      <c r="E206" s="38">
        <v>2469.5500000000002</v>
      </c>
      <c r="F206" s="38">
        <v>2400.8500000000004</v>
      </c>
      <c r="G206" s="38">
        <v>2356.9000000000005</v>
      </c>
      <c r="H206" s="38">
        <v>2582.1999999999998</v>
      </c>
      <c r="I206" s="38">
        <v>2626.1499999999996</v>
      </c>
      <c r="J206" s="38">
        <v>2694.8499999999995</v>
      </c>
      <c r="K206" s="31">
        <v>2557.4499999999998</v>
      </c>
      <c r="L206" s="31">
        <v>2444.8000000000002</v>
      </c>
      <c r="M206" s="31">
        <v>10.382949999999999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1643.5</v>
      </c>
      <c r="D207" s="38">
        <v>1651.1666666666667</v>
      </c>
      <c r="E207" s="38">
        <v>1633.4333333333334</v>
      </c>
      <c r="F207" s="38">
        <v>1623.3666666666666</v>
      </c>
      <c r="G207" s="38">
        <v>1605.6333333333332</v>
      </c>
      <c r="H207" s="38">
        <v>1661.2333333333336</v>
      </c>
      <c r="I207" s="38">
        <v>1678.9666666666667</v>
      </c>
      <c r="J207" s="38">
        <v>1689.0333333333338</v>
      </c>
      <c r="K207" s="31">
        <v>1668.9</v>
      </c>
      <c r="L207" s="31">
        <v>1641.1</v>
      </c>
      <c r="M207" s="31">
        <v>205.07841999999999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659.3</v>
      </c>
      <c r="D208" s="38">
        <v>659.41666666666663</v>
      </c>
      <c r="E208" s="38">
        <v>654.38333333333321</v>
      </c>
      <c r="F208" s="38">
        <v>649.46666666666658</v>
      </c>
      <c r="G208" s="38">
        <v>644.43333333333317</v>
      </c>
      <c r="H208" s="38">
        <v>664.33333333333326</v>
      </c>
      <c r="I208" s="38">
        <v>669.36666666666679</v>
      </c>
      <c r="J208" s="38">
        <v>674.2833333333333</v>
      </c>
      <c r="K208" s="31">
        <v>664.45</v>
      </c>
      <c r="L208" s="31">
        <v>654.5</v>
      </c>
      <c r="M208" s="31">
        <v>16.647659999999998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3172.5</v>
      </c>
      <c r="D209" s="38">
        <v>3159.65</v>
      </c>
      <c r="E209" s="38">
        <v>3144.3</v>
      </c>
      <c r="F209" s="38">
        <v>3116.1</v>
      </c>
      <c r="G209" s="38">
        <v>3100.75</v>
      </c>
      <c r="H209" s="38">
        <v>3187.8500000000004</v>
      </c>
      <c r="I209" s="38">
        <v>3203.2</v>
      </c>
      <c r="J209" s="38">
        <v>3231.4000000000005</v>
      </c>
      <c r="K209" s="31">
        <v>3175</v>
      </c>
      <c r="L209" s="31">
        <v>3131.45</v>
      </c>
      <c r="M209" s="31">
        <v>4.4586499999999996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63.75</v>
      </c>
      <c r="D210" s="38">
        <v>63.933333333333337</v>
      </c>
      <c r="E210" s="38">
        <v>63.316666666666677</v>
      </c>
      <c r="F210" s="38">
        <v>62.88333333333334</v>
      </c>
      <c r="G210" s="38">
        <v>62.26666666666668</v>
      </c>
      <c r="H210" s="38">
        <v>64.366666666666674</v>
      </c>
      <c r="I210" s="38">
        <v>64.983333333333348</v>
      </c>
      <c r="J210" s="38">
        <v>65.416666666666671</v>
      </c>
      <c r="K210" s="31">
        <v>64.55</v>
      </c>
      <c r="L210" s="31">
        <v>63.5</v>
      </c>
      <c r="M210" s="31">
        <v>36.334139999999998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283.85000000000002</v>
      </c>
      <c r="D211" s="38">
        <v>284.28333333333336</v>
      </c>
      <c r="E211" s="38">
        <v>282.56666666666672</v>
      </c>
      <c r="F211" s="38">
        <v>281.28333333333336</v>
      </c>
      <c r="G211" s="38">
        <v>279.56666666666672</v>
      </c>
      <c r="H211" s="38">
        <v>285.56666666666672</v>
      </c>
      <c r="I211" s="38">
        <v>287.2833333333333</v>
      </c>
      <c r="J211" s="38">
        <v>288.56666666666672</v>
      </c>
      <c r="K211" s="31">
        <v>286</v>
      </c>
      <c r="L211" s="31">
        <v>283</v>
      </c>
      <c r="M211" s="31">
        <v>1.6617999999999999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451.5</v>
      </c>
      <c r="D212" s="38">
        <v>449.18333333333334</v>
      </c>
      <c r="E212" s="38">
        <v>445.7166666666667</v>
      </c>
      <c r="F212" s="38">
        <v>439.93333333333334</v>
      </c>
      <c r="G212" s="38">
        <v>436.4666666666667</v>
      </c>
      <c r="H212" s="38">
        <v>454.9666666666667</v>
      </c>
      <c r="I212" s="38">
        <v>458.43333333333328</v>
      </c>
      <c r="J212" s="38">
        <v>464.2166666666667</v>
      </c>
      <c r="K212" s="31">
        <v>452.65</v>
      </c>
      <c r="L212" s="31">
        <v>443.4</v>
      </c>
      <c r="M212" s="31">
        <v>38.864080000000001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1058.45</v>
      </c>
      <c r="D213" s="38">
        <v>1059.8166666666666</v>
      </c>
      <c r="E213" s="38">
        <v>1048.6333333333332</v>
      </c>
      <c r="F213" s="38">
        <v>1038.8166666666666</v>
      </c>
      <c r="G213" s="38">
        <v>1027.6333333333332</v>
      </c>
      <c r="H213" s="38">
        <v>1069.6333333333332</v>
      </c>
      <c r="I213" s="38">
        <v>1080.8166666666666</v>
      </c>
      <c r="J213" s="38">
        <v>1090.6333333333332</v>
      </c>
      <c r="K213" s="31">
        <v>1071</v>
      </c>
      <c r="L213" s="31">
        <v>1050</v>
      </c>
      <c r="M213" s="31">
        <v>0.16092999999999999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3929</v>
      </c>
      <c r="D214" s="38">
        <v>3903.0333333333333</v>
      </c>
      <c r="E214" s="38">
        <v>3857.0666666666666</v>
      </c>
      <c r="F214" s="38">
        <v>3785.1333333333332</v>
      </c>
      <c r="G214" s="38">
        <v>3739.1666666666665</v>
      </c>
      <c r="H214" s="38">
        <v>3974.9666666666667</v>
      </c>
      <c r="I214" s="38">
        <v>4020.9333333333329</v>
      </c>
      <c r="J214" s="38">
        <v>4092.8666666666668</v>
      </c>
      <c r="K214" s="31">
        <v>3949</v>
      </c>
      <c r="L214" s="31">
        <v>3831.1</v>
      </c>
      <c r="M214" s="31">
        <v>13.71612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127.85</v>
      </c>
      <c r="D215" s="38">
        <v>127.75</v>
      </c>
      <c r="E215" s="38">
        <v>126.5</v>
      </c>
      <c r="F215" s="38">
        <v>125.15</v>
      </c>
      <c r="G215" s="38">
        <v>123.9</v>
      </c>
      <c r="H215" s="38">
        <v>129.1</v>
      </c>
      <c r="I215" s="38">
        <v>130.35</v>
      </c>
      <c r="J215" s="38">
        <v>131.69999999999999</v>
      </c>
      <c r="K215" s="31">
        <v>129</v>
      </c>
      <c r="L215" s="31">
        <v>126.4</v>
      </c>
      <c r="M215" s="31">
        <v>41.883200000000002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279.39999999999998</v>
      </c>
      <c r="D216" s="38">
        <v>283.11666666666662</v>
      </c>
      <c r="E216" s="38">
        <v>273.78333333333325</v>
      </c>
      <c r="F216" s="38">
        <v>268.16666666666663</v>
      </c>
      <c r="G216" s="38">
        <v>258.83333333333326</v>
      </c>
      <c r="H216" s="38">
        <v>288.73333333333323</v>
      </c>
      <c r="I216" s="38">
        <v>298.06666666666661</v>
      </c>
      <c r="J216" s="38">
        <v>303.68333333333322</v>
      </c>
      <c r="K216" s="31">
        <v>292.45</v>
      </c>
      <c r="L216" s="31">
        <v>277.5</v>
      </c>
      <c r="M216" s="31">
        <v>74.454139999999995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2584.6</v>
      </c>
      <c r="D217" s="38">
        <v>2581.1833333333334</v>
      </c>
      <c r="E217" s="38">
        <v>2568.6166666666668</v>
      </c>
      <c r="F217" s="38">
        <v>2552.6333333333332</v>
      </c>
      <c r="G217" s="38">
        <v>2540.0666666666666</v>
      </c>
      <c r="H217" s="38">
        <v>2597.166666666667</v>
      </c>
      <c r="I217" s="38">
        <v>2609.7333333333336</v>
      </c>
      <c r="J217" s="38">
        <v>2625.7166666666672</v>
      </c>
      <c r="K217" s="31">
        <v>2593.75</v>
      </c>
      <c r="L217" s="31">
        <v>2565.1999999999998</v>
      </c>
      <c r="M217" s="31">
        <v>9.6645000000000003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320.14999999999998</v>
      </c>
      <c r="D218" s="38">
        <v>319.31666666666666</v>
      </c>
      <c r="E218" s="38">
        <v>317.73333333333335</v>
      </c>
      <c r="F218" s="38">
        <v>315.31666666666666</v>
      </c>
      <c r="G218" s="38">
        <v>313.73333333333335</v>
      </c>
      <c r="H218" s="38">
        <v>321.73333333333335</v>
      </c>
      <c r="I218" s="38">
        <v>323.31666666666672</v>
      </c>
      <c r="J218" s="38">
        <v>325.73333333333335</v>
      </c>
      <c r="K218" s="31">
        <v>320.89999999999998</v>
      </c>
      <c r="L218" s="31">
        <v>316.89999999999998</v>
      </c>
      <c r="M218" s="31">
        <v>4.9722299999999997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3960</v>
      </c>
      <c r="D219" s="38">
        <v>3989.2166666666672</v>
      </c>
      <c r="E219" s="38">
        <v>3910.8333333333344</v>
      </c>
      <c r="F219" s="38">
        <v>3861.6666666666674</v>
      </c>
      <c r="G219" s="38">
        <v>3783.2833333333347</v>
      </c>
      <c r="H219" s="38">
        <v>4038.3833333333341</v>
      </c>
      <c r="I219" s="38">
        <v>4116.7666666666673</v>
      </c>
      <c r="J219" s="38">
        <v>4165.9333333333343</v>
      </c>
      <c r="K219" s="31">
        <v>4067.6</v>
      </c>
      <c r="L219" s="31">
        <v>3940.05</v>
      </c>
      <c r="M219" s="31">
        <v>0.19120000000000001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640.79999999999995</v>
      </c>
      <c r="D220" s="38">
        <v>642</v>
      </c>
      <c r="E220" s="38">
        <v>633.9</v>
      </c>
      <c r="F220" s="38">
        <v>627</v>
      </c>
      <c r="G220" s="38">
        <v>618.9</v>
      </c>
      <c r="H220" s="38">
        <v>648.9</v>
      </c>
      <c r="I220" s="38">
        <v>656.99999999999989</v>
      </c>
      <c r="J220" s="38">
        <v>663.9</v>
      </c>
      <c r="K220" s="31">
        <v>650.1</v>
      </c>
      <c r="L220" s="31">
        <v>635.1</v>
      </c>
      <c r="M220" s="31">
        <v>0.37988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854.55</v>
      </c>
      <c r="D221" s="38">
        <v>863.1</v>
      </c>
      <c r="E221" s="38">
        <v>841.45</v>
      </c>
      <c r="F221" s="38">
        <v>828.35</v>
      </c>
      <c r="G221" s="38">
        <v>806.7</v>
      </c>
      <c r="H221" s="38">
        <v>876.2</v>
      </c>
      <c r="I221" s="38">
        <v>897.84999999999991</v>
      </c>
      <c r="J221" s="38">
        <v>910.95</v>
      </c>
      <c r="K221" s="31">
        <v>884.75</v>
      </c>
      <c r="L221" s="31">
        <v>850</v>
      </c>
      <c r="M221" s="31">
        <v>3.3160099999999999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42000.2</v>
      </c>
      <c r="D222" s="38">
        <v>41966.73333333333</v>
      </c>
      <c r="E222" s="38">
        <v>41833.46666666666</v>
      </c>
      <c r="F222" s="38">
        <v>41666.73333333333</v>
      </c>
      <c r="G222" s="38">
        <v>41533.46666666666</v>
      </c>
      <c r="H222" s="38">
        <v>42133.46666666666</v>
      </c>
      <c r="I222" s="38">
        <v>42266.733333333337</v>
      </c>
      <c r="J222" s="38">
        <v>42433.46666666666</v>
      </c>
      <c r="K222" s="31">
        <v>42100</v>
      </c>
      <c r="L222" s="31">
        <v>41800</v>
      </c>
      <c r="M222" s="31">
        <v>1.8460000000000001E-2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63.3</v>
      </c>
      <c r="D223" s="38">
        <v>63.083333333333336</v>
      </c>
      <c r="E223" s="38">
        <v>62.56666666666667</v>
      </c>
      <c r="F223" s="38">
        <v>61.833333333333336</v>
      </c>
      <c r="G223" s="38">
        <v>61.31666666666667</v>
      </c>
      <c r="H223" s="38">
        <v>63.81666666666667</v>
      </c>
      <c r="I223" s="38">
        <v>64.333333333333343</v>
      </c>
      <c r="J223" s="38">
        <v>65.066666666666663</v>
      </c>
      <c r="K223" s="31">
        <v>63.6</v>
      </c>
      <c r="L223" s="31">
        <v>62.35</v>
      </c>
      <c r="M223" s="31">
        <v>51.132429999999999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996.2</v>
      </c>
      <c r="D224" s="38">
        <v>990.65</v>
      </c>
      <c r="E224" s="38">
        <v>982.59999999999991</v>
      </c>
      <c r="F224" s="38">
        <v>968.99999999999989</v>
      </c>
      <c r="G224" s="38">
        <v>960.94999999999982</v>
      </c>
      <c r="H224" s="38">
        <v>1004.25</v>
      </c>
      <c r="I224" s="38">
        <v>1012.3</v>
      </c>
      <c r="J224" s="38">
        <v>1025.9000000000001</v>
      </c>
      <c r="K224" s="31">
        <v>998.7</v>
      </c>
      <c r="L224" s="31">
        <v>977.05</v>
      </c>
      <c r="M224" s="31">
        <v>125.8413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1373.75</v>
      </c>
      <c r="D225" s="38">
        <v>1369.6499999999999</v>
      </c>
      <c r="E225" s="38">
        <v>1361.7999999999997</v>
      </c>
      <c r="F225" s="38">
        <v>1349.85</v>
      </c>
      <c r="G225" s="38">
        <v>1341.9999999999998</v>
      </c>
      <c r="H225" s="38">
        <v>1381.5999999999997</v>
      </c>
      <c r="I225" s="38">
        <v>1389.4499999999996</v>
      </c>
      <c r="J225" s="38">
        <v>1401.3999999999996</v>
      </c>
      <c r="K225" s="31">
        <v>1377.5</v>
      </c>
      <c r="L225" s="31">
        <v>1357.7</v>
      </c>
      <c r="M225" s="31">
        <v>3.5985200000000002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580.45000000000005</v>
      </c>
      <c r="D226" s="38">
        <v>576.7166666666667</v>
      </c>
      <c r="E226" s="38">
        <v>571.63333333333344</v>
      </c>
      <c r="F226" s="38">
        <v>562.81666666666672</v>
      </c>
      <c r="G226" s="38">
        <v>557.73333333333346</v>
      </c>
      <c r="H226" s="38">
        <v>585.53333333333342</v>
      </c>
      <c r="I226" s="38">
        <v>590.61666666666667</v>
      </c>
      <c r="J226" s="38">
        <v>599.43333333333339</v>
      </c>
      <c r="K226" s="31">
        <v>581.79999999999995</v>
      </c>
      <c r="L226" s="31">
        <v>567.9</v>
      </c>
      <c r="M226" s="31">
        <v>14.92937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637.35</v>
      </c>
      <c r="D227" s="38">
        <v>634.91666666666663</v>
      </c>
      <c r="E227" s="38">
        <v>629.58333333333326</v>
      </c>
      <c r="F227" s="38">
        <v>621.81666666666661</v>
      </c>
      <c r="G227" s="38">
        <v>616.48333333333323</v>
      </c>
      <c r="H227" s="38">
        <v>642.68333333333328</v>
      </c>
      <c r="I227" s="38">
        <v>648.01666666666654</v>
      </c>
      <c r="J227" s="38">
        <v>655.7833333333333</v>
      </c>
      <c r="K227" s="31">
        <v>640.25</v>
      </c>
      <c r="L227" s="31">
        <v>627.15</v>
      </c>
      <c r="M227" s="31">
        <v>3.4648599999999998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58.05</v>
      </c>
      <c r="D228" s="38">
        <v>57.933333333333337</v>
      </c>
      <c r="E228" s="38">
        <v>57.666666666666671</v>
      </c>
      <c r="F228" s="38">
        <v>57.283333333333331</v>
      </c>
      <c r="G228" s="38">
        <v>57.016666666666666</v>
      </c>
      <c r="H228" s="38">
        <v>58.316666666666677</v>
      </c>
      <c r="I228" s="38">
        <v>58.583333333333343</v>
      </c>
      <c r="J228" s="38">
        <v>58.966666666666683</v>
      </c>
      <c r="K228" s="31">
        <v>58.2</v>
      </c>
      <c r="L228" s="31">
        <v>57.55</v>
      </c>
      <c r="M228" s="31">
        <v>42.604019999999998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83.95</v>
      </c>
      <c r="D229" s="38">
        <v>83.550000000000011</v>
      </c>
      <c r="E229" s="38">
        <v>82.950000000000017</v>
      </c>
      <c r="F229" s="38">
        <v>81.95</v>
      </c>
      <c r="G229" s="38">
        <v>81.350000000000009</v>
      </c>
      <c r="H229" s="38">
        <v>84.550000000000026</v>
      </c>
      <c r="I229" s="38">
        <v>85.15000000000002</v>
      </c>
      <c r="J229" s="38">
        <v>86.150000000000034</v>
      </c>
      <c r="K229" s="31">
        <v>84.15</v>
      </c>
      <c r="L229" s="31">
        <v>82.55</v>
      </c>
      <c r="M229" s="31">
        <v>315.13904000000002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115.6</v>
      </c>
      <c r="D230" s="38">
        <v>115.06666666666666</v>
      </c>
      <c r="E230" s="38">
        <v>114.13333333333333</v>
      </c>
      <c r="F230" s="38">
        <v>112.66666666666666</v>
      </c>
      <c r="G230" s="38">
        <v>111.73333333333332</v>
      </c>
      <c r="H230" s="38">
        <v>116.53333333333333</v>
      </c>
      <c r="I230" s="38">
        <v>117.46666666666667</v>
      </c>
      <c r="J230" s="38">
        <v>118.93333333333334</v>
      </c>
      <c r="K230" s="31">
        <v>116</v>
      </c>
      <c r="L230" s="31">
        <v>113.6</v>
      </c>
      <c r="M230" s="31">
        <v>80.572770000000006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861.3</v>
      </c>
      <c r="D231" s="38">
        <v>860.4</v>
      </c>
      <c r="E231" s="38">
        <v>848.9</v>
      </c>
      <c r="F231" s="38">
        <v>836.5</v>
      </c>
      <c r="G231" s="38">
        <v>825</v>
      </c>
      <c r="H231" s="38">
        <v>872.8</v>
      </c>
      <c r="I231" s="38">
        <v>884.3</v>
      </c>
      <c r="J231" s="38">
        <v>896.69999999999993</v>
      </c>
      <c r="K231" s="31">
        <v>871.9</v>
      </c>
      <c r="L231" s="31">
        <v>848</v>
      </c>
      <c r="M231" s="31">
        <v>0.35346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569.35</v>
      </c>
      <c r="D232" s="38">
        <v>573.75</v>
      </c>
      <c r="E232" s="38">
        <v>562.6</v>
      </c>
      <c r="F232" s="38">
        <v>555.85</v>
      </c>
      <c r="G232" s="38">
        <v>544.70000000000005</v>
      </c>
      <c r="H232" s="38">
        <v>580.5</v>
      </c>
      <c r="I232" s="38">
        <v>591.65000000000009</v>
      </c>
      <c r="J232" s="38">
        <v>598.4</v>
      </c>
      <c r="K232" s="31">
        <v>584.9</v>
      </c>
      <c r="L232" s="31">
        <v>567</v>
      </c>
      <c r="M232" s="31">
        <v>3.8837199999999998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214.7</v>
      </c>
      <c r="D233" s="38">
        <v>214.31666666666669</v>
      </c>
      <c r="E233" s="38">
        <v>212.88333333333338</v>
      </c>
      <c r="F233" s="38">
        <v>211.06666666666669</v>
      </c>
      <c r="G233" s="38">
        <v>209.63333333333338</v>
      </c>
      <c r="H233" s="38">
        <v>216.13333333333338</v>
      </c>
      <c r="I233" s="38">
        <v>217.56666666666672</v>
      </c>
      <c r="J233" s="38">
        <v>219.38333333333338</v>
      </c>
      <c r="K233" s="31">
        <v>215.75</v>
      </c>
      <c r="L233" s="31">
        <v>212.5</v>
      </c>
      <c r="M233" s="31">
        <v>25.265519999999999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136.05000000000001</v>
      </c>
      <c r="D234" s="38">
        <v>134.70000000000002</v>
      </c>
      <c r="E234" s="38">
        <v>129.90000000000003</v>
      </c>
      <c r="F234" s="38">
        <v>123.75000000000003</v>
      </c>
      <c r="G234" s="38">
        <v>118.95000000000005</v>
      </c>
      <c r="H234" s="38">
        <v>140.85000000000002</v>
      </c>
      <c r="I234" s="38">
        <v>145.65000000000003</v>
      </c>
      <c r="J234" s="38">
        <v>151.80000000000001</v>
      </c>
      <c r="K234" s="31">
        <v>139.5</v>
      </c>
      <c r="L234" s="31">
        <v>128.55000000000001</v>
      </c>
      <c r="M234" s="31">
        <v>519.05331000000001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68.599999999999994</v>
      </c>
      <c r="D235" s="38">
        <v>68.88333333333334</v>
      </c>
      <c r="E235" s="38">
        <v>67.066666666666677</v>
      </c>
      <c r="F235" s="38">
        <v>65.533333333333331</v>
      </c>
      <c r="G235" s="38">
        <v>63.716666666666669</v>
      </c>
      <c r="H235" s="38">
        <v>70.416666666666686</v>
      </c>
      <c r="I235" s="38">
        <v>72.233333333333348</v>
      </c>
      <c r="J235" s="38">
        <v>73.766666666666694</v>
      </c>
      <c r="K235" s="31">
        <v>70.7</v>
      </c>
      <c r="L235" s="31">
        <v>67.349999999999994</v>
      </c>
      <c r="M235" s="31">
        <v>241.39160000000001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3090.25</v>
      </c>
      <c r="D236" s="38">
        <v>3064.7999999999997</v>
      </c>
      <c r="E236" s="38">
        <v>3030.5999999999995</v>
      </c>
      <c r="F236" s="38">
        <v>2970.95</v>
      </c>
      <c r="G236" s="38">
        <v>2936.7499999999995</v>
      </c>
      <c r="H236" s="38">
        <v>3124.4499999999994</v>
      </c>
      <c r="I236" s="38">
        <v>3158.6499999999992</v>
      </c>
      <c r="J236" s="38">
        <v>3218.2999999999993</v>
      </c>
      <c r="K236" s="31">
        <v>3099</v>
      </c>
      <c r="L236" s="31">
        <v>3005.15</v>
      </c>
      <c r="M236" s="31">
        <v>3.72363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344.55</v>
      </c>
      <c r="D237" s="38">
        <v>340.21666666666664</v>
      </c>
      <c r="E237" s="38">
        <v>334.43333333333328</v>
      </c>
      <c r="F237" s="38">
        <v>324.31666666666666</v>
      </c>
      <c r="G237" s="38">
        <v>318.5333333333333</v>
      </c>
      <c r="H237" s="38">
        <v>350.33333333333326</v>
      </c>
      <c r="I237" s="38">
        <v>356.11666666666667</v>
      </c>
      <c r="J237" s="38">
        <v>366.23333333333323</v>
      </c>
      <c r="K237" s="31">
        <v>346</v>
      </c>
      <c r="L237" s="31">
        <v>330.1</v>
      </c>
      <c r="M237" s="31">
        <v>45.460610000000003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122.6</v>
      </c>
      <c r="D238" s="38">
        <v>122.3</v>
      </c>
      <c r="E238" s="38">
        <v>120.1</v>
      </c>
      <c r="F238" s="38">
        <v>117.6</v>
      </c>
      <c r="G238" s="38">
        <v>115.39999999999999</v>
      </c>
      <c r="H238" s="38">
        <v>124.8</v>
      </c>
      <c r="I238" s="38">
        <v>127.00000000000001</v>
      </c>
      <c r="J238" s="38">
        <v>129.5</v>
      </c>
      <c r="K238" s="31">
        <v>124.5</v>
      </c>
      <c r="L238" s="31">
        <v>119.8</v>
      </c>
      <c r="M238" s="31">
        <v>140.41684000000001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391.65</v>
      </c>
      <c r="D239" s="38">
        <v>387.95</v>
      </c>
      <c r="E239" s="38">
        <v>382.25</v>
      </c>
      <c r="F239" s="38">
        <v>372.85</v>
      </c>
      <c r="G239" s="38">
        <v>367.15000000000003</v>
      </c>
      <c r="H239" s="38">
        <v>397.34999999999997</v>
      </c>
      <c r="I239" s="38">
        <v>403.0499999999999</v>
      </c>
      <c r="J239" s="38">
        <v>412.44999999999993</v>
      </c>
      <c r="K239" s="31">
        <v>393.65</v>
      </c>
      <c r="L239" s="31">
        <v>378.55</v>
      </c>
      <c r="M239" s="31">
        <v>59.866810000000001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95.25</v>
      </c>
      <c r="D240" s="38">
        <v>95.366666666666674</v>
      </c>
      <c r="E240" s="38">
        <v>94.133333333333354</v>
      </c>
      <c r="F240" s="38">
        <v>93.01666666666668</v>
      </c>
      <c r="G240" s="38">
        <v>91.78333333333336</v>
      </c>
      <c r="H240" s="38">
        <v>96.483333333333348</v>
      </c>
      <c r="I240" s="38">
        <v>97.716666666666669</v>
      </c>
      <c r="J240" s="38">
        <v>98.833333333333343</v>
      </c>
      <c r="K240" s="31">
        <v>96.6</v>
      </c>
      <c r="L240" s="31">
        <v>94.25</v>
      </c>
      <c r="M240" s="31">
        <v>272.78447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26.2</v>
      </c>
      <c r="D241" s="38">
        <v>26.483333333333331</v>
      </c>
      <c r="E241" s="38">
        <v>25.86666666666666</v>
      </c>
      <c r="F241" s="38">
        <v>25.533333333333328</v>
      </c>
      <c r="G241" s="38">
        <v>24.916666666666657</v>
      </c>
      <c r="H241" s="38">
        <v>26.816666666666663</v>
      </c>
      <c r="I241" s="38">
        <v>27.43333333333333</v>
      </c>
      <c r="J241" s="38">
        <v>27.766666666666666</v>
      </c>
      <c r="K241" s="31">
        <v>27.1</v>
      </c>
      <c r="L241" s="31">
        <v>26.15</v>
      </c>
      <c r="M241" s="31">
        <v>125.35889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630.65</v>
      </c>
      <c r="D242" s="38">
        <v>626.93333333333328</v>
      </c>
      <c r="E242" s="38">
        <v>621.91666666666652</v>
      </c>
      <c r="F242" s="38">
        <v>613.18333333333328</v>
      </c>
      <c r="G242" s="38">
        <v>608.16666666666652</v>
      </c>
      <c r="H242" s="38">
        <v>635.66666666666652</v>
      </c>
      <c r="I242" s="38">
        <v>640.68333333333317</v>
      </c>
      <c r="J242" s="38">
        <v>649.41666666666652</v>
      </c>
      <c r="K242" s="31">
        <v>631.95000000000005</v>
      </c>
      <c r="L242" s="31">
        <v>618.20000000000005</v>
      </c>
      <c r="M242" s="31">
        <v>14.646100000000001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35.049999999999997</v>
      </c>
      <c r="D243" s="38">
        <v>35.083333333333336</v>
      </c>
      <c r="E243" s="38">
        <v>34.716666666666669</v>
      </c>
      <c r="F243" s="38">
        <v>34.383333333333333</v>
      </c>
      <c r="G243" s="38">
        <v>34.016666666666666</v>
      </c>
      <c r="H243" s="38">
        <v>35.416666666666671</v>
      </c>
      <c r="I243" s="38">
        <v>35.783333333333331</v>
      </c>
      <c r="J243" s="38">
        <v>36.116666666666674</v>
      </c>
      <c r="K243" s="31">
        <v>35.450000000000003</v>
      </c>
      <c r="L243" s="31">
        <v>34.75</v>
      </c>
      <c r="M243" s="31">
        <v>309.23854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1575.05</v>
      </c>
      <c r="D244" s="38">
        <v>1566.0166666666667</v>
      </c>
      <c r="E244" s="38">
        <v>1544.0833333333333</v>
      </c>
      <c r="F244" s="38">
        <v>1513.1166666666666</v>
      </c>
      <c r="G244" s="38">
        <v>1491.1833333333332</v>
      </c>
      <c r="H244" s="38">
        <v>1596.9833333333333</v>
      </c>
      <c r="I244" s="38">
        <v>1618.9166666666667</v>
      </c>
      <c r="J244" s="38">
        <v>1649.8833333333334</v>
      </c>
      <c r="K244" s="31">
        <v>1587.95</v>
      </c>
      <c r="L244" s="31">
        <v>1535.05</v>
      </c>
      <c r="M244" s="31">
        <v>3.2191299999999998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461.85</v>
      </c>
      <c r="D245" s="38">
        <v>462.66666666666669</v>
      </c>
      <c r="E245" s="38">
        <v>458.68333333333339</v>
      </c>
      <c r="F245" s="38">
        <v>455.51666666666671</v>
      </c>
      <c r="G245" s="38">
        <v>451.53333333333342</v>
      </c>
      <c r="H245" s="38">
        <v>465.83333333333337</v>
      </c>
      <c r="I245" s="38">
        <v>469.81666666666661</v>
      </c>
      <c r="J245" s="38">
        <v>472.98333333333335</v>
      </c>
      <c r="K245" s="31">
        <v>466.65</v>
      </c>
      <c r="L245" s="31">
        <v>459.5</v>
      </c>
      <c r="M245" s="31">
        <v>16.157779999999999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174</v>
      </c>
      <c r="D246" s="38">
        <v>175.16666666666666</v>
      </c>
      <c r="E246" s="38">
        <v>170.83333333333331</v>
      </c>
      <c r="F246" s="38">
        <v>167.66666666666666</v>
      </c>
      <c r="G246" s="38">
        <v>163.33333333333331</v>
      </c>
      <c r="H246" s="38">
        <v>178.33333333333331</v>
      </c>
      <c r="I246" s="38">
        <v>182.66666666666663</v>
      </c>
      <c r="J246" s="38">
        <v>185.83333333333331</v>
      </c>
      <c r="K246" s="31">
        <v>179.5</v>
      </c>
      <c r="L246" s="31">
        <v>172</v>
      </c>
      <c r="M246" s="31">
        <v>120.35008999999999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1401.95</v>
      </c>
      <c r="D247" s="38">
        <v>1407.1666666666667</v>
      </c>
      <c r="E247" s="38">
        <v>1392.3833333333334</v>
      </c>
      <c r="F247" s="38">
        <v>1382.8166666666666</v>
      </c>
      <c r="G247" s="38">
        <v>1368.0333333333333</v>
      </c>
      <c r="H247" s="38">
        <v>1416.7333333333336</v>
      </c>
      <c r="I247" s="38">
        <v>1431.5166666666669</v>
      </c>
      <c r="J247" s="38">
        <v>1441.0833333333337</v>
      </c>
      <c r="K247" s="31">
        <v>1421.95</v>
      </c>
      <c r="L247" s="31">
        <v>1397.6</v>
      </c>
      <c r="M247" s="31">
        <v>15.6568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14.95</v>
      </c>
      <c r="D248" s="38">
        <v>14.9</v>
      </c>
      <c r="E248" s="38">
        <v>14.75</v>
      </c>
      <c r="F248" s="38">
        <v>14.549999999999999</v>
      </c>
      <c r="G248" s="38">
        <v>14.399999999999999</v>
      </c>
      <c r="H248" s="38">
        <v>15.100000000000001</v>
      </c>
      <c r="I248" s="38">
        <v>15.250000000000004</v>
      </c>
      <c r="J248" s="38">
        <v>15.450000000000003</v>
      </c>
      <c r="K248" s="31">
        <v>15.05</v>
      </c>
      <c r="L248" s="31">
        <v>14.7</v>
      </c>
      <c r="M248" s="31">
        <v>55.00967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4579.2</v>
      </c>
      <c r="D249" s="38">
        <v>4583.6000000000004</v>
      </c>
      <c r="E249" s="38">
        <v>4542.4500000000007</v>
      </c>
      <c r="F249" s="38">
        <v>4505.7000000000007</v>
      </c>
      <c r="G249" s="38">
        <v>4464.5500000000011</v>
      </c>
      <c r="H249" s="38">
        <v>4620.3500000000004</v>
      </c>
      <c r="I249" s="38">
        <v>4661.5</v>
      </c>
      <c r="J249" s="38">
        <v>4698.25</v>
      </c>
      <c r="K249" s="31">
        <v>4624.75</v>
      </c>
      <c r="L249" s="31">
        <v>4546.8500000000004</v>
      </c>
      <c r="M249" s="31">
        <v>1.2428999999999999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1340.5</v>
      </c>
      <c r="D250" s="38">
        <v>1346.7833333333333</v>
      </c>
      <c r="E250" s="38">
        <v>1329.7166666666667</v>
      </c>
      <c r="F250" s="38">
        <v>1318.9333333333334</v>
      </c>
      <c r="G250" s="38">
        <v>1301.8666666666668</v>
      </c>
      <c r="H250" s="38">
        <v>1357.5666666666666</v>
      </c>
      <c r="I250" s="38">
        <v>1374.6333333333332</v>
      </c>
      <c r="J250" s="38">
        <v>1385.4166666666665</v>
      </c>
      <c r="K250" s="31">
        <v>1363.85</v>
      </c>
      <c r="L250" s="31">
        <v>1336</v>
      </c>
      <c r="M250" s="31">
        <v>61.227350000000001</v>
      </c>
      <c r="N250" s="1"/>
      <c r="O250" s="1"/>
    </row>
    <row r="251" spans="1:15" ht="12.75" customHeight="1">
      <c r="A251" s="33">
        <v>241</v>
      </c>
      <c r="B251" s="58" t="s">
        <v>881</v>
      </c>
      <c r="C251" s="31">
        <v>2899.8</v>
      </c>
      <c r="D251" s="38">
        <v>2893.1166666666663</v>
      </c>
      <c r="E251" s="38">
        <v>2861.6333333333328</v>
      </c>
      <c r="F251" s="38">
        <v>2823.4666666666662</v>
      </c>
      <c r="G251" s="38">
        <v>2791.9833333333327</v>
      </c>
      <c r="H251" s="38">
        <v>2931.2833333333328</v>
      </c>
      <c r="I251" s="38">
        <v>2962.7666666666664</v>
      </c>
      <c r="J251" s="38">
        <v>3000.9333333333329</v>
      </c>
      <c r="K251" s="31">
        <v>2924.6</v>
      </c>
      <c r="L251" s="31">
        <v>2854.95</v>
      </c>
      <c r="M251" s="31">
        <v>0.1133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690.9</v>
      </c>
      <c r="D252" s="38">
        <v>660.86666666666667</v>
      </c>
      <c r="E252" s="38">
        <v>629.13333333333333</v>
      </c>
      <c r="F252" s="38">
        <v>567.36666666666667</v>
      </c>
      <c r="G252" s="38">
        <v>535.63333333333333</v>
      </c>
      <c r="H252" s="38">
        <v>722.63333333333333</v>
      </c>
      <c r="I252" s="38">
        <v>754.36666666666667</v>
      </c>
      <c r="J252" s="38">
        <v>816.13333333333333</v>
      </c>
      <c r="K252" s="31">
        <v>692.6</v>
      </c>
      <c r="L252" s="31">
        <v>599.1</v>
      </c>
      <c r="M252" s="31">
        <v>164.95461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2617</v>
      </c>
      <c r="D253" s="38">
        <v>2599.4500000000003</v>
      </c>
      <c r="E253" s="38">
        <v>2553.1500000000005</v>
      </c>
      <c r="F253" s="38">
        <v>2489.3000000000002</v>
      </c>
      <c r="G253" s="38">
        <v>2443.0000000000005</v>
      </c>
      <c r="H253" s="38">
        <v>2663.3000000000006</v>
      </c>
      <c r="I253" s="38">
        <v>2709.6000000000008</v>
      </c>
      <c r="J253" s="38">
        <v>2773.4500000000007</v>
      </c>
      <c r="K253" s="31">
        <v>2645.75</v>
      </c>
      <c r="L253" s="31">
        <v>2535.6</v>
      </c>
      <c r="M253" s="31">
        <v>12.436970000000001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857.25</v>
      </c>
      <c r="D254" s="38">
        <v>849.6</v>
      </c>
      <c r="E254" s="38">
        <v>833.40000000000009</v>
      </c>
      <c r="F254" s="38">
        <v>809.55000000000007</v>
      </c>
      <c r="G254" s="38">
        <v>793.35000000000014</v>
      </c>
      <c r="H254" s="38">
        <v>873.45</v>
      </c>
      <c r="I254" s="38">
        <v>889.65000000000009</v>
      </c>
      <c r="J254" s="38">
        <v>913.5</v>
      </c>
      <c r="K254" s="31">
        <v>865.8</v>
      </c>
      <c r="L254" s="31">
        <v>825.75</v>
      </c>
      <c r="M254" s="31">
        <v>10.941140000000001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26.7</v>
      </c>
      <c r="D255" s="38">
        <v>26.366666666666664</v>
      </c>
      <c r="E255" s="38">
        <v>25.733333333333327</v>
      </c>
      <c r="F255" s="38">
        <v>24.766666666666662</v>
      </c>
      <c r="G255" s="38">
        <v>24.133333333333326</v>
      </c>
      <c r="H255" s="38">
        <v>27.333333333333329</v>
      </c>
      <c r="I255" s="38">
        <v>27.966666666666661</v>
      </c>
      <c r="J255" s="38">
        <v>28.93333333333333</v>
      </c>
      <c r="K255" s="31">
        <v>27</v>
      </c>
      <c r="L255" s="31">
        <v>25.4</v>
      </c>
      <c r="M255" s="31">
        <v>163.79428999999999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468.45</v>
      </c>
      <c r="D256" s="38">
        <v>467.09999999999997</v>
      </c>
      <c r="E256" s="38">
        <v>464.74999999999994</v>
      </c>
      <c r="F256" s="38">
        <v>461.04999999999995</v>
      </c>
      <c r="G256" s="38">
        <v>458.69999999999993</v>
      </c>
      <c r="H256" s="38">
        <v>470.79999999999995</v>
      </c>
      <c r="I256" s="38">
        <v>473.15</v>
      </c>
      <c r="J256" s="38">
        <v>476.84999999999997</v>
      </c>
      <c r="K256" s="31">
        <v>469.45</v>
      </c>
      <c r="L256" s="31">
        <v>463.4</v>
      </c>
      <c r="M256" s="31">
        <v>99.782309999999995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112.95</v>
      </c>
      <c r="D257" s="38">
        <v>112.90000000000002</v>
      </c>
      <c r="E257" s="38">
        <v>111.45000000000005</v>
      </c>
      <c r="F257" s="38">
        <v>109.95000000000003</v>
      </c>
      <c r="G257" s="38">
        <v>108.50000000000006</v>
      </c>
      <c r="H257" s="38">
        <v>114.40000000000003</v>
      </c>
      <c r="I257" s="38">
        <v>115.85</v>
      </c>
      <c r="J257" s="38">
        <v>117.35000000000002</v>
      </c>
      <c r="K257" s="31">
        <v>114.35</v>
      </c>
      <c r="L257" s="31">
        <v>111.4</v>
      </c>
      <c r="M257" s="31">
        <v>7.6878099999999998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2415.9</v>
      </c>
      <c r="D258" s="38">
        <v>2409.5</v>
      </c>
      <c r="E258" s="38">
        <v>2374</v>
      </c>
      <c r="F258" s="38">
        <v>2332.1</v>
      </c>
      <c r="G258" s="38">
        <v>2296.6</v>
      </c>
      <c r="H258" s="38">
        <v>2451.4</v>
      </c>
      <c r="I258" s="38">
        <v>2486.9</v>
      </c>
      <c r="J258" s="38">
        <v>2528.8000000000002</v>
      </c>
      <c r="K258" s="31">
        <v>2445</v>
      </c>
      <c r="L258" s="31">
        <v>2367.6</v>
      </c>
      <c r="M258" s="31">
        <v>0.27333000000000002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3252.5</v>
      </c>
      <c r="D259" s="38">
        <v>3231.8166666666671</v>
      </c>
      <c r="E259" s="38">
        <v>3201.6833333333343</v>
      </c>
      <c r="F259" s="38">
        <v>3150.8666666666672</v>
      </c>
      <c r="G259" s="38">
        <v>3120.7333333333345</v>
      </c>
      <c r="H259" s="38">
        <v>3282.6333333333341</v>
      </c>
      <c r="I259" s="38">
        <v>3312.7666666666664</v>
      </c>
      <c r="J259" s="38">
        <v>3363.5833333333339</v>
      </c>
      <c r="K259" s="31">
        <v>3261.95</v>
      </c>
      <c r="L259" s="31">
        <v>3181</v>
      </c>
      <c r="M259" s="31">
        <v>0.95748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108.5</v>
      </c>
      <c r="D260" s="38">
        <v>108.60000000000001</v>
      </c>
      <c r="E260" s="38">
        <v>107.70000000000002</v>
      </c>
      <c r="F260" s="38">
        <v>106.9</v>
      </c>
      <c r="G260" s="38">
        <v>106.00000000000001</v>
      </c>
      <c r="H260" s="38">
        <v>109.40000000000002</v>
      </c>
      <c r="I260" s="38">
        <v>110.30000000000003</v>
      </c>
      <c r="J260" s="38">
        <v>111.10000000000002</v>
      </c>
      <c r="K260" s="31">
        <v>109.5</v>
      </c>
      <c r="L260" s="31">
        <v>107.8</v>
      </c>
      <c r="M260" s="31">
        <v>8.1878299999999999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1411.95</v>
      </c>
      <c r="D261" s="38">
        <v>1419.0166666666667</v>
      </c>
      <c r="E261" s="38">
        <v>1388.0833333333333</v>
      </c>
      <c r="F261" s="38">
        <v>1364.2166666666667</v>
      </c>
      <c r="G261" s="38">
        <v>1333.2833333333333</v>
      </c>
      <c r="H261" s="38">
        <v>1442.8833333333332</v>
      </c>
      <c r="I261" s="38">
        <v>1473.8166666666666</v>
      </c>
      <c r="J261" s="38">
        <v>1497.6833333333332</v>
      </c>
      <c r="K261" s="31">
        <v>1449.95</v>
      </c>
      <c r="L261" s="31">
        <v>1395.15</v>
      </c>
      <c r="M261" s="31">
        <v>1.3960900000000001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393.8</v>
      </c>
      <c r="D262" s="38">
        <v>390.81666666666666</v>
      </c>
      <c r="E262" s="38">
        <v>386.98333333333335</v>
      </c>
      <c r="F262" s="38">
        <v>380.16666666666669</v>
      </c>
      <c r="G262" s="38">
        <v>376.33333333333337</v>
      </c>
      <c r="H262" s="38">
        <v>397.63333333333333</v>
      </c>
      <c r="I262" s="38">
        <v>401.4666666666667</v>
      </c>
      <c r="J262" s="38">
        <v>408.2833333333333</v>
      </c>
      <c r="K262" s="31">
        <v>394.65</v>
      </c>
      <c r="L262" s="31">
        <v>384</v>
      </c>
      <c r="M262" s="31">
        <v>7.6413399999999996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665.3</v>
      </c>
      <c r="D263" s="38">
        <v>659.56666666666672</v>
      </c>
      <c r="E263" s="38">
        <v>651.78333333333342</v>
      </c>
      <c r="F263" s="38">
        <v>638.26666666666665</v>
      </c>
      <c r="G263" s="38">
        <v>630.48333333333335</v>
      </c>
      <c r="H263" s="38">
        <v>673.08333333333348</v>
      </c>
      <c r="I263" s="38">
        <v>680.86666666666679</v>
      </c>
      <c r="J263" s="38">
        <v>694.38333333333355</v>
      </c>
      <c r="K263" s="31">
        <v>667.35</v>
      </c>
      <c r="L263" s="31">
        <v>646.04999999999995</v>
      </c>
      <c r="M263" s="31">
        <v>18.221730000000001</v>
      </c>
      <c r="N263" s="1"/>
      <c r="O263" s="1"/>
    </row>
    <row r="264" spans="1:15" ht="12.75" customHeight="1">
      <c r="A264" s="33">
        <v>254</v>
      </c>
      <c r="B264" s="58" t="s">
        <v>882</v>
      </c>
      <c r="C264" s="31">
        <v>309.2</v>
      </c>
      <c r="D264" s="38">
        <v>310.36666666666662</v>
      </c>
      <c r="E264" s="38">
        <v>305.83333333333326</v>
      </c>
      <c r="F264" s="38">
        <v>302.46666666666664</v>
      </c>
      <c r="G264" s="38">
        <v>297.93333333333328</v>
      </c>
      <c r="H264" s="38">
        <v>313.73333333333323</v>
      </c>
      <c r="I264" s="38">
        <v>318.26666666666665</v>
      </c>
      <c r="J264" s="38">
        <v>321.63333333333321</v>
      </c>
      <c r="K264" s="31">
        <v>314.89999999999998</v>
      </c>
      <c r="L264" s="31">
        <v>307</v>
      </c>
      <c r="M264" s="31">
        <v>0.47292000000000001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617.79999999999995</v>
      </c>
      <c r="D265" s="38">
        <v>629.23333333333323</v>
      </c>
      <c r="E265" s="38">
        <v>603.56666666666649</v>
      </c>
      <c r="F265" s="38">
        <v>589.33333333333326</v>
      </c>
      <c r="G265" s="38">
        <v>563.66666666666652</v>
      </c>
      <c r="H265" s="38">
        <v>643.46666666666647</v>
      </c>
      <c r="I265" s="38">
        <v>669.13333333333321</v>
      </c>
      <c r="J265" s="38">
        <v>683.36666666666645</v>
      </c>
      <c r="K265" s="31">
        <v>654.9</v>
      </c>
      <c r="L265" s="31">
        <v>615</v>
      </c>
      <c r="M265" s="31">
        <v>12.12232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323.2</v>
      </c>
      <c r="D266" s="38">
        <v>323.36666666666662</v>
      </c>
      <c r="E266" s="38">
        <v>321.63333333333321</v>
      </c>
      <c r="F266" s="38">
        <v>320.06666666666661</v>
      </c>
      <c r="G266" s="38">
        <v>318.3333333333332</v>
      </c>
      <c r="H266" s="38">
        <v>324.93333333333322</v>
      </c>
      <c r="I266" s="38">
        <v>326.66666666666669</v>
      </c>
      <c r="J266" s="38">
        <v>328.23333333333323</v>
      </c>
      <c r="K266" s="31">
        <v>325.10000000000002</v>
      </c>
      <c r="L266" s="31">
        <v>321.8</v>
      </c>
      <c r="M266" s="31">
        <v>4.5793200000000001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76.8</v>
      </c>
      <c r="D267" s="38">
        <v>76.516666666666666</v>
      </c>
      <c r="E267" s="38">
        <v>74.233333333333334</v>
      </c>
      <c r="F267" s="38">
        <v>71.666666666666671</v>
      </c>
      <c r="G267" s="38">
        <v>69.38333333333334</v>
      </c>
      <c r="H267" s="38">
        <v>79.083333333333329</v>
      </c>
      <c r="I267" s="38">
        <v>81.36666666666666</v>
      </c>
      <c r="J267" s="38">
        <v>83.933333333333323</v>
      </c>
      <c r="K267" s="31">
        <v>78.8</v>
      </c>
      <c r="L267" s="31">
        <v>73.95</v>
      </c>
      <c r="M267" s="31">
        <v>121.99572000000001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292.10000000000002</v>
      </c>
      <c r="D268" s="38">
        <v>291.65000000000003</v>
      </c>
      <c r="E268" s="38">
        <v>288.45000000000005</v>
      </c>
      <c r="F268" s="38">
        <v>284.8</v>
      </c>
      <c r="G268" s="38">
        <v>281.60000000000002</v>
      </c>
      <c r="H268" s="38">
        <v>295.30000000000007</v>
      </c>
      <c r="I268" s="38">
        <v>298.5</v>
      </c>
      <c r="J268" s="38">
        <v>302.15000000000009</v>
      </c>
      <c r="K268" s="31">
        <v>294.85000000000002</v>
      </c>
      <c r="L268" s="31">
        <v>288</v>
      </c>
      <c r="M268" s="31">
        <v>29.47702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804.15</v>
      </c>
      <c r="D269" s="38">
        <v>798.7166666666667</v>
      </c>
      <c r="E269" s="38">
        <v>791.43333333333339</v>
      </c>
      <c r="F269" s="38">
        <v>778.7166666666667</v>
      </c>
      <c r="G269" s="38">
        <v>771.43333333333339</v>
      </c>
      <c r="H269" s="38">
        <v>811.43333333333339</v>
      </c>
      <c r="I269" s="38">
        <v>818.7166666666667</v>
      </c>
      <c r="J269" s="38">
        <v>831.43333333333339</v>
      </c>
      <c r="K269" s="31">
        <v>806</v>
      </c>
      <c r="L269" s="31">
        <v>786</v>
      </c>
      <c r="M269" s="31">
        <v>21.113250000000001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477.7</v>
      </c>
      <c r="D270" s="38">
        <v>475.11666666666662</v>
      </c>
      <c r="E270" s="38">
        <v>471.83333333333326</v>
      </c>
      <c r="F270" s="38">
        <v>465.96666666666664</v>
      </c>
      <c r="G270" s="38">
        <v>462.68333333333328</v>
      </c>
      <c r="H270" s="38">
        <v>480.98333333333323</v>
      </c>
      <c r="I270" s="38">
        <v>484.26666666666665</v>
      </c>
      <c r="J270" s="38">
        <v>490.13333333333321</v>
      </c>
      <c r="K270" s="31">
        <v>478.4</v>
      </c>
      <c r="L270" s="31">
        <v>469.25</v>
      </c>
      <c r="M270" s="31">
        <v>13.428610000000001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425.05</v>
      </c>
      <c r="D271" s="38">
        <v>425.88333333333338</v>
      </c>
      <c r="E271" s="38">
        <v>421.96666666666675</v>
      </c>
      <c r="F271" s="38">
        <v>418.88333333333338</v>
      </c>
      <c r="G271" s="38">
        <v>414.96666666666675</v>
      </c>
      <c r="H271" s="38">
        <v>428.96666666666675</v>
      </c>
      <c r="I271" s="38">
        <v>432.88333333333338</v>
      </c>
      <c r="J271" s="38">
        <v>435.96666666666675</v>
      </c>
      <c r="K271" s="31">
        <v>429.8</v>
      </c>
      <c r="L271" s="31">
        <v>422.8</v>
      </c>
      <c r="M271" s="31">
        <v>2.44902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381.1</v>
      </c>
      <c r="D272" s="38">
        <v>377.36666666666662</v>
      </c>
      <c r="E272" s="38">
        <v>370.78333333333325</v>
      </c>
      <c r="F272" s="38">
        <v>360.46666666666664</v>
      </c>
      <c r="G272" s="38">
        <v>353.88333333333327</v>
      </c>
      <c r="H272" s="38">
        <v>387.68333333333322</v>
      </c>
      <c r="I272" s="38">
        <v>394.26666666666659</v>
      </c>
      <c r="J272" s="38">
        <v>404.5833333333332</v>
      </c>
      <c r="K272" s="31">
        <v>383.95</v>
      </c>
      <c r="L272" s="31">
        <v>367.05</v>
      </c>
      <c r="M272" s="31">
        <v>2.1395599999999999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780.5</v>
      </c>
      <c r="D273" s="38">
        <v>778.98333333333323</v>
      </c>
      <c r="E273" s="38">
        <v>771.51666666666642</v>
      </c>
      <c r="F273" s="38">
        <v>762.53333333333319</v>
      </c>
      <c r="G273" s="38">
        <v>755.06666666666638</v>
      </c>
      <c r="H273" s="38">
        <v>787.96666666666647</v>
      </c>
      <c r="I273" s="38">
        <v>795.43333333333339</v>
      </c>
      <c r="J273" s="38">
        <v>804.41666666666652</v>
      </c>
      <c r="K273" s="31">
        <v>786.45</v>
      </c>
      <c r="L273" s="31">
        <v>770</v>
      </c>
      <c r="M273" s="31">
        <v>1.38544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306.89999999999998</v>
      </c>
      <c r="D274" s="38">
        <v>303.66666666666669</v>
      </c>
      <c r="E274" s="38">
        <v>295.33333333333337</v>
      </c>
      <c r="F274" s="38">
        <v>283.76666666666671</v>
      </c>
      <c r="G274" s="38">
        <v>275.43333333333339</v>
      </c>
      <c r="H274" s="38">
        <v>315.23333333333335</v>
      </c>
      <c r="I274" s="38">
        <v>323.56666666666672</v>
      </c>
      <c r="J274" s="38">
        <v>335.13333333333333</v>
      </c>
      <c r="K274" s="31">
        <v>312</v>
      </c>
      <c r="L274" s="31">
        <v>292.10000000000002</v>
      </c>
      <c r="M274" s="31">
        <v>22.753689999999999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640.75</v>
      </c>
      <c r="D275" s="38">
        <v>636.76666666666665</v>
      </c>
      <c r="E275" s="38">
        <v>629.5333333333333</v>
      </c>
      <c r="F275" s="38">
        <v>618.31666666666661</v>
      </c>
      <c r="G275" s="38">
        <v>611.08333333333326</v>
      </c>
      <c r="H275" s="38">
        <v>647.98333333333335</v>
      </c>
      <c r="I275" s="38">
        <v>655.2166666666667</v>
      </c>
      <c r="J275" s="38">
        <v>666.43333333333339</v>
      </c>
      <c r="K275" s="31">
        <v>644</v>
      </c>
      <c r="L275" s="31">
        <v>625.54999999999995</v>
      </c>
      <c r="M275" s="31">
        <v>1.6153200000000001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1399.6</v>
      </c>
      <c r="D276" s="38">
        <v>1396.25</v>
      </c>
      <c r="E276" s="38">
        <v>1337.55</v>
      </c>
      <c r="F276" s="38">
        <v>1275.5</v>
      </c>
      <c r="G276" s="38">
        <v>1216.8</v>
      </c>
      <c r="H276" s="38">
        <v>1458.3</v>
      </c>
      <c r="I276" s="38">
        <v>1516.9999999999998</v>
      </c>
      <c r="J276" s="38">
        <v>1579.05</v>
      </c>
      <c r="K276" s="31">
        <v>1454.95</v>
      </c>
      <c r="L276" s="31">
        <v>1334.2</v>
      </c>
      <c r="M276" s="31">
        <v>6.5370299999999997</v>
      </c>
      <c r="N276" s="1"/>
      <c r="O276" s="1"/>
    </row>
    <row r="277" spans="1:15" ht="12.75" customHeight="1">
      <c r="A277" s="33">
        <v>267</v>
      </c>
      <c r="B277" s="58" t="s">
        <v>869</v>
      </c>
      <c r="C277" s="31">
        <v>623.54999999999995</v>
      </c>
      <c r="D277" s="38">
        <v>621.5333333333333</v>
      </c>
      <c r="E277" s="38">
        <v>617.06666666666661</v>
      </c>
      <c r="F277" s="38">
        <v>610.58333333333326</v>
      </c>
      <c r="G277" s="38">
        <v>606.11666666666656</v>
      </c>
      <c r="H277" s="38">
        <v>628.01666666666665</v>
      </c>
      <c r="I277" s="38">
        <v>632.48333333333335</v>
      </c>
      <c r="J277" s="38">
        <v>638.9666666666667</v>
      </c>
      <c r="K277" s="31">
        <v>626</v>
      </c>
      <c r="L277" s="31">
        <v>615.04999999999995</v>
      </c>
      <c r="M277" s="31">
        <v>2.0742600000000002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175.25</v>
      </c>
      <c r="D278" s="38">
        <v>175.65</v>
      </c>
      <c r="E278" s="38">
        <v>173.60000000000002</v>
      </c>
      <c r="F278" s="38">
        <v>171.95000000000002</v>
      </c>
      <c r="G278" s="38">
        <v>169.90000000000003</v>
      </c>
      <c r="H278" s="38">
        <v>177.3</v>
      </c>
      <c r="I278" s="38">
        <v>179.35000000000002</v>
      </c>
      <c r="J278" s="38">
        <v>181</v>
      </c>
      <c r="K278" s="31">
        <v>177.7</v>
      </c>
      <c r="L278" s="31">
        <v>174</v>
      </c>
      <c r="M278" s="31">
        <v>13.215210000000001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327.60000000000002</v>
      </c>
      <c r="D279" s="38">
        <v>326.93333333333334</v>
      </c>
      <c r="E279" s="38">
        <v>325.36666666666667</v>
      </c>
      <c r="F279" s="38">
        <v>323.13333333333333</v>
      </c>
      <c r="G279" s="38">
        <v>321.56666666666666</v>
      </c>
      <c r="H279" s="38">
        <v>329.16666666666669</v>
      </c>
      <c r="I279" s="38">
        <v>330.73333333333341</v>
      </c>
      <c r="J279" s="38">
        <v>332.9666666666667</v>
      </c>
      <c r="K279" s="31">
        <v>328.5</v>
      </c>
      <c r="L279" s="31">
        <v>324.7</v>
      </c>
      <c r="M279" s="31">
        <v>2.41621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124</v>
      </c>
      <c r="D280" s="38">
        <v>124.13333333333333</v>
      </c>
      <c r="E280" s="38">
        <v>122.96666666666665</v>
      </c>
      <c r="F280" s="38">
        <v>121.93333333333332</v>
      </c>
      <c r="G280" s="38">
        <v>120.76666666666665</v>
      </c>
      <c r="H280" s="38">
        <v>125.16666666666666</v>
      </c>
      <c r="I280" s="38">
        <v>126.33333333333334</v>
      </c>
      <c r="J280" s="38">
        <v>127.36666666666666</v>
      </c>
      <c r="K280" s="31">
        <v>125.3</v>
      </c>
      <c r="L280" s="31">
        <v>123.1</v>
      </c>
      <c r="M280" s="31">
        <v>7.6621699999999997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634.75</v>
      </c>
      <c r="D281" s="38">
        <v>639.19999999999993</v>
      </c>
      <c r="E281" s="38">
        <v>623.84999999999991</v>
      </c>
      <c r="F281" s="38">
        <v>612.94999999999993</v>
      </c>
      <c r="G281" s="38">
        <v>597.59999999999991</v>
      </c>
      <c r="H281" s="38">
        <v>650.09999999999991</v>
      </c>
      <c r="I281" s="38">
        <v>665.45</v>
      </c>
      <c r="J281" s="38">
        <v>676.34999999999991</v>
      </c>
      <c r="K281" s="31">
        <v>654.54999999999995</v>
      </c>
      <c r="L281" s="31">
        <v>628.29999999999995</v>
      </c>
      <c r="M281" s="31">
        <v>3.21814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2437.6</v>
      </c>
      <c r="D282" s="38">
        <v>2458.1333333333332</v>
      </c>
      <c r="E282" s="38">
        <v>2409.4666666666662</v>
      </c>
      <c r="F282" s="38">
        <v>2381.333333333333</v>
      </c>
      <c r="G282" s="38">
        <v>2332.6666666666661</v>
      </c>
      <c r="H282" s="38">
        <v>2486.2666666666664</v>
      </c>
      <c r="I282" s="38">
        <v>2534.9333333333334</v>
      </c>
      <c r="J282" s="38">
        <v>2563.0666666666666</v>
      </c>
      <c r="K282" s="31">
        <v>2506.8000000000002</v>
      </c>
      <c r="L282" s="31">
        <v>2430</v>
      </c>
      <c r="M282" s="31">
        <v>1.6477299999999999</v>
      </c>
      <c r="N282" s="1"/>
      <c r="O282" s="1"/>
    </row>
    <row r="283" spans="1:15" ht="12.75" customHeight="1">
      <c r="A283" s="33">
        <v>273</v>
      </c>
      <c r="B283" s="58" t="s">
        <v>883</v>
      </c>
      <c r="C283" s="31">
        <v>2740.65</v>
      </c>
      <c r="D283" s="38">
        <v>2713.05</v>
      </c>
      <c r="E283" s="38">
        <v>2668.1500000000005</v>
      </c>
      <c r="F283" s="38">
        <v>2595.6500000000005</v>
      </c>
      <c r="G283" s="38">
        <v>2550.7500000000009</v>
      </c>
      <c r="H283" s="38">
        <v>2785.55</v>
      </c>
      <c r="I283" s="38">
        <v>2830.45</v>
      </c>
      <c r="J283" s="38">
        <v>2902.95</v>
      </c>
      <c r="K283" s="31">
        <v>2757.95</v>
      </c>
      <c r="L283" s="31">
        <v>2640.55</v>
      </c>
      <c r="M283" s="31">
        <v>0.17410999999999999</v>
      </c>
      <c r="N283" s="1"/>
      <c r="O283" s="1"/>
    </row>
    <row r="284" spans="1:15" ht="12.75" customHeight="1">
      <c r="A284" s="33">
        <v>274</v>
      </c>
      <c r="B284" s="58" t="s">
        <v>889</v>
      </c>
      <c r="C284" s="31">
        <v>578.5</v>
      </c>
      <c r="D284" s="38">
        <v>579.13333333333333</v>
      </c>
      <c r="E284" s="38">
        <v>567.7166666666667</v>
      </c>
      <c r="F284" s="38">
        <v>556.93333333333339</v>
      </c>
      <c r="G284" s="38">
        <v>545.51666666666677</v>
      </c>
      <c r="H284" s="38">
        <v>589.91666666666663</v>
      </c>
      <c r="I284" s="38">
        <v>601.33333333333337</v>
      </c>
      <c r="J284" s="38">
        <v>612.11666666666656</v>
      </c>
      <c r="K284" s="31">
        <v>590.54999999999995</v>
      </c>
      <c r="L284" s="31">
        <v>568.35</v>
      </c>
      <c r="M284" s="31">
        <v>0.21271999999999999</v>
      </c>
      <c r="N284" s="1"/>
      <c r="O284" s="1"/>
    </row>
    <row r="285" spans="1:15" ht="12.75" customHeight="1">
      <c r="A285" s="33">
        <v>275</v>
      </c>
      <c r="B285" s="58" t="s">
        <v>884</v>
      </c>
      <c r="C285" s="31">
        <v>389.15</v>
      </c>
      <c r="D285" s="38">
        <v>393.23333333333335</v>
      </c>
      <c r="E285" s="38">
        <v>382.4666666666667</v>
      </c>
      <c r="F285" s="38">
        <v>375.78333333333336</v>
      </c>
      <c r="G285" s="38">
        <v>365.01666666666671</v>
      </c>
      <c r="H285" s="38">
        <v>399.91666666666669</v>
      </c>
      <c r="I285" s="38">
        <v>410.68333333333334</v>
      </c>
      <c r="J285" s="38">
        <v>417.36666666666667</v>
      </c>
      <c r="K285" s="31">
        <v>404</v>
      </c>
      <c r="L285" s="31">
        <v>386.55</v>
      </c>
      <c r="M285" s="31">
        <v>2.6423299999999998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244.15</v>
      </c>
      <c r="D286" s="38">
        <v>244.41666666666666</v>
      </c>
      <c r="E286" s="38">
        <v>242.98333333333332</v>
      </c>
      <c r="F286" s="38">
        <v>241.81666666666666</v>
      </c>
      <c r="G286" s="38">
        <v>240.38333333333333</v>
      </c>
      <c r="H286" s="38">
        <v>245.58333333333331</v>
      </c>
      <c r="I286" s="38">
        <v>247.01666666666665</v>
      </c>
      <c r="J286" s="38">
        <v>248.18333333333331</v>
      </c>
      <c r="K286" s="31">
        <v>245.85</v>
      </c>
      <c r="L286" s="31">
        <v>243.25</v>
      </c>
      <c r="M286" s="31">
        <v>1.3102199999999999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1876.85</v>
      </c>
      <c r="D287" s="38">
        <v>1874.5833333333333</v>
      </c>
      <c r="E287" s="38">
        <v>1863.3666666666666</v>
      </c>
      <c r="F287" s="38">
        <v>1849.8833333333332</v>
      </c>
      <c r="G287" s="38">
        <v>1838.6666666666665</v>
      </c>
      <c r="H287" s="38">
        <v>1888.0666666666666</v>
      </c>
      <c r="I287" s="38">
        <v>1899.2833333333333</v>
      </c>
      <c r="J287" s="38">
        <v>1912.7666666666667</v>
      </c>
      <c r="K287" s="31">
        <v>1885.8</v>
      </c>
      <c r="L287" s="31">
        <v>1861.1</v>
      </c>
      <c r="M287" s="31">
        <v>23.020330000000001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1071.5</v>
      </c>
      <c r="D288" s="38">
        <v>1078.2833333333333</v>
      </c>
      <c r="E288" s="38">
        <v>1059.5666666666666</v>
      </c>
      <c r="F288" s="38">
        <v>1047.6333333333332</v>
      </c>
      <c r="G288" s="38">
        <v>1028.9166666666665</v>
      </c>
      <c r="H288" s="38">
        <v>1090.2166666666667</v>
      </c>
      <c r="I288" s="38">
        <v>1108.9333333333334</v>
      </c>
      <c r="J288" s="38">
        <v>1120.8666666666668</v>
      </c>
      <c r="K288" s="31">
        <v>1097</v>
      </c>
      <c r="L288" s="31">
        <v>1066.3499999999999</v>
      </c>
      <c r="M288" s="31">
        <v>8.6572300000000002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374.75</v>
      </c>
      <c r="D289" s="38">
        <v>373.73333333333335</v>
      </c>
      <c r="E289" s="38">
        <v>370.01666666666671</v>
      </c>
      <c r="F289" s="38">
        <v>365.28333333333336</v>
      </c>
      <c r="G289" s="38">
        <v>361.56666666666672</v>
      </c>
      <c r="H289" s="38">
        <v>378.4666666666667</v>
      </c>
      <c r="I289" s="38">
        <v>382.18333333333339</v>
      </c>
      <c r="J289" s="38">
        <v>386.91666666666669</v>
      </c>
      <c r="K289" s="31">
        <v>377.45</v>
      </c>
      <c r="L289" s="31">
        <v>369</v>
      </c>
      <c r="M289" s="31">
        <v>3.2493099999999999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1929.25</v>
      </c>
      <c r="D290" s="38">
        <v>1921.4166666666667</v>
      </c>
      <c r="E290" s="38">
        <v>1907.8333333333335</v>
      </c>
      <c r="F290" s="38">
        <v>1886.4166666666667</v>
      </c>
      <c r="G290" s="38">
        <v>1872.8333333333335</v>
      </c>
      <c r="H290" s="38">
        <v>1942.8333333333335</v>
      </c>
      <c r="I290" s="38">
        <v>1956.416666666667</v>
      </c>
      <c r="J290" s="38">
        <v>1977.8333333333335</v>
      </c>
      <c r="K290" s="31">
        <v>1935</v>
      </c>
      <c r="L290" s="31">
        <v>1900</v>
      </c>
      <c r="M290" s="31">
        <v>0.27432000000000001</v>
      </c>
      <c r="N290" s="1"/>
      <c r="O290" s="1"/>
    </row>
    <row r="291" spans="1:15" ht="12.75" customHeight="1">
      <c r="A291" s="33">
        <v>281</v>
      </c>
      <c r="B291" s="58" t="s">
        <v>885</v>
      </c>
      <c r="C291" s="31">
        <v>2226.75</v>
      </c>
      <c r="D291" s="38">
        <v>2223.1833333333329</v>
      </c>
      <c r="E291" s="38">
        <v>2197.6666666666661</v>
      </c>
      <c r="F291" s="38">
        <v>2168.583333333333</v>
      </c>
      <c r="G291" s="38">
        <v>2143.0666666666662</v>
      </c>
      <c r="H291" s="38">
        <v>2252.266666666666</v>
      </c>
      <c r="I291" s="38">
        <v>2277.7833333333333</v>
      </c>
      <c r="J291" s="38">
        <v>2306.8666666666659</v>
      </c>
      <c r="K291" s="31">
        <v>2248.6999999999998</v>
      </c>
      <c r="L291" s="31">
        <v>2194.1</v>
      </c>
      <c r="M291" s="31">
        <v>0.12681000000000001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132.44999999999999</v>
      </c>
      <c r="D292" s="38">
        <v>131.76666666666668</v>
      </c>
      <c r="E292" s="38">
        <v>129.88333333333335</v>
      </c>
      <c r="F292" s="38">
        <v>127.31666666666666</v>
      </c>
      <c r="G292" s="38">
        <v>125.43333333333334</v>
      </c>
      <c r="H292" s="38">
        <v>134.33333333333337</v>
      </c>
      <c r="I292" s="38">
        <v>136.2166666666667</v>
      </c>
      <c r="J292" s="38">
        <v>138.78333333333339</v>
      </c>
      <c r="K292" s="31">
        <v>133.65</v>
      </c>
      <c r="L292" s="31">
        <v>129.19999999999999</v>
      </c>
      <c r="M292" s="31">
        <v>92.622619999999998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4016.1</v>
      </c>
      <c r="D293" s="38">
        <v>3990.0833333333335</v>
      </c>
      <c r="E293" s="38">
        <v>3959.7166666666672</v>
      </c>
      <c r="F293" s="38">
        <v>3903.3333333333335</v>
      </c>
      <c r="G293" s="38">
        <v>3872.9666666666672</v>
      </c>
      <c r="H293" s="38">
        <v>4046.4666666666672</v>
      </c>
      <c r="I293" s="38">
        <v>4076.833333333333</v>
      </c>
      <c r="J293" s="38">
        <v>4133.2166666666672</v>
      </c>
      <c r="K293" s="31">
        <v>4020.45</v>
      </c>
      <c r="L293" s="31">
        <v>3933.7</v>
      </c>
      <c r="M293" s="31">
        <v>1.7696499999999999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13916.3</v>
      </c>
      <c r="D294" s="38">
        <v>13835.783333333333</v>
      </c>
      <c r="E294" s="38">
        <v>13746.516666666666</v>
      </c>
      <c r="F294" s="38">
        <v>13576.733333333334</v>
      </c>
      <c r="G294" s="38">
        <v>13487.466666666667</v>
      </c>
      <c r="H294" s="38">
        <v>14005.566666666666</v>
      </c>
      <c r="I294" s="38">
        <v>14094.833333333332</v>
      </c>
      <c r="J294" s="38">
        <v>14264.616666666665</v>
      </c>
      <c r="K294" s="31">
        <v>13925.05</v>
      </c>
      <c r="L294" s="31">
        <v>13666</v>
      </c>
      <c r="M294" s="31">
        <v>4.5039999999999997E-2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2649.55</v>
      </c>
      <c r="D295" s="38">
        <v>2647.5666666666671</v>
      </c>
      <c r="E295" s="38">
        <v>2626.983333333334</v>
      </c>
      <c r="F295" s="38">
        <v>2604.416666666667</v>
      </c>
      <c r="G295" s="38">
        <v>2583.8333333333339</v>
      </c>
      <c r="H295" s="38">
        <v>2670.1333333333341</v>
      </c>
      <c r="I295" s="38">
        <v>2690.7166666666672</v>
      </c>
      <c r="J295" s="38">
        <v>2713.2833333333342</v>
      </c>
      <c r="K295" s="31">
        <v>2668.15</v>
      </c>
      <c r="L295" s="31">
        <v>2625</v>
      </c>
      <c r="M295" s="31">
        <v>13.257239999999999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378.35</v>
      </c>
      <c r="D296" s="38">
        <v>373.7833333333333</v>
      </c>
      <c r="E296" s="38">
        <v>366.56666666666661</v>
      </c>
      <c r="F296" s="38">
        <v>354.7833333333333</v>
      </c>
      <c r="G296" s="38">
        <v>347.56666666666661</v>
      </c>
      <c r="H296" s="38">
        <v>385.56666666666661</v>
      </c>
      <c r="I296" s="38">
        <v>392.7833333333333</v>
      </c>
      <c r="J296" s="38">
        <v>404.56666666666661</v>
      </c>
      <c r="K296" s="31">
        <v>381</v>
      </c>
      <c r="L296" s="31">
        <v>362</v>
      </c>
      <c r="M296" s="31">
        <v>9.2678899999999995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337.8</v>
      </c>
      <c r="D297" s="38">
        <v>339.36666666666667</v>
      </c>
      <c r="E297" s="38">
        <v>329.93333333333334</v>
      </c>
      <c r="F297" s="38">
        <v>322.06666666666666</v>
      </c>
      <c r="G297" s="38">
        <v>312.63333333333333</v>
      </c>
      <c r="H297" s="38">
        <v>347.23333333333335</v>
      </c>
      <c r="I297" s="38">
        <v>356.66666666666674</v>
      </c>
      <c r="J297" s="38">
        <v>364.53333333333336</v>
      </c>
      <c r="K297" s="31">
        <v>348.8</v>
      </c>
      <c r="L297" s="31">
        <v>331.5</v>
      </c>
      <c r="M297" s="31">
        <v>96.846779999999995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263.64999999999998</v>
      </c>
      <c r="D298" s="38">
        <v>260.81666666666666</v>
      </c>
      <c r="E298" s="38">
        <v>256.2833333333333</v>
      </c>
      <c r="F298" s="38">
        <v>248.91666666666663</v>
      </c>
      <c r="G298" s="38">
        <v>244.38333333333327</v>
      </c>
      <c r="H298" s="38">
        <v>268.18333333333334</v>
      </c>
      <c r="I298" s="38">
        <v>272.71666666666675</v>
      </c>
      <c r="J298" s="38">
        <v>280.08333333333337</v>
      </c>
      <c r="K298" s="31">
        <v>265.35000000000002</v>
      </c>
      <c r="L298" s="31">
        <v>253.45</v>
      </c>
      <c r="M298" s="31">
        <v>16.066700000000001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91</v>
      </c>
      <c r="D299" s="38">
        <v>91.316666666666663</v>
      </c>
      <c r="E299" s="38">
        <v>90.48333333333332</v>
      </c>
      <c r="F299" s="38">
        <v>89.966666666666654</v>
      </c>
      <c r="G299" s="38">
        <v>89.133333333333312</v>
      </c>
      <c r="H299" s="38">
        <v>91.833333333333329</v>
      </c>
      <c r="I299" s="38">
        <v>92.666666666666671</v>
      </c>
      <c r="J299" s="38">
        <v>93.183333333333337</v>
      </c>
      <c r="K299" s="31">
        <v>92.15</v>
      </c>
      <c r="L299" s="31">
        <v>90.8</v>
      </c>
      <c r="M299" s="31">
        <v>16.094149999999999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413.45</v>
      </c>
      <c r="D300" s="38">
        <v>408.73333333333335</v>
      </c>
      <c r="E300" s="38">
        <v>401.91666666666669</v>
      </c>
      <c r="F300" s="38">
        <v>390.38333333333333</v>
      </c>
      <c r="G300" s="38">
        <v>383.56666666666666</v>
      </c>
      <c r="H300" s="38">
        <v>420.26666666666671</v>
      </c>
      <c r="I300" s="38">
        <v>427.08333333333331</v>
      </c>
      <c r="J300" s="38">
        <v>438.61666666666673</v>
      </c>
      <c r="K300" s="31">
        <v>415.55</v>
      </c>
      <c r="L300" s="31">
        <v>397.2</v>
      </c>
      <c r="M300" s="31">
        <v>67.801479999999998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626.75</v>
      </c>
      <c r="D301" s="38">
        <v>628.23333333333335</v>
      </c>
      <c r="E301" s="38">
        <v>623.01666666666665</v>
      </c>
      <c r="F301" s="38">
        <v>619.2833333333333</v>
      </c>
      <c r="G301" s="38">
        <v>614.06666666666661</v>
      </c>
      <c r="H301" s="38">
        <v>631.9666666666667</v>
      </c>
      <c r="I301" s="38">
        <v>637.18333333333339</v>
      </c>
      <c r="J301" s="38">
        <v>640.91666666666674</v>
      </c>
      <c r="K301" s="31">
        <v>633.45000000000005</v>
      </c>
      <c r="L301" s="31">
        <v>624.5</v>
      </c>
      <c r="M301" s="31">
        <v>6.4600400000000002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4727.25</v>
      </c>
      <c r="D302" s="38">
        <v>4720.55</v>
      </c>
      <c r="E302" s="38">
        <v>4682.7000000000007</v>
      </c>
      <c r="F302" s="38">
        <v>4638.1500000000005</v>
      </c>
      <c r="G302" s="38">
        <v>4600.3000000000011</v>
      </c>
      <c r="H302" s="38">
        <v>4765.1000000000004</v>
      </c>
      <c r="I302" s="38">
        <v>4802.9500000000007</v>
      </c>
      <c r="J302" s="38">
        <v>4847.5</v>
      </c>
      <c r="K302" s="31">
        <v>4758.3999999999996</v>
      </c>
      <c r="L302" s="31">
        <v>4676</v>
      </c>
      <c r="M302" s="31">
        <v>0.20335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4844.05</v>
      </c>
      <c r="D303" s="38">
        <v>4850.2166666666662</v>
      </c>
      <c r="E303" s="38">
        <v>4806.9333333333325</v>
      </c>
      <c r="F303" s="38">
        <v>4769.8166666666666</v>
      </c>
      <c r="G303" s="38">
        <v>4726.5333333333328</v>
      </c>
      <c r="H303" s="38">
        <v>4887.3333333333321</v>
      </c>
      <c r="I303" s="38">
        <v>4930.6166666666668</v>
      </c>
      <c r="J303" s="38">
        <v>4967.7333333333318</v>
      </c>
      <c r="K303" s="31">
        <v>4893.5</v>
      </c>
      <c r="L303" s="31">
        <v>4813.1000000000004</v>
      </c>
      <c r="M303" s="31">
        <v>2.1712099999999999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974</v>
      </c>
      <c r="D304" s="38">
        <v>977.08333333333337</v>
      </c>
      <c r="E304" s="38">
        <v>963.16666666666674</v>
      </c>
      <c r="F304" s="38">
        <v>952.33333333333337</v>
      </c>
      <c r="G304" s="38">
        <v>938.41666666666674</v>
      </c>
      <c r="H304" s="38">
        <v>987.91666666666674</v>
      </c>
      <c r="I304" s="38">
        <v>1001.8333333333335</v>
      </c>
      <c r="J304" s="38">
        <v>1012.6666666666667</v>
      </c>
      <c r="K304" s="31">
        <v>991</v>
      </c>
      <c r="L304" s="31">
        <v>966.25</v>
      </c>
      <c r="M304" s="31">
        <v>11.3901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1554.9</v>
      </c>
      <c r="D305" s="38">
        <v>1574.5833333333333</v>
      </c>
      <c r="E305" s="38">
        <v>1523.1666666666665</v>
      </c>
      <c r="F305" s="38">
        <v>1491.4333333333332</v>
      </c>
      <c r="G305" s="38">
        <v>1440.0166666666664</v>
      </c>
      <c r="H305" s="38">
        <v>1606.3166666666666</v>
      </c>
      <c r="I305" s="38">
        <v>1657.7333333333331</v>
      </c>
      <c r="J305" s="38">
        <v>1689.4666666666667</v>
      </c>
      <c r="K305" s="31">
        <v>1626</v>
      </c>
      <c r="L305" s="31">
        <v>1542.85</v>
      </c>
      <c r="M305" s="31">
        <v>2.8834900000000001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746.9</v>
      </c>
      <c r="D306" s="38">
        <v>731.35</v>
      </c>
      <c r="E306" s="38">
        <v>710.7</v>
      </c>
      <c r="F306" s="38">
        <v>674.5</v>
      </c>
      <c r="G306" s="38">
        <v>653.85</v>
      </c>
      <c r="H306" s="38">
        <v>767.55000000000007</v>
      </c>
      <c r="I306" s="38">
        <v>788.19999999999993</v>
      </c>
      <c r="J306" s="38">
        <v>824.40000000000009</v>
      </c>
      <c r="K306" s="31">
        <v>752</v>
      </c>
      <c r="L306" s="31">
        <v>695.15</v>
      </c>
      <c r="M306" s="31">
        <v>17.956630000000001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1112.05</v>
      </c>
      <c r="D307" s="38">
        <v>1107.8333333333333</v>
      </c>
      <c r="E307" s="38">
        <v>1090.9166666666665</v>
      </c>
      <c r="F307" s="38">
        <v>1069.7833333333333</v>
      </c>
      <c r="G307" s="38">
        <v>1052.8666666666666</v>
      </c>
      <c r="H307" s="38">
        <v>1128.9666666666665</v>
      </c>
      <c r="I307" s="38">
        <v>1145.883333333333</v>
      </c>
      <c r="J307" s="38">
        <v>1167.0166666666664</v>
      </c>
      <c r="K307" s="31">
        <v>1124.75</v>
      </c>
      <c r="L307" s="31">
        <v>1086.7</v>
      </c>
      <c r="M307" s="31">
        <v>7.20289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299.60000000000002</v>
      </c>
      <c r="D308" s="38">
        <v>301.36666666666667</v>
      </c>
      <c r="E308" s="38">
        <v>287.23333333333335</v>
      </c>
      <c r="F308" s="38">
        <v>274.86666666666667</v>
      </c>
      <c r="G308" s="38">
        <v>260.73333333333335</v>
      </c>
      <c r="H308" s="38">
        <v>313.73333333333335</v>
      </c>
      <c r="I308" s="38">
        <v>327.86666666666667</v>
      </c>
      <c r="J308" s="38">
        <v>340.23333333333335</v>
      </c>
      <c r="K308" s="31">
        <v>315.5</v>
      </c>
      <c r="L308" s="31">
        <v>289</v>
      </c>
      <c r="M308" s="31">
        <v>184.92738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1467.8</v>
      </c>
      <c r="D309" s="38">
        <v>1462.9333333333334</v>
      </c>
      <c r="E309" s="38">
        <v>1454.8666666666668</v>
      </c>
      <c r="F309" s="38">
        <v>1441.9333333333334</v>
      </c>
      <c r="G309" s="38">
        <v>1433.8666666666668</v>
      </c>
      <c r="H309" s="38">
        <v>1475.8666666666668</v>
      </c>
      <c r="I309" s="38">
        <v>1483.9333333333334</v>
      </c>
      <c r="J309" s="38">
        <v>1496.8666666666668</v>
      </c>
      <c r="K309" s="31">
        <v>1471</v>
      </c>
      <c r="L309" s="31">
        <v>1450</v>
      </c>
      <c r="M309" s="31">
        <v>47.141460000000002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331.85</v>
      </c>
      <c r="D310" s="38">
        <v>336.40000000000003</v>
      </c>
      <c r="E310" s="38">
        <v>326.45000000000005</v>
      </c>
      <c r="F310" s="38">
        <v>321.05</v>
      </c>
      <c r="G310" s="38">
        <v>311.10000000000002</v>
      </c>
      <c r="H310" s="38">
        <v>341.80000000000007</v>
      </c>
      <c r="I310" s="38">
        <v>351.75</v>
      </c>
      <c r="J310" s="38">
        <v>357.15000000000009</v>
      </c>
      <c r="K310" s="31">
        <v>346.35</v>
      </c>
      <c r="L310" s="31">
        <v>331</v>
      </c>
      <c r="M310" s="31">
        <v>3.5947399999999998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510.45</v>
      </c>
      <c r="D311" s="38">
        <v>504.88333333333338</v>
      </c>
      <c r="E311" s="38">
        <v>491.16666666666674</v>
      </c>
      <c r="F311" s="38">
        <v>471.88333333333338</v>
      </c>
      <c r="G311" s="38">
        <v>458.16666666666674</v>
      </c>
      <c r="H311" s="38">
        <v>524.16666666666674</v>
      </c>
      <c r="I311" s="38">
        <v>537.88333333333333</v>
      </c>
      <c r="J311" s="38">
        <v>557.16666666666674</v>
      </c>
      <c r="K311" s="31">
        <v>518.6</v>
      </c>
      <c r="L311" s="31">
        <v>485.6</v>
      </c>
      <c r="M311" s="31">
        <v>5.3065600000000002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361.8</v>
      </c>
      <c r="D312" s="38">
        <v>365.13333333333338</v>
      </c>
      <c r="E312" s="38">
        <v>357.71666666666675</v>
      </c>
      <c r="F312" s="38">
        <v>353.63333333333338</v>
      </c>
      <c r="G312" s="38">
        <v>346.21666666666675</v>
      </c>
      <c r="H312" s="38">
        <v>369.21666666666675</v>
      </c>
      <c r="I312" s="38">
        <v>376.63333333333338</v>
      </c>
      <c r="J312" s="38">
        <v>380.71666666666675</v>
      </c>
      <c r="K312" s="31">
        <v>372.55</v>
      </c>
      <c r="L312" s="31">
        <v>361.05</v>
      </c>
      <c r="M312" s="31">
        <v>1.8796999999999999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137.94999999999999</v>
      </c>
      <c r="D313" s="38">
        <v>138.13333333333335</v>
      </c>
      <c r="E313" s="38">
        <v>136.3666666666667</v>
      </c>
      <c r="F313" s="38">
        <v>134.78333333333336</v>
      </c>
      <c r="G313" s="38">
        <v>133.01666666666671</v>
      </c>
      <c r="H313" s="38">
        <v>139.7166666666667</v>
      </c>
      <c r="I313" s="38">
        <v>141.48333333333335</v>
      </c>
      <c r="J313" s="38">
        <v>143.06666666666669</v>
      </c>
      <c r="K313" s="31">
        <v>139.9</v>
      </c>
      <c r="L313" s="31">
        <v>136.55000000000001</v>
      </c>
      <c r="M313" s="31">
        <v>51.490250000000003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84.15</v>
      </c>
      <c r="D314" s="38">
        <v>83.899999999999991</v>
      </c>
      <c r="E314" s="38">
        <v>82.549999999999983</v>
      </c>
      <c r="F314" s="38">
        <v>80.949999999999989</v>
      </c>
      <c r="G314" s="38">
        <v>79.59999999999998</v>
      </c>
      <c r="H314" s="38">
        <v>85.499999999999986</v>
      </c>
      <c r="I314" s="38">
        <v>86.84999999999998</v>
      </c>
      <c r="J314" s="38">
        <v>88.449999999999989</v>
      </c>
      <c r="K314" s="31">
        <v>85.25</v>
      </c>
      <c r="L314" s="31">
        <v>82.3</v>
      </c>
      <c r="M314" s="31">
        <v>65.558210000000003</v>
      </c>
      <c r="N314" s="1"/>
      <c r="O314" s="1"/>
    </row>
    <row r="315" spans="1:15" ht="12.75" customHeight="1">
      <c r="A315" s="33">
        <v>305</v>
      </c>
      <c r="B315" s="58" t="s">
        <v>1077</v>
      </c>
      <c r="C315" s="31">
        <v>1814.85</v>
      </c>
      <c r="D315" s="38">
        <v>1825.95</v>
      </c>
      <c r="E315" s="38">
        <v>1791.9</v>
      </c>
      <c r="F315" s="38">
        <v>1768.95</v>
      </c>
      <c r="G315" s="38">
        <v>1734.9</v>
      </c>
      <c r="H315" s="38">
        <v>1848.9</v>
      </c>
      <c r="I315" s="38">
        <v>1882.9499999999998</v>
      </c>
      <c r="J315" s="38">
        <v>1905.9</v>
      </c>
      <c r="K315" s="31">
        <v>1860</v>
      </c>
      <c r="L315" s="31">
        <v>1803</v>
      </c>
      <c r="M315" s="31">
        <v>1.9952099999999999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574.35</v>
      </c>
      <c r="D316" s="38">
        <v>568.51666666666665</v>
      </c>
      <c r="E316" s="38">
        <v>558.88333333333333</v>
      </c>
      <c r="F316" s="38">
        <v>543.41666666666663</v>
      </c>
      <c r="G316" s="38">
        <v>533.7833333333333</v>
      </c>
      <c r="H316" s="38">
        <v>583.98333333333335</v>
      </c>
      <c r="I316" s="38">
        <v>593.61666666666656</v>
      </c>
      <c r="J316" s="38">
        <v>609.08333333333337</v>
      </c>
      <c r="K316" s="31">
        <v>578.15</v>
      </c>
      <c r="L316" s="31">
        <v>553.04999999999995</v>
      </c>
      <c r="M316" s="31">
        <v>73.72578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9670.2999999999993</v>
      </c>
      <c r="D317" s="38">
        <v>9655.5666666666657</v>
      </c>
      <c r="E317" s="38">
        <v>9561.1333333333314</v>
      </c>
      <c r="F317" s="38">
        <v>9451.9666666666653</v>
      </c>
      <c r="G317" s="38">
        <v>9357.533333333331</v>
      </c>
      <c r="H317" s="38">
        <v>9764.7333333333318</v>
      </c>
      <c r="I317" s="38">
        <v>9859.1666666666661</v>
      </c>
      <c r="J317" s="38">
        <v>9968.3333333333321</v>
      </c>
      <c r="K317" s="31">
        <v>9750</v>
      </c>
      <c r="L317" s="31">
        <v>9546.4</v>
      </c>
      <c r="M317" s="31">
        <v>3.8115100000000002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2020.75</v>
      </c>
      <c r="D318" s="38">
        <v>2046.6333333333332</v>
      </c>
      <c r="E318" s="38">
        <v>1986.3166666666666</v>
      </c>
      <c r="F318" s="38">
        <v>1951.8833333333334</v>
      </c>
      <c r="G318" s="38">
        <v>1891.5666666666668</v>
      </c>
      <c r="H318" s="38">
        <v>2081.0666666666666</v>
      </c>
      <c r="I318" s="38">
        <v>2141.3833333333332</v>
      </c>
      <c r="J318" s="38">
        <v>2175.8166666666662</v>
      </c>
      <c r="K318" s="31">
        <v>2106.9499999999998</v>
      </c>
      <c r="L318" s="31">
        <v>2012.2</v>
      </c>
      <c r="M318" s="31">
        <v>2.5083799999999998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814.7</v>
      </c>
      <c r="D319" s="38">
        <v>812.46666666666658</v>
      </c>
      <c r="E319" s="38">
        <v>805.03333333333319</v>
      </c>
      <c r="F319" s="38">
        <v>795.36666666666656</v>
      </c>
      <c r="G319" s="38">
        <v>787.93333333333317</v>
      </c>
      <c r="H319" s="38">
        <v>822.13333333333321</v>
      </c>
      <c r="I319" s="38">
        <v>829.56666666666661</v>
      </c>
      <c r="J319" s="38">
        <v>839.23333333333323</v>
      </c>
      <c r="K319" s="31">
        <v>819.9</v>
      </c>
      <c r="L319" s="31">
        <v>802.8</v>
      </c>
      <c r="M319" s="31">
        <v>2.2526099999999998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606.04999999999995</v>
      </c>
      <c r="D320" s="38">
        <v>606.2833333333333</v>
      </c>
      <c r="E320" s="38">
        <v>602.76666666666665</v>
      </c>
      <c r="F320" s="38">
        <v>599.48333333333335</v>
      </c>
      <c r="G320" s="38">
        <v>595.9666666666667</v>
      </c>
      <c r="H320" s="38">
        <v>609.56666666666661</v>
      </c>
      <c r="I320" s="38">
        <v>613.08333333333326</v>
      </c>
      <c r="J320" s="38">
        <v>616.36666666666656</v>
      </c>
      <c r="K320" s="31">
        <v>609.79999999999995</v>
      </c>
      <c r="L320" s="31">
        <v>603</v>
      </c>
      <c r="M320" s="31">
        <v>3.7357300000000002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1961.5</v>
      </c>
      <c r="D321" s="38">
        <v>1949.7666666666667</v>
      </c>
      <c r="E321" s="38">
        <v>1924.6333333333332</v>
      </c>
      <c r="F321" s="38">
        <v>1887.7666666666667</v>
      </c>
      <c r="G321" s="38">
        <v>1862.6333333333332</v>
      </c>
      <c r="H321" s="38">
        <v>1986.6333333333332</v>
      </c>
      <c r="I321" s="38">
        <v>2011.7666666666669</v>
      </c>
      <c r="J321" s="38">
        <v>2048.6333333333332</v>
      </c>
      <c r="K321" s="31">
        <v>1974.9</v>
      </c>
      <c r="L321" s="31">
        <v>1912.9</v>
      </c>
      <c r="M321" s="31">
        <v>15.212899999999999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952.25</v>
      </c>
      <c r="D322" s="38">
        <v>952.43333333333339</v>
      </c>
      <c r="E322" s="38">
        <v>935.86666666666679</v>
      </c>
      <c r="F322" s="38">
        <v>919.48333333333335</v>
      </c>
      <c r="G322" s="38">
        <v>902.91666666666674</v>
      </c>
      <c r="H322" s="38">
        <v>968.81666666666683</v>
      </c>
      <c r="I322" s="38">
        <v>985.38333333333344</v>
      </c>
      <c r="J322" s="38">
        <v>1001.7666666666669</v>
      </c>
      <c r="K322" s="31">
        <v>969</v>
      </c>
      <c r="L322" s="31">
        <v>936.05</v>
      </c>
      <c r="M322" s="31">
        <v>1.63029</v>
      </c>
      <c r="N322" s="1"/>
      <c r="O322" s="1"/>
    </row>
    <row r="323" spans="1:15" ht="12.75" customHeight="1">
      <c r="A323" s="33">
        <v>313</v>
      </c>
      <c r="B323" s="58" t="s">
        <v>887</v>
      </c>
      <c r="C323" s="31">
        <v>924.25</v>
      </c>
      <c r="D323" s="38">
        <v>919.65</v>
      </c>
      <c r="E323" s="38">
        <v>899.59999999999991</v>
      </c>
      <c r="F323" s="38">
        <v>874.94999999999993</v>
      </c>
      <c r="G323" s="38">
        <v>854.89999999999986</v>
      </c>
      <c r="H323" s="38">
        <v>944.3</v>
      </c>
      <c r="I323" s="38">
        <v>964.34999999999991</v>
      </c>
      <c r="J323" s="38">
        <v>989</v>
      </c>
      <c r="K323" s="31">
        <v>939.7</v>
      </c>
      <c r="L323" s="31">
        <v>895</v>
      </c>
      <c r="M323" s="31">
        <v>1.29836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1044.5</v>
      </c>
      <c r="D324" s="38">
        <v>1053.5166666666667</v>
      </c>
      <c r="E324" s="38">
        <v>1030.9833333333333</v>
      </c>
      <c r="F324" s="38">
        <v>1017.4666666666667</v>
      </c>
      <c r="G324" s="38">
        <v>994.93333333333339</v>
      </c>
      <c r="H324" s="38">
        <v>1067.0333333333333</v>
      </c>
      <c r="I324" s="38">
        <v>1089.5666666666666</v>
      </c>
      <c r="J324" s="38">
        <v>1103.0833333333333</v>
      </c>
      <c r="K324" s="31">
        <v>1076.05</v>
      </c>
      <c r="L324" s="31">
        <v>1040</v>
      </c>
      <c r="M324" s="31">
        <v>0.53815999999999997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1390.55</v>
      </c>
      <c r="D325" s="38">
        <v>1393.1000000000001</v>
      </c>
      <c r="E325" s="38">
        <v>1369.5000000000002</v>
      </c>
      <c r="F325" s="38">
        <v>1348.45</v>
      </c>
      <c r="G325" s="38">
        <v>1324.8500000000001</v>
      </c>
      <c r="H325" s="38">
        <v>1414.1500000000003</v>
      </c>
      <c r="I325" s="38">
        <v>1437.7500000000002</v>
      </c>
      <c r="J325" s="38">
        <v>1458.8000000000004</v>
      </c>
      <c r="K325" s="31">
        <v>1416.7</v>
      </c>
      <c r="L325" s="31">
        <v>1372.05</v>
      </c>
      <c r="M325" s="31">
        <v>2.9634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35.15</v>
      </c>
      <c r="D326" s="38">
        <v>35.466666666666661</v>
      </c>
      <c r="E326" s="38">
        <v>34.73333333333332</v>
      </c>
      <c r="F326" s="38">
        <v>34.316666666666656</v>
      </c>
      <c r="G326" s="38">
        <v>33.583333333333314</v>
      </c>
      <c r="H326" s="38">
        <v>35.883333333333326</v>
      </c>
      <c r="I326" s="38">
        <v>36.61666666666666</v>
      </c>
      <c r="J326" s="38">
        <v>37.033333333333331</v>
      </c>
      <c r="K326" s="31">
        <v>36.200000000000003</v>
      </c>
      <c r="L326" s="31">
        <v>35.049999999999997</v>
      </c>
      <c r="M326" s="31">
        <v>47.800400000000003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58.85</v>
      </c>
      <c r="D327" s="38">
        <v>59.616666666666674</v>
      </c>
      <c r="E327" s="38">
        <v>57.783333333333346</v>
      </c>
      <c r="F327" s="38">
        <v>56.716666666666669</v>
      </c>
      <c r="G327" s="38">
        <v>54.88333333333334</v>
      </c>
      <c r="H327" s="38">
        <v>60.683333333333351</v>
      </c>
      <c r="I327" s="38">
        <v>62.51666666666668</v>
      </c>
      <c r="J327" s="38">
        <v>63.583333333333357</v>
      </c>
      <c r="K327" s="31">
        <v>61.45</v>
      </c>
      <c r="L327" s="31">
        <v>58.55</v>
      </c>
      <c r="M327" s="31">
        <v>72.449240000000003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822.75</v>
      </c>
      <c r="D328" s="38">
        <v>842.56666666666661</v>
      </c>
      <c r="E328" s="38">
        <v>795.18333333333317</v>
      </c>
      <c r="F328" s="38">
        <v>767.61666666666656</v>
      </c>
      <c r="G328" s="38">
        <v>720.23333333333312</v>
      </c>
      <c r="H328" s="38">
        <v>870.13333333333321</v>
      </c>
      <c r="I328" s="38">
        <v>917.51666666666665</v>
      </c>
      <c r="J328" s="38">
        <v>945.08333333333326</v>
      </c>
      <c r="K328" s="31">
        <v>889.95</v>
      </c>
      <c r="L328" s="31">
        <v>815</v>
      </c>
      <c r="M328" s="31">
        <v>15.834339999999999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2250.35</v>
      </c>
      <c r="D329" s="38">
        <v>2255.4166666666665</v>
      </c>
      <c r="E329" s="38">
        <v>2211.6833333333329</v>
      </c>
      <c r="F329" s="38">
        <v>2173.0166666666664</v>
      </c>
      <c r="G329" s="38">
        <v>2129.2833333333328</v>
      </c>
      <c r="H329" s="38">
        <v>2294.083333333333</v>
      </c>
      <c r="I329" s="38">
        <v>2337.8166666666666</v>
      </c>
      <c r="J329" s="38">
        <v>2376.4833333333331</v>
      </c>
      <c r="K329" s="31">
        <v>2299.15</v>
      </c>
      <c r="L329" s="31">
        <v>2216.75</v>
      </c>
      <c r="M329" s="31">
        <v>3.0306000000000002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102534.15</v>
      </c>
      <c r="D330" s="38">
        <v>102402.33333333333</v>
      </c>
      <c r="E330" s="38">
        <v>102012.51666666666</v>
      </c>
      <c r="F330" s="38">
        <v>101490.88333333333</v>
      </c>
      <c r="G330" s="38">
        <v>101101.06666666667</v>
      </c>
      <c r="H330" s="38">
        <v>102923.96666666666</v>
      </c>
      <c r="I330" s="38">
        <v>103313.78333333334</v>
      </c>
      <c r="J330" s="38">
        <v>103835.41666666666</v>
      </c>
      <c r="K330" s="31">
        <v>102792.15</v>
      </c>
      <c r="L330" s="31">
        <v>101880.7</v>
      </c>
      <c r="M330" s="31">
        <v>2.6079999999999999E-2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2126.25</v>
      </c>
      <c r="D331" s="38">
        <v>2109.0833333333335</v>
      </c>
      <c r="E331" s="38">
        <v>2088.166666666667</v>
      </c>
      <c r="F331" s="38">
        <v>2050.0833333333335</v>
      </c>
      <c r="G331" s="38">
        <v>2029.166666666667</v>
      </c>
      <c r="H331" s="38">
        <v>2147.166666666667</v>
      </c>
      <c r="I331" s="38">
        <v>2168.0833333333339</v>
      </c>
      <c r="J331" s="38">
        <v>2206.166666666667</v>
      </c>
      <c r="K331" s="31">
        <v>2130</v>
      </c>
      <c r="L331" s="31">
        <v>2071</v>
      </c>
      <c r="M331" s="31">
        <v>1.7534799999999999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1670.5</v>
      </c>
      <c r="D332" s="38">
        <v>1662.8499999999997</v>
      </c>
      <c r="E332" s="38">
        <v>1640.2499999999993</v>
      </c>
      <c r="F332" s="38">
        <v>1609.9999999999995</v>
      </c>
      <c r="G332" s="38">
        <v>1587.3999999999992</v>
      </c>
      <c r="H332" s="38">
        <v>1693.0999999999995</v>
      </c>
      <c r="I332" s="38">
        <v>1715.6999999999998</v>
      </c>
      <c r="J332" s="38">
        <v>1745.9499999999996</v>
      </c>
      <c r="K332" s="31">
        <v>1685.45</v>
      </c>
      <c r="L332" s="31">
        <v>1632.6</v>
      </c>
      <c r="M332" s="31">
        <v>3.9336000000000002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1330.05</v>
      </c>
      <c r="D333" s="38">
        <v>1330.0833333333333</v>
      </c>
      <c r="E333" s="38">
        <v>1321.6166666666666</v>
      </c>
      <c r="F333" s="38">
        <v>1313.1833333333334</v>
      </c>
      <c r="G333" s="38">
        <v>1304.7166666666667</v>
      </c>
      <c r="H333" s="38">
        <v>1338.5166666666664</v>
      </c>
      <c r="I333" s="38">
        <v>1346.9833333333331</v>
      </c>
      <c r="J333" s="38">
        <v>1355.4166666666663</v>
      </c>
      <c r="K333" s="31">
        <v>1338.55</v>
      </c>
      <c r="L333" s="31">
        <v>1321.65</v>
      </c>
      <c r="M333" s="31">
        <v>7.3717699999999997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1047.0999999999999</v>
      </c>
      <c r="D334" s="38">
        <v>1049.5166666666667</v>
      </c>
      <c r="E334" s="38">
        <v>1037.5833333333333</v>
      </c>
      <c r="F334" s="38">
        <v>1028.0666666666666</v>
      </c>
      <c r="G334" s="38">
        <v>1016.1333333333332</v>
      </c>
      <c r="H334" s="38">
        <v>1059.0333333333333</v>
      </c>
      <c r="I334" s="38">
        <v>1070.9666666666667</v>
      </c>
      <c r="J334" s="38">
        <v>1080.4833333333333</v>
      </c>
      <c r="K334" s="31">
        <v>1061.45</v>
      </c>
      <c r="L334" s="31">
        <v>1040</v>
      </c>
      <c r="M334" s="31">
        <v>1.29358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827.2</v>
      </c>
      <c r="D335" s="38">
        <v>829.23333333333323</v>
      </c>
      <c r="E335" s="38">
        <v>814.46666666666647</v>
      </c>
      <c r="F335" s="38">
        <v>801.73333333333323</v>
      </c>
      <c r="G335" s="38">
        <v>786.96666666666647</v>
      </c>
      <c r="H335" s="38">
        <v>841.96666666666647</v>
      </c>
      <c r="I335" s="38">
        <v>856.73333333333312</v>
      </c>
      <c r="J335" s="38">
        <v>869.46666666666647</v>
      </c>
      <c r="K335" s="31">
        <v>844</v>
      </c>
      <c r="L335" s="31">
        <v>816.5</v>
      </c>
      <c r="M335" s="31">
        <v>8.3945600000000002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95.35</v>
      </c>
      <c r="D336" s="38">
        <v>95.116666666666674</v>
      </c>
      <c r="E336" s="38">
        <v>94.633333333333354</v>
      </c>
      <c r="F336" s="38">
        <v>93.916666666666686</v>
      </c>
      <c r="G336" s="38">
        <v>93.433333333333366</v>
      </c>
      <c r="H336" s="38">
        <v>95.833333333333343</v>
      </c>
      <c r="I336" s="38">
        <v>96.316666666666663</v>
      </c>
      <c r="J336" s="38">
        <v>97.033333333333331</v>
      </c>
      <c r="K336" s="31">
        <v>95.6</v>
      </c>
      <c r="L336" s="31">
        <v>94.4</v>
      </c>
      <c r="M336" s="31">
        <v>45.895679999999999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4271.3</v>
      </c>
      <c r="D337" s="38">
        <v>4254.916666666667</v>
      </c>
      <c r="E337" s="38">
        <v>4219.8833333333341</v>
      </c>
      <c r="F337" s="38">
        <v>4168.4666666666672</v>
      </c>
      <c r="G337" s="38">
        <v>4133.4333333333343</v>
      </c>
      <c r="H337" s="38">
        <v>4306.3333333333339</v>
      </c>
      <c r="I337" s="38">
        <v>4341.3666666666668</v>
      </c>
      <c r="J337" s="38">
        <v>4392.7833333333338</v>
      </c>
      <c r="K337" s="31">
        <v>4289.95</v>
      </c>
      <c r="L337" s="31">
        <v>4203.5</v>
      </c>
      <c r="M337" s="31">
        <v>1.9715499999999999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664.95</v>
      </c>
      <c r="D338" s="38">
        <v>666.31666666666672</v>
      </c>
      <c r="E338" s="38">
        <v>653.63333333333344</v>
      </c>
      <c r="F338" s="38">
        <v>642.31666666666672</v>
      </c>
      <c r="G338" s="38">
        <v>629.63333333333344</v>
      </c>
      <c r="H338" s="38">
        <v>677.63333333333344</v>
      </c>
      <c r="I338" s="38">
        <v>690.31666666666661</v>
      </c>
      <c r="J338" s="38">
        <v>701.63333333333344</v>
      </c>
      <c r="K338" s="31">
        <v>679</v>
      </c>
      <c r="L338" s="31">
        <v>655</v>
      </c>
      <c r="M338" s="31">
        <v>2.5611299999999999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43.25</v>
      </c>
      <c r="D339" s="38">
        <v>43.35</v>
      </c>
      <c r="E339" s="38">
        <v>42.85</v>
      </c>
      <c r="F339" s="38">
        <v>42.45</v>
      </c>
      <c r="G339" s="38">
        <v>41.95</v>
      </c>
      <c r="H339" s="38">
        <v>43.75</v>
      </c>
      <c r="I339" s="38">
        <v>44.25</v>
      </c>
      <c r="J339" s="38">
        <v>44.65</v>
      </c>
      <c r="K339" s="31">
        <v>43.85</v>
      </c>
      <c r="L339" s="31">
        <v>42.95</v>
      </c>
      <c r="M339" s="31">
        <v>139.83958999999999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148.94999999999999</v>
      </c>
      <c r="D340" s="38">
        <v>146</v>
      </c>
      <c r="E340" s="38">
        <v>141.44999999999999</v>
      </c>
      <c r="F340" s="38">
        <v>133.94999999999999</v>
      </c>
      <c r="G340" s="38">
        <v>129.39999999999998</v>
      </c>
      <c r="H340" s="38">
        <v>153.5</v>
      </c>
      <c r="I340" s="38">
        <v>158.05000000000001</v>
      </c>
      <c r="J340" s="38">
        <v>165.55</v>
      </c>
      <c r="K340" s="31">
        <v>150.55000000000001</v>
      </c>
      <c r="L340" s="31">
        <v>138.5</v>
      </c>
      <c r="M340" s="31">
        <v>169.27633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22480.9</v>
      </c>
      <c r="D341" s="38">
        <v>22433.350000000002</v>
      </c>
      <c r="E341" s="38">
        <v>22234.850000000006</v>
      </c>
      <c r="F341" s="38">
        <v>21988.800000000003</v>
      </c>
      <c r="G341" s="38">
        <v>21790.300000000007</v>
      </c>
      <c r="H341" s="38">
        <v>22679.400000000005</v>
      </c>
      <c r="I341" s="38">
        <v>22877.899999999998</v>
      </c>
      <c r="J341" s="38">
        <v>23123.950000000004</v>
      </c>
      <c r="K341" s="31">
        <v>22631.85</v>
      </c>
      <c r="L341" s="31">
        <v>22187.3</v>
      </c>
      <c r="M341" s="31">
        <v>0.67210999999999999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58.45</v>
      </c>
      <c r="D342" s="38">
        <v>58.466666666666669</v>
      </c>
      <c r="E342" s="38">
        <v>57.433333333333337</v>
      </c>
      <c r="F342" s="38">
        <v>56.416666666666671</v>
      </c>
      <c r="G342" s="38">
        <v>55.38333333333334</v>
      </c>
      <c r="H342" s="38">
        <v>59.483333333333334</v>
      </c>
      <c r="I342" s="38">
        <v>60.516666666666666</v>
      </c>
      <c r="J342" s="38">
        <v>61.533333333333331</v>
      </c>
      <c r="K342" s="31">
        <v>59.5</v>
      </c>
      <c r="L342" s="31">
        <v>57.45</v>
      </c>
      <c r="M342" s="31">
        <v>17.007439999999999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50.25</v>
      </c>
      <c r="D343" s="38">
        <v>49.9</v>
      </c>
      <c r="E343" s="38">
        <v>49.25</v>
      </c>
      <c r="F343" s="38">
        <v>48.25</v>
      </c>
      <c r="G343" s="38">
        <v>47.6</v>
      </c>
      <c r="H343" s="38">
        <v>50.9</v>
      </c>
      <c r="I343" s="38">
        <v>51.54999999999999</v>
      </c>
      <c r="J343" s="38">
        <v>52.55</v>
      </c>
      <c r="K343" s="31">
        <v>50.55</v>
      </c>
      <c r="L343" s="31">
        <v>48.9</v>
      </c>
      <c r="M343" s="31">
        <v>211.27605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318.95</v>
      </c>
      <c r="D344" s="38">
        <v>319.01666666666671</v>
      </c>
      <c r="E344" s="38">
        <v>315.53333333333342</v>
      </c>
      <c r="F344" s="38">
        <v>312.11666666666673</v>
      </c>
      <c r="G344" s="38">
        <v>308.63333333333344</v>
      </c>
      <c r="H344" s="38">
        <v>322.43333333333339</v>
      </c>
      <c r="I344" s="38">
        <v>325.91666666666663</v>
      </c>
      <c r="J344" s="38">
        <v>329.33333333333337</v>
      </c>
      <c r="K344" s="31">
        <v>322.5</v>
      </c>
      <c r="L344" s="31">
        <v>315.60000000000002</v>
      </c>
      <c r="M344" s="31">
        <v>7.9547999999999996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118.9</v>
      </c>
      <c r="D345" s="38">
        <v>118.83333333333333</v>
      </c>
      <c r="E345" s="38">
        <v>117.66666666666666</v>
      </c>
      <c r="F345" s="38">
        <v>116.43333333333332</v>
      </c>
      <c r="G345" s="38">
        <v>115.26666666666665</v>
      </c>
      <c r="H345" s="38">
        <v>120.06666666666666</v>
      </c>
      <c r="I345" s="38">
        <v>121.23333333333332</v>
      </c>
      <c r="J345" s="38">
        <v>122.46666666666667</v>
      </c>
      <c r="K345" s="31">
        <v>120</v>
      </c>
      <c r="L345" s="31">
        <v>117.6</v>
      </c>
      <c r="M345" s="31">
        <v>21.538450000000001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112.55</v>
      </c>
      <c r="D346" s="38">
        <v>112.06666666666668</v>
      </c>
      <c r="E346" s="38">
        <v>111.38333333333335</v>
      </c>
      <c r="F346" s="38">
        <v>110.21666666666668</v>
      </c>
      <c r="G346" s="38">
        <v>109.53333333333336</v>
      </c>
      <c r="H346" s="38">
        <v>113.23333333333335</v>
      </c>
      <c r="I346" s="38">
        <v>113.91666666666666</v>
      </c>
      <c r="J346" s="38">
        <v>115.08333333333334</v>
      </c>
      <c r="K346" s="31">
        <v>112.75</v>
      </c>
      <c r="L346" s="31">
        <v>110.9</v>
      </c>
      <c r="M346" s="31">
        <v>79.329400000000007</v>
      </c>
      <c r="N346" s="1"/>
      <c r="O346" s="1"/>
    </row>
    <row r="347" spans="1:15" ht="12.75" customHeight="1">
      <c r="A347" s="33">
        <v>337</v>
      </c>
      <c r="B347" s="58" t="s">
        <v>888</v>
      </c>
      <c r="C347" s="31">
        <v>47.3</v>
      </c>
      <c r="D347" s="38">
        <v>47.233333333333327</v>
      </c>
      <c r="E347" s="38">
        <v>45.716666666666654</v>
      </c>
      <c r="F347" s="38">
        <v>44.133333333333326</v>
      </c>
      <c r="G347" s="38">
        <v>42.616666666666653</v>
      </c>
      <c r="H347" s="38">
        <v>48.816666666666656</v>
      </c>
      <c r="I347" s="38">
        <v>50.333333333333321</v>
      </c>
      <c r="J347" s="38">
        <v>51.916666666666657</v>
      </c>
      <c r="K347" s="31">
        <v>48.75</v>
      </c>
      <c r="L347" s="31">
        <v>45.65</v>
      </c>
      <c r="M347" s="31">
        <v>163.20571000000001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214.45</v>
      </c>
      <c r="D348" s="38">
        <v>213.31666666666669</v>
      </c>
      <c r="E348" s="38">
        <v>211.58333333333337</v>
      </c>
      <c r="F348" s="38">
        <v>208.71666666666667</v>
      </c>
      <c r="G348" s="38">
        <v>206.98333333333335</v>
      </c>
      <c r="H348" s="38">
        <v>216.18333333333339</v>
      </c>
      <c r="I348" s="38">
        <v>217.91666666666669</v>
      </c>
      <c r="J348" s="38">
        <v>220.78333333333342</v>
      </c>
      <c r="K348" s="31">
        <v>215.05</v>
      </c>
      <c r="L348" s="31">
        <v>210.45</v>
      </c>
      <c r="M348" s="31">
        <v>5.18431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210</v>
      </c>
      <c r="D349" s="38">
        <v>206.65</v>
      </c>
      <c r="E349" s="38">
        <v>202.85000000000002</v>
      </c>
      <c r="F349" s="38">
        <v>195.70000000000002</v>
      </c>
      <c r="G349" s="38">
        <v>191.90000000000003</v>
      </c>
      <c r="H349" s="38">
        <v>213.8</v>
      </c>
      <c r="I349" s="38">
        <v>217.60000000000002</v>
      </c>
      <c r="J349" s="38">
        <v>224.75</v>
      </c>
      <c r="K349" s="31">
        <v>210.45</v>
      </c>
      <c r="L349" s="31">
        <v>199.5</v>
      </c>
      <c r="M349" s="31">
        <v>396.30520000000001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367.75</v>
      </c>
      <c r="D350" s="38">
        <v>363.91666666666669</v>
      </c>
      <c r="E350" s="38">
        <v>355.48333333333335</v>
      </c>
      <c r="F350" s="38">
        <v>343.21666666666664</v>
      </c>
      <c r="G350" s="38">
        <v>334.7833333333333</v>
      </c>
      <c r="H350" s="38">
        <v>376.18333333333339</v>
      </c>
      <c r="I350" s="38">
        <v>384.61666666666667</v>
      </c>
      <c r="J350" s="38">
        <v>396.88333333333344</v>
      </c>
      <c r="K350" s="31">
        <v>372.35</v>
      </c>
      <c r="L350" s="31">
        <v>351.65</v>
      </c>
      <c r="M350" s="31">
        <v>7.4435700000000002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1119.5</v>
      </c>
      <c r="D351" s="38">
        <v>1115.5166666666667</v>
      </c>
      <c r="E351" s="38">
        <v>1105.2333333333333</v>
      </c>
      <c r="F351" s="38">
        <v>1090.9666666666667</v>
      </c>
      <c r="G351" s="38">
        <v>1080.6833333333334</v>
      </c>
      <c r="H351" s="38">
        <v>1129.7833333333333</v>
      </c>
      <c r="I351" s="38">
        <v>1140.0666666666666</v>
      </c>
      <c r="J351" s="38">
        <v>1154.3333333333333</v>
      </c>
      <c r="K351" s="31">
        <v>1125.8</v>
      </c>
      <c r="L351" s="31">
        <v>1101.25</v>
      </c>
      <c r="M351" s="31">
        <v>4.9576799999999999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171.8</v>
      </c>
      <c r="D352" s="38">
        <v>171.88333333333333</v>
      </c>
      <c r="E352" s="38">
        <v>168.81666666666666</v>
      </c>
      <c r="F352" s="38">
        <v>165.83333333333334</v>
      </c>
      <c r="G352" s="38">
        <v>162.76666666666668</v>
      </c>
      <c r="H352" s="38">
        <v>174.86666666666665</v>
      </c>
      <c r="I352" s="38">
        <v>177.93333333333331</v>
      </c>
      <c r="J352" s="38">
        <v>180.91666666666663</v>
      </c>
      <c r="K352" s="31">
        <v>174.95</v>
      </c>
      <c r="L352" s="31">
        <v>168.9</v>
      </c>
      <c r="M352" s="31">
        <v>90.042519999999996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271.55</v>
      </c>
      <c r="D353" s="38">
        <v>271.55</v>
      </c>
      <c r="E353" s="38">
        <v>269.15000000000003</v>
      </c>
      <c r="F353" s="38">
        <v>266.75</v>
      </c>
      <c r="G353" s="38">
        <v>264.35000000000002</v>
      </c>
      <c r="H353" s="38">
        <v>273.95000000000005</v>
      </c>
      <c r="I353" s="38">
        <v>276.35000000000002</v>
      </c>
      <c r="J353" s="38">
        <v>278.75000000000006</v>
      </c>
      <c r="K353" s="31">
        <v>273.95</v>
      </c>
      <c r="L353" s="31">
        <v>269.14999999999998</v>
      </c>
      <c r="M353" s="31">
        <v>4.7318300000000004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1177.25</v>
      </c>
      <c r="D354" s="38">
        <v>1188.05</v>
      </c>
      <c r="E354" s="38">
        <v>1151.6999999999998</v>
      </c>
      <c r="F354" s="38">
        <v>1126.1499999999999</v>
      </c>
      <c r="G354" s="38">
        <v>1089.7999999999997</v>
      </c>
      <c r="H354" s="38">
        <v>1213.5999999999999</v>
      </c>
      <c r="I354" s="38">
        <v>1249.9499999999998</v>
      </c>
      <c r="J354" s="38">
        <v>1275.5</v>
      </c>
      <c r="K354" s="31">
        <v>1224.4000000000001</v>
      </c>
      <c r="L354" s="31">
        <v>1162.5</v>
      </c>
      <c r="M354" s="31">
        <v>9.1016100000000009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762.9</v>
      </c>
      <c r="D355" s="38">
        <v>766.01666666666677</v>
      </c>
      <c r="E355" s="38">
        <v>752.53333333333353</v>
      </c>
      <c r="F355" s="38">
        <v>742.16666666666674</v>
      </c>
      <c r="G355" s="38">
        <v>728.68333333333351</v>
      </c>
      <c r="H355" s="38">
        <v>776.38333333333355</v>
      </c>
      <c r="I355" s="38">
        <v>789.8666666666669</v>
      </c>
      <c r="J355" s="38">
        <v>800.23333333333358</v>
      </c>
      <c r="K355" s="31">
        <v>779.5</v>
      </c>
      <c r="L355" s="31">
        <v>755.65</v>
      </c>
      <c r="M355" s="31">
        <v>30.819009999999999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3818.85</v>
      </c>
      <c r="D356" s="38">
        <v>3826.5666666666671</v>
      </c>
      <c r="E356" s="38">
        <v>3782.3333333333339</v>
      </c>
      <c r="F356" s="38">
        <v>3745.8166666666671</v>
      </c>
      <c r="G356" s="38">
        <v>3701.5833333333339</v>
      </c>
      <c r="H356" s="38">
        <v>3863.0833333333339</v>
      </c>
      <c r="I356" s="38">
        <v>3907.3166666666666</v>
      </c>
      <c r="J356" s="38">
        <v>3943.8333333333339</v>
      </c>
      <c r="K356" s="31">
        <v>3870.8</v>
      </c>
      <c r="L356" s="31">
        <v>3790.05</v>
      </c>
      <c r="M356" s="31">
        <v>0.34614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229.15</v>
      </c>
      <c r="D357" s="38">
        <v>227.45000000000002</v>
      </c>
      <c r="E357" s="38">
        <v>222.10000000000002</v>
      </c>
      <c r="F357" s="38">
        <v>215.05</v>
      </c>
      <c r="G357" s="38">
        <v>209.70000000000002</v>
      </c>
      <c r="H357" s="38">
        <v>234.50000000000003</v>
      </c>
      <c r="I357" s="38">
        <v>239.85</v>
      </c>
      <c r="J357" s="38">
        <v>246.90000000000003</v>
      </c>
      <c r="K357" s="31">
        <v>232.8</v>
      </c>
      <c r="L357" s="31">
        <v>220.4</v>
      </c>
      <c r="M357" s="31">
        <v>59.644950000000001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37311.699999999997</v>
      </c>
      <c r="D358" s="38">
        <v>37334.283333333333</v>
      </c>
      <c r="E358" s="38">
        <v>37202.416666666664</v>
      </c>
      <c r="F358" s="38">
        <v>37093.133333333331</v>
      </c>
      <c r="G358" s="38">
        <v>36961.266666666663</v>
      </c>
      <c r="H358" s="38">
        <v>37443.566666666666</v>
      </c>
      <c r="I358" s="38">
        <v>37575.433333333334</v>
      </c>
      <c r="J358" s="38">
        <v>37684.716666666667</v>
      </c>
      <c r="K358" s="31">
        <v>37466.15</v>
      </c>
      <c r="L358" s="31">
        <v>37225</v>
      </c>
      <c r="M358" s="31">
        <v>0.23277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1318</v>
      </c>
      <c r="D359" s="38">
        <v>1317.9833333333333</v>
      </c>
      <c r="E359" s="38">
        <v>1306.0666666666666</v>
      </c>
      <c r="F359" s="38">
        <v>1294.1333333333332</v>
      </c>
      <c r="G359" s="38">
        <v>1282.2166666666665</v>
      </c>
      <c r="H359" s="38">
        <v>1329.9166666666667</v>
      </c>
      <c r="I359" s="38">
        <v>1341.8333333333333</v>
      </c>
      <c r="J359" s="38">
        <v>1353.7666666666669</v>
      </c>
      <c r="K359" s="31">
        <v>1329.9</v>
      </c>
      <c r="L359" s="31">
        <v>1306.05</v>
      </c>
      <c r="M359" s="31">
        <v>2.4922200000000001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716.05</v>
      </c>
      <c r="D360" s="38">
        <v>711.44999999999993</v>
      </c>
      <c r="E360" s="38">
        <v>704.39999999999986</v>
      </c>
      <c r="F360" s="38">
        <v>692.74999999999989</v>
      </c>
      <c r="G360" s="38">
        <v>685.69999999999982</v>
      </c>
      <c r="H360" s="38">
        <v>723.09999999999991</v>
      </c>
      <c r="I360" s="38">
        <v>730.14999999999986</v>
      </c>
      <c r="J360" s="38">
        <v>741.8</v>
      </c>
      <c r="K360" s="31">
        <v>718.5</v>
      </c>
      <c r="L360" s="31">
        <v>699.8</v>
      </c>
      <c r="M360" s="31">
        <v>5.8459000000000003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154.80000000000001</v>
      </c>
      <c r="D361" s="38">
        <v>154.68333333333334</v>
      </c>
      <c r="E361" s="38">
        <v>151.36666666666667</v>
      </c>
      <c r="F361" s="38">
        <v>147.93333333333334</v>
      </c>
      <c r="G361" s="38">
        <v>144.61666666666667</v>
      </c>
      <c r="H361" s="38">
        <v>158.11666666666667</v>
      </c>
      <c r="I361" s="38">
        <v>161.43333333333334</v>
      </c>
      <c r="J361" s="38">
        <v>164.86666666666667</v>
      </c>
      <c r="K361" s="31">
        <v>158</v>
      </c>
      <c r="L361" s="31">
        <v>151.25</v>
      </c>
      <c r="M361" s="31">
        <v>61.568770000000001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4696.8</v>
      </c>
      <c r="D362" s="38">
        <v>4714.083333333333</v>
      </c>
      <c r="E362" s="38">
        <v>4665.2166666666662</v>
      </c>
      <c r="F362" s="38">
        <v>4633.6333333333332</v>
      </c>
      <c r="G362" s="38">
        <v>4584.7666666666664</v>
      </c>
      <c r="H362" s="38">
        <v>4745.6666666666661</v>
      </c>
      <c r="I362" s="38">
        <v>4794.5333333333328</v>
      </c>
      <c r="J362" s="38">
        <v>4826.1166666666659</v>
      </c>
      <c r="K362" s="31">
        <v>4762.95</v>
      </c>
      <c r="L362" s="31">
        <v>4682.5</v>
      </c>
      <c r="M362" s="31">
        <v>2.5482100000000001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229.2</v>
      </c>
      <c r="D363" s="38">
        <v>227.5333333333333</v>
      </c>
      <c r="E363" s="38">
        <v>224.96666666666661</v>
      </c>
      <c r="F363" s="38">
        <v>220.73333333333332</v>
      </c>
      <c r="G363" s="38">
        <v>218.16666666666663</v>
      </c>
      <c r="H363" s="38">
        <v>231.76666666666659</v>
      </c>
      <c r="I363" s="38">
        <v>234.33333333333331</v>
      </c>
      <c r="J363" s="38">
        <v>238.56666666666658</v>
      </c>
      <c r="K363" s="31">
        <v>230.1</v>
      </c>
      <c r="L363" s="31">
        <v>223.3</v>
      </c>
      <c r="M363" s="31">
        <v>70.318240000000003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3978.05</v>
      </c>
      <c r="D364" s="38">
        <v>3958.6666666666665</v>
      </c>
      <c r="E364" s="38">
        <v>3919.3833333333332</v>
      </c>
      <c r="F364" s="38">
        <v>3860.7166666666667</v>
      </c>
      <c r="G364" s="38">
        <v>3821.4333333333334</v>
      </c>
      <c r="H364" s="38">
        <v>4017.333333333333</v>
      </c>
      <c r="I364" s="38">
        <v>4056.6166666666668</v>
      </c>
      <c r="J364" s="38">
        <v>4115.2833333333328</v>
      </c>
      <c r="K364" s="31">
        <v>3997.95</v>
      </c>
      <c r="L364" s="31">
        <v>3900</v>
      </c>
      <c r="M364" s="31">
        <v>0.27100999999999997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1697.55</v>
      </c>
      <c r="D365" s="38">
        <v>1704.0666666666666</v>
      </c>
      <c r="E365" s="38">
        <v>1677.6833333333332</v>
      </c>
      <c r="F365" s="38">
        <v>1657.8166666666666</v>
      </c>
      <c r="G365" s="38">
        <v>1631.4333333333332</v>
      </c>
      <c r="H365" s="38">
        <v>1723.9333333333332</v>
      </c>
      <c r="I365" s="38">
        <v>1750.3166666666664</v>
      </c>
      <c r="J365" s="38">
        <v>1770.1833333333332</v>
      </c>
      <c r="K365" s="31">
        <v>1730.45</v>
      </c>
      <c r="L365" s="31">
        <v>1684.2</v>
      </c>
      <c r="M365" s="31">
        <v>2.8025000000000002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3586.95</v>
      </c>
      <c r="D366" s="38">
        <v>3575.2333333333336</v>
      </c>
      <c r="E366" s="38">
        <v>3551.7666666666673</v>
      </c>
      <c r="F366" s="38">
        <v>3516.5833333333339</v>
      </c>
      <c r="G366" s="38">
        <v>3493.1166666666677</v>
      </c>
      <c r="H366" s="38">
        <v>3610.416666666667</v>
      </c>
      <c r="I366" s="38">
        <v>3633.8833333333332</v>
      </c>
      <c r="J366" s="38">
        <v>3669.0666666666666</v>
      </c>
      <c r="K366" s="31">
        <v>3598.7</v>
      </c>
      <c r="L366" s="31">
        <v>3540.05</v>
      </c>
      <c r="M366" s="31">
        <v>2.7344599999999999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2615.85</v>
      </c>
      <c r="D367" s="38">
        <v>2610.4666666666667</v>
      </c>
      <c r="E367" s="38">
        <v>2592.5333333333333</v>
      </c>
      <c r="F367" s="38">
        <v>2569.2166666666667</v>
      </c>
      <c r="G367" s="38">
        <v>2551.2833333333333</v>
      </c>
      <c r="H367" s="38">
        <v>2633.7833333333333</v>
      </c>
      <c r="I367" s="38">
        <v>2651.7166666666667</v>
      </c>
      <c r="J367" s="38">
        <v>2675.0333333333333</v>
      </c>
      <c r="K367" s="31">
        <v>2628.4</v>
      </c>
      <c r="L367" s="31">
        <v>2587.15</v>
      </c>
      <c r="M367" s="31">
        <v>3.3641100000000002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1072.95</v>
      </c>
      <c r="D368" s="38">
        <v>1081.8333333333333</v>
      </c>
      <c r="E368" s="38">
        <v>1051.8166666666666</v>
      </c>
      <c r="F368" s="38">
        <v>1030.6833333333334</v>
      </c>
      <c r="G368" s="38">
        <v>1000.6666666666667</v>
      </c>
      <c r="H368" s="38">
        <v>1102.9666666666665</v>
      </c>
      <c r="I368" s="38">
        <v>1132.9833333333333</v>
      </c>
      <c r="J368" s="38">
        <v>1154.1166666666663</v>
      </c>
      <c r="K368" s="31">
        <v>1111.8499999999999</v>
      </c>
      <c r="L368" s="31">
        <v>1060.7</v>
      </c>
      <c r="M368" s="31">
        <v>37.5657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105.75</v>
      </c>
      <c r="D369" s="38">
        <v>105.98333333333333</v>
      </c>
      <c r="E369" s="38">
        <v>104.56666666666666</v>
      </c>
      <c r="F369" s="38">
        <v>103.38333333333333</v>
      </c>
      <c r="G369" s="38">
        <v>101.96666666666665</v>
      </c>
      <c r="H369" s="38">
        <v>107.16666666666667</v>
      </c>
      <c r="I369" s="38">
        <v>108.58333333333333</v>
      </c>
      <c r="J369" s="38">
        <v>109.76666666666668</v>
      </c>
      <c r="K369" s="31">
        <v>107.4</v>
      </c>
      <c r="L369" s="31">
        <v>104.8</v>
      </c>
      <c r="M369" s="31">
        <v>73.002899999999997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617.04999999999995</v>
      </c>
      <c r="D370" s="38">
        <v>625.15</v>
      </c>
      <c r="E370" s="38">
        <v>602.84999999999991</v>
      </c>
      <c r="F370" s="38">
        <v>588.65</v>
      </c>
      <c r="G370" s="38">
        <v>566.34999999999991</v>
      </c>
      <c r="H370" s="38">
        <v>639.34999999999991</v>
      </c>
      <c r="I370" s="38">
        <v>661.64999999999986</v>
      </c>
      <c r="J370" s="38">
        <v>675.84999999999991</v>
      </c>
      <c r="K370" s="31">
        <v>647.45000000000005</v>
      </c>
      <c r="L370" s="31">
        <v>610.95000000000005</v>
      </c>
      <c r="M370" s="31">
        <v>6.9644899999999996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343.7</v>
      </c>
      <c r="D371" s="38">
        <v>344.4666666666667</v>
      </c>
      <c r="E371" s="38">
        <v>341.23333333333341</v>
      </c>
      <c r="F371" s="38">
        <v>338.76666666666671</v>
      </c>
      <c r="G371" s="38">
        <v>335.53333333333342</v>
      </c>
      <c r="H371" s="38">
        <v>346.93333333333339</v>
      </c>
      <c r="I371" s="38">
        <v>350.16666666666674</v>
      </c>
      <c r="J371" s="38">
        <v>352.63333333333338</v>
      </c>
      <c r="K371" s="31">
        <v>347.7</v>
      </c>
      <c r="L371" s="31">
        <v>342</v>
      </c>
      <c r="M371" s="31">
        <v>1.94635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1232.5999999999999</v>
      </c>
      <c r="D372" s="38">
        <v>1226.55</v>
      </c>
      <c r="E372" s="38">
        <v>1213.0999999999999</v>
      </c>
      <c r="F372" s="38">
        <v>1193.5999999999999</v>
      </c>
      <c r="G372" s="38">
        <v>1180.1499999999999</v>
      </c>
      <c r="H372" s="38">
        <v>1246.05</v>
      </c>
      <c r="I372" s="38">
        <v>1259.5000000000002</v>
      </c>
      <c r="J372" s="38">
        <v>1279</v>
      </c>
      <c r="K372" s="31">
        <v>1240</v>
      </c>
      <c r="L372" s="31">
        <v>1207.05</v>
      </c>
      <c r="M372" s="31">
        <v>1.16289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4745.75</v>
      </c>
      <c r="D373" s="38">
        <v>4728.583333333333</v>
      </c>
      <c r="E373" s="38">
        <v>4682.1666666666661</v>
      </c>
      <c r="F373" s="38">
        <v>4618.583333333333</v>
      </c>
      <c r="G373" s="38">
        <v>4572.1666666666661</v>
      </c>
      <c r="H373" s="38">
        <v>4792.1666666666661</v>
      </c>
      <c r="I373" s="38">
        <v>4838.5833333333321</v>
      </c>
      <c r="J373" s="38">
        <v>4902.1666666666661</v>
      </c>
      <c r="K373" s="31">
        <v>4775</v>
      </c>
      <c r="L373" s="31">
        <v>4665</v>
      </c>
      <c r="M373" s="31">
        <v>5.30565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1228.45</v>
      </c>
      <c r="D374" s="38">
        <v>1232.1666666666667</v>
      </c>
      <c r="E374" s="38">
        <v>1221.3333333333335</v>
      </c>
      <c r="F374" s="38">
        <v>1214.2166666666667</v>
      </c>
      <c r="G374" s="38">
        <v>1203.3833333333334</v>
      </c>
      <c r="H374" s="38">
        <v>1239.2833333333335</v>
      </c>
      <c r="I374" s="38">
        <v>1250.116666666667</v>
      </c>
      <c r="J374" s="38">
        <v>1257.2333333333336</v>
      </c>
      <c r="K374" s="31">
        <v>1243</v>
      </c>
      <c r="L374" s="31">
        <v>1225.05</v>
      </c>
      <c r="M374" s="31">
        <v>0.60418000000000005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381.5</v>
      </c>
      <c r="D375" s="38">
        <v>379.5333333333333</v>
      </c>
      <c r="E375" s="38">
        <v>375.16666666666663</v>
      </c>
      <c r="F375" s="38">
        <v>368.83333333333331</v>
      </c>
      <c r="G375" s="38">
        <v>364.46666666666664</v>
      </c>
      <c r="H375" s="38">
        <v>385.86666666666662</v>
      </c>
      <c r="I375" s="38">
        <v>390.23333333333329</v>
      </c>
      <c r="J375" s="38">
        <v>396.56666666666661</v>
      </c>
      <c r="K375" s="31">
        <v>383.9</v>
      </c>
      <c r="L375" s="31">
        <v>373.2</v>
      </c>
      <c r="M375" s="31">
        <v>18.513780000000001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255.85</v>
      </c>
      <c r="D376" s="38">
        <v>256.03333333333336</v>
      </c>
      <c r="E376" s="38">
        <v>251.91666666666674</v>
      </c>
      <c r="F376" s="38">
        <v>247.98333333333338</v>
      </c>
      <c r="G376" s="38">
        <v>243.86666666666676</v>
      </c>
      <c r="H376" s="38">
        <v>259.9666666666667</v>
      </c>
      <c r="I376" s="38">
        <v>264.08333333333337</v>
      </c>
      <c r="J376" s="38">
        <v>268.01666666666671</v>
      </c>
      <c r="K376" s="31">
        <v>260.14999999999998</v>
      </c>
      <c r="L376" s="31">
        <v>252.1</v>
      </c>
      <c r="M376" s="31">
        <v>131.07445999999999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258.2</v>
      </c>
      <c r="D377" s="38">
        <v>256.48333333333329</v>
      </c>
      <c r="E377" s="38">
        <v>251.81666666666661</v>
      </c>
      <c r="F377" s="38">
        <v>245.43333333333331</v>
      </c>
      <c r="G377" s="38">
        <v>240.76666666666662</v>
      </c>
      <c r="H377" s="38">
        <v>262.86666666666656</v>
      </c>
      <c r="I377" s="38">
        <v>267.53333333333319</v>
      </c>
      <c r="J377" s="38">
        <v>273.91666666666657</v>
      </c>
      <c r="K377" s="31">
        <v>261.14999999999998</v>
      </c>
      <c r="L377" s="31">
        <v>250.1</v>
      </c>
      <c r="M377" s="31">
        <v>131.38844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416.9</v>
      </c>
      <c r="D378" s="38">
        <v>415.68333333333334</v>
      </c>
      <c r="E378" s="38">
        <v>412.9666666666667</v>
      </c>
      <c r="F378" s="38">
        <v>409.03333333333336</v>
      </c>
      <c r="G378" s="38">
        <v>406.31666666666672</v>
      </c>
      <c r="H378" s="38">
        <v>419.61666666666667</v>
      </c>
      <c r="I378" s="38">
        <v>422.33333333333326</v>
      </c>
      <c r="J378" s="38">
        <v>426.26666666666665</v>
      </c>
      <c r="K378" s="31">
        <v>418.4</v>
      </c>
      <c r="L378" s="31">
        <v>411.75</v>
      </c>
      <c r="M378" s="31">
        <v>9.8099399999999992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590.29999999999995</v>
      </c>
      <c r="D379" s="38">
        <v>579.19999999999993</v>
      </c>
      <c r="E379" s="38">
        <v>560.44999999999982</v>
      </c>
      <c r="F379" s="38">
        <v>530.59999999999991</v>
      </c>
      <c r="G379" s="38">
        <v>511.8499999999998</v>
      </c>
      <c r="H379" s="38">
        <v>609.04999999999984</v>
      </c>
      <c r="I379" s="38">
        <v>627.80000000000007</v>
      </c>
      <c r="J379" s="38">
        <v>657.64999999999986</v>
      </c>
      <c r="K379" s="31">
        <v>597.95000000000005</v>
      </c>
      <c r="L379" s="31">
        <v>549.35</v>
      </c>
      <c r="M379" s="31">
        <v>42.365220000000001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660.15</v>
      </c>
      <c r="D380" s="38">
        <v>655.04999999999995</v>
      </c>
      <c r="E380" s="38">
        <v>648.14999999999986</v>
      </c>
      <c r="F380" s="38">
        <v>636.14999999999986</v>
      </c>
      <c r="G380" s="38">
        <v>629.24999999999977</v>
      </c>
      <c r="H380" s="38">
        <v>667.05</v>
      </c>
      <c r="I380" s="38">
        <v>673.95</v>
      </c>
      <c r="J380" s="38">
        <v>685.95</v>
      </c>
      <c r="K380" s="31">
        <v>661.95</v>
      </c>
      <c r="L380" s="31">
        <v>643.04999999999995</v>
      </c>
      <c r="M380" s="31">
        <v>2.40896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124.3</v>
      </c>
      <c r="D381" s="38">
        <v>124.55</v>
      </c>
      <c r="E381" s="38">
        <v>123.25</v>
      </c>
      <c r="F381" s="38">
        <v>122.2</v>
      </c>
      <c r="G381" s="38">
        <v>120.9</v>
      </c>
      <c r="H381" s="38">
        <v>125.6</v>
      </c>
      <c r="I381" s="38">
        <v>126.89999999999998</v>
      </c>
      <c r="J381" s="38">
        <v>127.94999999999999</v>
      </c>
      <c r="K381" s="31">
        <v>125.85</v>
      </c>
      <c r="L381" s="31">
        <v>123.5</v>
      </c>
      <c r="M381" s="31">
        <v>1.75282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15970.55</v>
      </c>
      <c r="D382" s="38">
        <v>15881.550000000001</v>
      </c>
      <c r="E382" s="38">
        <v>15763.100000000002</v>
      </c>
      <c r="F382" s="38">
        <v>15555.650000000001</v>
      </c>
      <c r="G382" s="38">
        <v>15437.200000000003</v>
      </c>
      <c r="H382" s="38">
        <v>16089.000000000002</v>
      </c>
      <c r="I382" s="38">
        <v>16207.450000000003</v>
      </c>
      <c r="J382" s="38">
        <v>16414.900000000001</v>
      </c>
      <c r="K382" s="31">
        <v>16000</v>
      </c>
      <c r="L382" s="31">
        <v>15674.1</v>
      </c>
      <c r="M382" s="31">
        <v>3.7870000000000001E-2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61.95</v>
      </c>
      <c r="D383" s="38">
        <v>62.1</v>
      </c>
      <c r="E383" s="38">
        <v>61.35</v>
      </c>
      <c r="F383" s="38">
        <v>60.75</v>
      </c>
      <c r="G383" s="38">
        <v>60</v>
      </c>
      <c r="H383" s="38">
        <v>62.7</v>
      </c>
      <c r="I383" s="38">
        <v>63.45</v>
      </c>
      <c r="J383" s="38">
        <v>64.050000000000011</v>
      </c>
      <c r="K383" s="31">
        <v>62.85</v>
      </c>
      <c r="L383" s="31">
        <v>61.5</v>
      </c>
      <c r="M383" s="31">
        <v>519.87752999999998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1529</v>
      </c>
      <c r="D384" s="38">
        <v>1536.6833333333334</v>
      </c>
      <c r="E384" s="38">
        <v>1514.3666666666668</v>
      </c>
      <c r="F384" s="38">
        <v>1499.7333333333333</v>
      </c>
      <c r="G384" s="38">
        <v>1477.4166666666667</v>
      </c>
      <c r="H384" s="38">
        <v>1551.3166666666668</v>
      </c>
      <c r="I384" s="38">
        <v>1573.6333333333334</v>
      </c>
      <c r="J384" s="38">
        <v>1588.2666666666669</v>
      </c>
      <c r="K384" s="31">
        <v>1559</v>
      </c>
      <c r="L384" s="31">
        <v>1522.05</v>
      </c>
      <c r="M384" s="31">
        <v>4.0051800000000002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427.85</v>
      </c>
      <c r="D385" s="38">
        <v>429</v>
      </c>
      <c r="E385" s="38">
        <v>424.85</v>
      </c>
      <c r="F385" s="38">
        <v>421.85</v>
      </c>
      <c r="G385" s="38">
        <v>417.70000000000005</v>
      </c>
      <c r="H385" s="38">
        <v>432</v>
      </c>
      <c r="I385" s="38">
        <v>436.15</v>
      </c>
      <c r="J385" s="38">
        <v>439.15</v>
      </c>
      <c r="K385" s="31">
        <v>433.15</v>
      </c>
      <c r="L385" s="31">
        <v>426</v>
      </c>
      <c r="M385" s="31">
        <v>0.66193999999999997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1389.5</v>
      </c>
      <c r="D386" s="38">
        <v>1387.7</v>
      </c>
      <c r="E386" s="38">
        <v>1380.65</v>
      </c>
      <c r="F386" s="38">
        <v>1371.8</v>
      </c>
      <c r="G386" s="38">
        <v>1364.75</v>
      </c>
      <c r="H386" s="38">
        <v>1396.5500000000002</v>
      </c>
      <c r="I386" s="38">
        <v>1403.6</v>
      </c>
      <c r="J386" s="38">
        <v>1412.4500000000003</v>
      </c>
      <c r="K386" s="31">
        <v>1394.75</v>
      </c>
      <c r="L386" s="31">
        <v>1378.85</v>
      </c>
      <c r="M386" s="31">
        <v>0.91968000000000005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120.95</v>
      </c>
      <c r="D387" s="38">
        <v>121.25</v>
      </c>
      <c r="E387" s="38">
        <v>119.35</v>
      </c>
      <c r="F387" s="38">
        <v>117.75</v>
      </c>
      <c r="G387" s="38">
        <v>115.85</v>
      </c>
      <c r="H387" s="38">
        <v>122.85</v>
      </c>
      <c r="I387" s="38">
        <v>124.75</v>
      </c>
      <c r="J387" s="38">
        <v>126.35</v>
      </c>
      <c r="K387" s="31">
        <v>123.15</v>
      </c>
      <c r="L387" s="31">
        <v>119.65</v>
      </c>
      <c r="M387" s="31">
        <v>748.26226999999994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168.1</v>
      </c>
      <c r="D388" s="38">
        <v>167.20000000000002</v>
      </c>
      <c r="E388" s="38">
        <v>165.00000000000003</v>
      </c>
      <c r="F388" s="38">
        <v>161.9</v>
      </c>
      <c r="G388" s="38">
        <v>159.70000000000002</v>
      </c>
      <c r="H388" s="38">
        <v>170.30000000000004</v>
      </c>
      <c r="I388" s="38">
        <v>172.50000000000003</v>
      </c>
      <c r="J388" s="38">
        <v>175.60000000000005</v>
      </c>
      <c r="K388" s="31">
        <v>169.4</v>
      </c>
      <c r="L388" s="31">
        <v>164.1</v>
      </c>
      <c r="M388" s="31">
        <v>14.211740000000001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1090.75</v>
      </c>
      <c r="D389" s="38">
        <v>1085.2166666666667</v>
      </c>
      <c r="E389" s="38">
        <v>1071.5333333333333</v>
      </c>
      <c r="F389" s="38">
        <v>1052.3166666666666</v>
      </c>
      <c r="G389" s="38">
        <v>1038.6333333333332</v>
      </c>
      <c r="H389" s="38">
        <v>1104.4333333333334</v>
      </c>
      <c r="I389" s="38">
        <v>1118.1166666666668</v>
      </c>
      <c r="J389" s="38">
        <v>1137.3333333333335</v>
      </c>
      <c r="K389" s="31">
        <v>1098.9000000000001</v>
      </c>
      <c r="L389" s="31">
        <v>1066</v>
      </c>
      <c r="M389" s="31">
        <v>1.7774300000000001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511.75</v>
      </c>
      <c r="D390" s="38">
        <v>510.23333333333329</v>
      </c>
      <c r="E390" s="38">
        <v>505.61666666666656</v>
      </c>
      <c r="F390" s="38">
        <v>499.48333333333329</v>
      </c>
      <c r="G390" s="38">
        <v>494.86666666666656</v>
      </c>
      <c r="H390" s="38">
        <v>516.36666666666656</v>
      </c>
      <c r="I390" s="38">
        <v>520.98333333333323</v>
      </c>
      <c r="J390" s="38">
        <v>527.11666666666656</v>
      </c>
      <c r="K390" s="31">
        <v>514.85</v>
      </c>
      <c r="L390" s="31">
        <v>504.1</v>
      </c>
      <c r="M390" s="31">
        <v>13.38979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218.55</v>
      </c>
      <c r="D391" s="38">
        <v>216.95000000000002</v>
      </c>
      <c r="E391" s="38">
        <v>214.20000000000005</v>
      </c>
      <c r="F391" s="38">
        <v>209.85000000000002</v>
      </c>
      <c r="G391" s="38">
        <v>207.10000000000005</v>
      </c>
      <c r="H391" s="38">
        <v>221.30000000000004</v>
      </c>
      <c r="I391" s="38">
        <v>224.04999999999998</v>
      </c>
      <c r="J391" s="38">
        <v>228.40000000000003</v>
      </c>
      <c r="K391" s="31">
        <v>219.7</v>
      </c>
      <c r="L391" s="31">
        <v>212.6</v>
      </c>
      <c r="M391" s="31">
        <v>8.8400800000000004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114.65</v>
      </c>
      <c r="D392" s="38">
        <v>114.71666666666665</v>
      </c>
      <c r="E392" s="38">
        <v>114.0333333333333</v>
      </c>
      <c r="F392" s="38">
        <v>113.41666666666664</v>
      </c>
      <c r="G392" s="38">
        <v>112.73333333333329</v>
      </c>
      <c r="H392" s="38">
        <v>115.33333333333331</v>
      </c>
      <c r="I392" s="38">
        <v>116.01666666666668</v>
      </c>
      <c r="J392" s="38">
        <v>116.63333333333333</v>
      </c>
      <c r="K392" s="31">
        <v>115.4</v>
      </c>
      <c r="L392" s="31">
        <v>114.1</v>
      </c>
      <c r="M392" s="31">
        <v>16.260100000000001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2594.15</v>
      </c>
      <c r="D393" s="38">
        <v>2594.1</v>
      </c>
      <c r="E393" s="38">
        <v>2573.75</v>
      </c>
      <c r="F393" s="38">
        <v>2553.35</v>
      </c>
      <c r="G393" s="38">
        <v>2533</v>
      </c>
      <c r="H393" s="38">
        <v>2614.5</v>
      </c>
      <c r="I393" s="38">
        <v>2634.8499999999995</v>
      </c>
      <c r="J393" s="38">
        <v>2655.25</v>
      </c>
      <c r="K393" s="31">
        <v>2614.4499999999998</v>
      </c>
      <c r="L393" s="31">
        <v>2573.6999999999998</v>
      </c>
      <c r="M393" s="31">
        <v>0.16506000000000001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41.35</v>
      </c>
      <c r="D394" s="38">
        <v>41.516666666666673</v>
      </c>
      <c r="E394" s="38">
        <v>40.833333333333343</v>
      </c>
      <c r="F394" s="38">
        <v>40.31666666666667</v>
      </c>
      <c r="G394" s="38">
        <v>39.63333333333334</v>
      </c>
      <c r="H394" s="38">
        <v>42.033333333333346</v>
      </c>
      <c r="I394" s="38">
        <v>42.716666666666669</v>
      </c>
      <c r="J394" s="38">
        <v>43.233333333333348</v>
      </c>
      <c r="K394" s="31">
        <v>42.2</v>
      </c>
      <c r="L394" s="31">
        <v>41</v>
      </c>
      <c r="M394" s="31">
        <v>19.439450000000001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1900.45</v>
      </c>
      <c r="D395" s="38">
        <v>1894.45</v>
      </c>
      <c r="E395" s="38">
        <v>1881</v>
      </c>
      <c r="F395" s="38">
        <v>1861.55</v>
      </c>
      <c r="G395" s="38">
        <v>1848.1</v>
      </c>
      <c r="H395" s="38">
        <v>1913.9</v>
      </c>
      <c r="I395" s="38">
        <v>1927.3500000000004</v>
      </c>
      <c r="J395" s="38">
        <v>1946.8000000000002</v>
      </c>
      <c r="K395" s="31">
        <v>1907.9</v>
      </c>
      <c r="L395" s="31">
        <v>1875</v>
      </c>
      <c r="M395" s="31">
        <v>3.8590300000000002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234.1</v>
      </c>
      <c r="D396" s="38">
        <v>237</v>
      </c>
      <c r="E396" s="38">
        <v>229.3</v>
      </c>
      <c r="F396" s="38">
        <v>224.5</v>
      </c>
      <c r="G396" s="38">
        <v>216.8</v>
      </c>
      <c r="H396" s="38">
        <v>241.8</v>
      </c>
      <c r="I396" s="38">
        <v>249.5</v>
      </c>
      <c r="J396" s="38">
        <v>254.3</v>
      </c>
      <c r="K396" s="31">
        <v>244.7</v>
      </c>
      <c r="L396" s="31">
        <v>232.2</v>
      </c>
      <c r="M396" s="31">
        <v>341.4126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194.25</v>
      </c>
      <c r="D397" s="38">
        <v>193.06666666666669</v>
      </c>
      <c r="E397" s="38">
        <v>189.18333333333339</v>
      </c>
      <c r="F397" s="38">
        <v>184.1166666666667</v>
      </c>
      <c r="G397" s="38">
        <v>180.23333333333341</v>
      </c>
      <c r="H397" s="38">
        <v>198.13333333333338</v>
      </c>
      <c r="I397" s="38">
        <v>202.01666666666665</v>
      </c>
      <c r="J397" s="38">
        <v>207.08333333333337</v>
      </c>
      <c r="K397" s="31">
        <v>196.95</v>
      </c>
      <c r="L397" s="31">
        <v>188</v>
      </c>
      <c r="M397" s="31">
        <v>350.54687999999999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181.4</v>
      </c>
      <c r="D398" s="38">
        <v>181.55000000000004</v>
      </c>
      <c r="E398" s="38">
        <v>180.05000000000007</v>
      </c>
      <c r="F398" s="38">
        <v>178.70000000000002</v>
      </c>
      <c r="G398" s="38">
        <v>177.20000000000005</v>
      </c>
      <c r="H398" s="38">
        <v>182.90000000000009</v>
      </c>
      <c r="I398" s="38">
        <v>184.40000000000003</v>
      </c>
      <c r="J398" s="38">
        <v>185.75000000000011</v>
      </c>
      <c r="K398" s="31">
        <v>183.05</v>
      </c>
      <c r="L398" s="31">
        <v>180.2</v>
      </c>
      <c r="M398" s="31">
        <v>11.569290000000001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952.1</v>
      </c>
      <c r="D399" s="38">
        <v>948.78333333333342</v>
      </c>
      <c r="E399" s="38">
        <v>943.26666666666688</v>
      </c>
      <c r="F399" s="38">
        <v>934.43333333333351</v>
      </c>
      <c r="G399" s="38">
        <v>928.91666666666697</v>
      </c>
      <c r="H399" s="38">
        <v>957.61666666666679</v>
      </c>
      <c r="I399" s="38">
        <v>963.13333333333344</v>
      </c>
      <c r="J399" s="38">
        <v>971.9666666666667</v>
      </c>
      <c r="K399" s="31">
        <v>954.3</v>
      </c>
      <c r="L399" s="31">
        <v>939.95</v>
      </c>
      <c r="M399" s="31">
        <v>0.76834999999999998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2527.85</v>
      </c>
      <c r="D400" s="38">
        <v>2523.75</v>
      </c>
      <c r="E400" s="38">
        <v>2504.65</v>
      </c>
      <c r="F400" s="38">
        <v>2481.4500000000003</v>
      </c>
      <c r="G400" s="38">
        <v>2462.3500000000004</v>
      </c>
      <c r="H400" s="38">
        <v>2546.9499999999998</v>
      </c>
      <c r="I400" s="38">
        <v>2566.0500000000002</v>
      </c>
      <c r="J400" s="38">
        <v>2589.2499999999995</v>
      </c>
      <c r="K400" s="31">
        <v>2542.85</v>
      </c>
      <c r="L400" s="31">
        <v>2500.5500000000002</v>
      </c>
      <c r="M400" s="31">
        <v>104.13925999999999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114.9</v>
      </c>
      <c r="D401" s="38">
        <v>114.05</v>
      </c>
      <c r="E401" s="38">
        <v>111.8</v>
      </c>
      <c r="F401" s="38">
        <v>108.7</v>
      </c>
      <c r="G401" s="38">
        <v>106.45</v>
      </c>
      <c r="H401" s="38">
        <v>117.14999999999999</v>
      </c>
      <c r="I401" s="38">
        <v>119.39999999999999</v>
      </c>
      <c r="J401" s="38">
        <v>122.49999999999999</v>
      </c>
      <c r="K401" s="31">
        <v>116.3</v>
      </c>
      <c r="L401" s="31">
        <v>110.95</v>
      </c>
      <c r="M401" s="31">
        <v>38.77337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629.20000000000005</v>
      </c>
      <c r="D402" s="38">
        <v>635.73333333333323</v>
      </c>
      <c r="E402" s="38">
        <v>617.56666666666649</v>
      </c>
      <c r="F402" s="38">
        <v>605.93333333333328</v>
      </c>
      <c r="G402" s="38">
        <v>587.76666666666654</v>
      </c>
      <c r="H402" s="38">
        <v>647.36666666666645</v>
      </c>
      <c r="I402" s="38">
        <v>665.53333333333319</v>
      </c>
      <c r="J402" s="38">
        <v>677.1666666666664</v>
      </c>
      <c r="K402" s="31">
        <v>653.9</v>
      </c>
      <c r="L402" s="31">
        <v>624.1</v>
      </c>
      <c r="M402" s="31">
        <v>2.37479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457.45</v>
      </c>
      <c r="D403" s="38">
        <v>456.91666666666669</v>
      </c>
      <c r="E403" s="38">
        <v>435.53333333333336</v>
      </c>
      <c r="F403" s="38">
        <v>413.61666666666667</v>
      </c>
      <c r="G403" s="38">
        <v>392.23333333333335</v>
      </c>
      <c r="H403" s="38">
        <v>478.83333333333337</v>
      </c>
      <c r="I403" s="38">
        <v>500.2166666666667</v>
      </c>
      <c r="J403" s="38">
        <v>522.13333333333344</v>
      </c>
      <c r="K403" s="31">
        <v>478.3</v>
      </c>
      <c r="L403" s="31">
        <v>435</v>
      </c>
      <c r="M403" s="31">
        <v>14.567159999999999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874.75</v>
      </c>
      <c r="D404" s="38">
        <v>875.58333333333337</v>
      </c>
      <c r="E404" s="38">
        <v>869.16666666666674</v>
      </c>
      <c r="F404" s="38">
        <v>863.58333333333337</v>
      </c>
      <c r="G404" s="38">
        <v>857.16666666666674</v>
      </c>
      <c r="H404" s="38">
        <v>881.16666666666674</v>
      </c>
      <c r="I404" s="38">
        <v>887.58333333333348</v>
      </c>
      <c r="J404" s="38">
        <v>893.16666666666674</v>
      </c>
      <c r="K404" s="31">
        <v>882</v>
      </c>
      <c r="L404" s="31">
        <v>870</v>
      </c>
      <c r="M404" s="31">
        <v>0.53232000000000002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1500.8</v>
      </c>
      <c r="D405" s="38">
        <v>1516.8333333333333</v>
      </c>
      <c r="E405" s="38">
        <v>1473.9666666666665</v>
      </c>
      <c r="F405" s="38">
        <v>1447.1333333333332</v>
      </c>
      <c r="G405" s="38">
        <v>1404.2666666666664</v>
      </c>
      <c r="H405" s="38">
        <v>1543.6666666666665</v>
      </c>
      <c r="I405" s="38">
        <v>1586.5333333333333</v>
      </c>
      <c r="J405" s="38">
        <v>1613.3666666666666</v>
      </c>
      <c r="K405" s="31">
        <v>1559.7</v>
      </c>
      <c r="L405" s="31">
        <v>1490</v>
      </c>
      <c r="M405" s="31">
        <v>9.6420499999999993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97.5</v>
      </c>
      <c r="D406" s="38">
        <v>98.100000000000009</v>
      </c>
      <c r="E406" s="38">
        <v>95.300000000000011</v>
      </c>
      <c r="F406" s="38">
        <v>93.100000000000009</v>
      </c>
      <c r="G406" s="38">
        <v>90.300000000000011</v>
      </c>
      <c r="H406" s="38">
        <v>100.30000000000001</v>
      </c>
      <c r="I406" s="38">
        <v>103.1</v>
      </c>
      <c r="J406" s="38">
        <v>105.30000000000001</v>
      </c>
      <c r="K406" s="31">
        <v>100.9</v>
      </c>
      <c r="L406" s="31">
        <v>95.9</v>
      </c>
      <c r="M406" s="31">
        <v>200.88061999999999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6937.3</v>
      </c>
      <c r="D407" s="38">
        <v>6947.7666666666664</v>
      </c>
      <c r="E407" s="38">
        <v>6899.5333333333328</v>
      </c>
      <c r="F407" s="38">
        <v>6861.7666666666664</v>
      </c>
      <c r="G407" s="38">
        <v>6813.5333333333328</v>
      </c>
      <c r="H407" s="38">
        <v>6985.5333333333328</v>
      </c>
      <c r="I407" s="38">
        <v>7033.7666666666664</v>
      </c>
      <c r="J407" s="38">
        <v>7071.5333333333328</v>
      </c>
      <c r="K407" s="31">
        <v>6996</v>
      </c>
      <c r="L407" s="31">
        <v>6910</v>
      </c>
      <c r="M407" s="31">
        <v>0.13589000000000001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1389.9</v>
      </c>
      <c r="D408" s="38">
        <v>1383.8000000000002</v>
      </c>
      <c r="E408" s="38">
        <v>1370.6500000000003</v>
      </c>
      <c r="F408" s="38">
        <v>1351.4</v>
      </c>
      <c r="G408" s="38">
        <v>1338.2500000000002</v>
      </c>
      <c r="H408" s="38">
        <v>1403.0500000000004</v>
      </c>
      <c r="I408" s="38">
        <v>1416.2</v>
      </c>
      <c r="J408" s="38">
        <v>1435.4500000000005</v>
      </c>
      <c r="K408" s="31">
        <v>1396.95</v>
      </c>
      <c r="L408" s="31">
        <v>1364.55</v>
      </c>
      <c r="M408" s="31">
        <v>0.33690999999999999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857.2</v>
      </c>
      <c r="D409" s="38">
        <v>855.73333333333323</v>
      </c>
      <c r="E409" s="38">
        <v>849.46666666666647</v>
      </c>
      <c r="F409" s="38">
        <v>841.73333333333323</v>
      </c>
      <c r="G409" s="38">
        <v>835.46666666666647</v>
      </c>
      <c r="H409" s="38">
        <v>863.46666666666647</v>
      </c>
      <c r="I409" s="38">
        <v>869.73333333333312</v>
      </c>
      <c r="J409" s="38">
        <v>877.46666666666647</v>
      </c>
      <c r="K409" s="31">
        <v>862</v>
      </c>
      <c r="L409" s="31">
        <v>848</v>
      </c>
      <c r="M409" s="31">
        <v>9.57789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1289.75</v>
      </c>
      <c r="D410" s="38">
        <v>1291</v>
      </c>
      <c r="E410" s="38">
        <v>1280.05</v>
      </c>
      <c r="F410" s="38">
        <v>1270.3499999999999</v>
      </c>
      <c r="G410" s="38">
        <v>1259.3999999999999</v>
      </c>
      <c r="H410" s="38">
        <v>1300.7</v>
      </c>
      <c r="I410" s="38">
        <v>1311.6499999999999</v>
      </c>
      <c r="J410" s="38">
        <v>1321.3500000000001</v>
      </c>
      <c r="K410" s="31">
        <v>1301.95</v>
      </c>
      <c r="L410" s="31">
        <v>1281.3</v>
      </c>
      <c r="M410" s="31">
        <v>10.516999999999999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3075.2</v>
      </c>
      <c r="D411" s="38">
        <v>3088.0333333333333</v>
      </c>
      <c r="E411" s="38">
        <v>3046.1666666666665</v>
      </c>
      <c r="F411" s="38">
        <v>3017.1333333333332</v>
      </c>
      <c r="G411" s="38">
        <v>2975.2666666666664</v>
      </c>
      <c r="H411" s="38">
        <v>3117.0666666666666</v>
      </c>
      <c r="I411" s="38">
        <v>3158.9333333333334</v>
      </c>
      <c r="J411" s="38">
        <v>3187.9666666666667</v>
      </c>
      <c r="K411" s="31">
        <v>3129.9</v>
      </c>
      <c r="L411" s="31">
        <v>3059</v>
      </c>
      <c r="M411" s="31">
        <v>2.109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449.95</v>
      </c>
      <c r="D412" s="38">
        <v>449.31666666666666</v>
      </c>
      <c r="E412" s="38">
        <v>444.63333333333333</v>
      </c>
      <c r="F412" s="38">
        <v>439.31666666666666</v>
      </c>
      <c r="G412" s="38">
        <v>434.63333333333333</v>
      </c>
      <c r="H412" s="38">
        <v>454.63333333333333</v>
      </c>
      <c r="I412" s="38">
        <v>459.31666666666661</v>
      </c>
      <c r="J412" s="38">
        <v>464.63333333333333</v>
      </c>
      <c r="K412" s="31">
        <v>454</v>
      </c>
      <c r="L412" s="31">
        <v>444</v>
      </c>
      <c r="M412" s="31">
        <v>1.6033599999999999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791.65</v>
      </c>
      <c r="D413" s="38">
        <v>790.71666666666658</v>
      </c>
      <c r="E413" s="38">
        <v>783.48333333333312</v>
      </c>
      <c r="F413" s="38">
        <v>775.31666666666649</v>
      </c>
      <c r="G413" s="38">
        <v>768.08333333333303</v>
      </c>
      <c r="H413" s="38">
        <v>798.88333333333321</v>
      </c>
      <c r="I413" s="38">
        <v>806.11666666666656</v>
      </c>
      <c r="J413" s="38">
        <v>814.2833333333333</v>
      </c>
      <c r="K413" s="31">
        <v>797.95</v>
      </c>
      <c r="L413" s="31">
        <v>782.55</v>
      </c>
      <c r="M413" s="31">
        <v>2.1989999999999998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24048.05</v>
      </c>
      <c r="D414" s="38">
        <v>24035.483333333334</v>
      </c>
      <c r="E414" s="38">
        <v>23886.116666666669</v>
      </c>
      <c r="F414" s="38">
        <v>23724.183333333334</v>
      </c>
      <c r="G414" s="38">
        <v>23574.816666666669</v>
      </c>
      <c r="H414" s="38">
        <v>24197.416666666668</v>
      </c>
      <c r="I414" s="38">
        <v>24346.783333333329</v>
      </c>
      <c r="J414" s="38">
        <v>24508.716666666667</v>
      </c>
      <c r="K414" s="31">
        <v>24184.85</v>
      </c>
      <c r="L414" s="31">
        <v>23873.55</v>
      </c>
      <c r="M414" s="31">
        <v>0.22864999999999999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45.7</v>
      </c>
      <c r="D415" s="38">
        <v>45.933333333333337</v>
      </c>
      <c r="E415" s="38">
        <v>45.266666666666673</v>
      </c>
      <c r="F415" s="38">
        <v>44.833333333333336</v>
      </c>
      <c r="G415" s="38">
        <v>44.166666666666671</v>
      </c>
      <c r="H415" s="38">
        <v>46.366666666666674</v>
      </c>
      <c r="I415" s="38">
        <v>47.033333333333331</v>
      </c>
      <c r="J415" s="38">
        <v>47.466666666666676</v>
      </c>
      <c r="K415" s="31">
        <v>46.6</v>
      </c>
      <c r="L415" s="31">
        <v>45.5</v>
      </c>
      <c r="M415" s="31">
        <v>56.325699999999998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1817.85</v>
      </c>
      <c r="D416" s="38">
        <v>1815.3833333333332</v>
      </c>
      <c r="E416" s="38">
        <v>1792.4666666666665</v>
      </c>
      <c r="F416" s="38">
        <v>1767.0833333333333</v>
      </c>
      <c r="G416" s="38">
        <v>1744.1666666666665</v>
      </c>
      <c r="H416" s="38">
        <v>1840.7666666666664</v>
      </c>
      <c r="I416" s="38">
        <v>1863.6833333333334</v>
      </c>
      <c r="J416" s="38">
        <v>1889.0666666666664</v>
      </c>
      <c r="K416" s="31">
        <v>1838.3</v>
      </c>
      <c r="L416" s="31">
        <v>1790</v>
      </c>
      <c r="M416" s="31">
        <v>11.81146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393.7</v>
      </c>
      <c r="D417" s="38">
        <v>393.81666666666666</v>
      </c>
      <c r="E417" s="38">
        <v>383.93333333333334</v>
      </c>
      <c r="F417" s="38">
        <v>374.16666666666669</v>
      </c>
      <c r="G417" s="38">
        <v>364.28333333333336</v>
      </c>
      <c r="H417" s="38">
        <v>403.58333333333331</v>
      </c>
      <c r="I417" s="38">
        <v>413.46666666666664</v>
      </c>
      <c r="J417" s="38">
        <v>423.23333333333329</v>
      </c>
      <c r="K417" s="31">
        <v>403.7</v>
      </c>
      <c r="L417" s="31">
        <v>384.05</v>
      </c>
      <c r="M417" s="31">
        <v>9.0331200000000003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3857.7</v>
      </c>
      <c r="D418" s="38">
        <v>3821.7833333333333</v>
      </c>
      <c r="E418" s="38">
        <v>3779.2666666666664</v>
      </c>
      <c r="F418" s="38">
        <v>3700.833333333333</v>
      </c>
      <c r="G418" s="38">
        <v>3658.3166666666662</v>
      </c>
      <c r="H418" s="38">
        <v>3900.2166666666667</v>
      </c>
      <c r="I418" s="38">
        <v>3942.733333333334</v>
      </c>
      <c r="J418" s="38">
        <v>4021.166666666667</v>
      </c>
      <c r="K418" s="31">
        <v>3864.3</v>
      </c>
      <c r="L418" s="31">
        <v>3743.35</v>
      </c>
      <c r="M418" s="31">
        <v>4.0650300000000001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55.8</v>
      </c>
      <c r="D419" s="38">
        <v>56.54999999999999</v>
      </c>
      <c r="E419" s="38">
        <v>54.799999999999983</v>
      </c>
      <c r="F419" s="38">
        <v>53.79999999999999</v>
      </c>
      <c r="G419" s="38">
        <v>52.049999999999983</v>
      </c>
      <c r="H419" s="38">
        <v>57.549999999999983</v>
      </c>
      <c r="I419" s="38">
        <v>59.3</v>
      </c>
      <c r="J419" s="38">
        <v>60.299999999999983</v>
      </c>
      <c r="K419" s="31">
        <v>58.3</v>
      </c>
      <c r="L419" s="31">
        <v>55.55</v>
      </c>
      <c r="M419" s="31">
        <v>243.69256999999999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5312.5</v>
      </c>
      <c r="D420" s="38">
        <v>5253.0666666666666</v>
      </c>
      <c r="E420" s="38">
        <v>5157.1833333333334</v>
      </c>
      <c r="F420" s="38">
        <v>5001.8666666666668</v>
      </c>
      <c r="G420" s="38">
        <v>4905.9833333333336</v>
      </c>
      <c r="H420" s="38">
        <v>5408.3833333333332</v>
      </c>
      <c r="I420" s="38">
        <v>5504.2666666666664</v>
      </c>
      <c r="J420" s="38">
        <v>5659.583333333333</v>
      </c>
      <c r="K420" s="31">
        <v>5348.95</v>
      </c>
      <c r="L420" s="31">
        <v>5097.75</v>
      </c>
      <c r="M420" s="31">
        <v>1.0145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627.35</v>
      </c>
      <c r="D421" s="38">
        <v>627.41666666666674</v>
      </c>
      <c r="E421" s="38">
        <v>616.88333333333344</v>
      </c>
      <c r="F421" s="38">
        <v>606.41666666666674</v>
      </c>
      <c r="G421" s="38">
        <v>595.88333333333344</v>
      </c>
      <c r="H421" s="38">
        <v>637.88333333333344</v>
      </c>
      <c r="I421" s="38">
        <v>648.41666666666674</v>
      </c>
      <c r="J421" s="38">
        <v>658.88333333333344</v>
      </c>
      <c r="K421" s="31">
        <v>637.95000000000005</v>
      </c>
      <c r="L421" s="31">
        <v>616.95000000000005</v>
      </c>
      <c r="M421" s="31">
        <v>6.9098499999999996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3814.95</v>
      </c>
      <c r="D422" s="38">
        <v>3827</v>
      </c>
      <c r="E422" s="38">
        <v>3789.05</v>
      </c>
      <c r="F422" s="38">
        <v>3763.15</v>
      </c>
      <c r="G422" s="38">
        <v>3725.2000000000003</v>
      </c>
      <c r="H422" s="38">
        <v>3852.9</v>
      </c>
      <c r="I422" s="38">
        <v>3890.85</v>
      </c>
      <c r="J422" s="38">
        <v>3916.75</v>
      </c>
      <c r="K422" s="31">
        <v>3864.95</v>
      </c>
      <c r="L422" s="31">
        <v>3801.1</v>
      </c>
      <c r="M422" s="31">
        <v>0.85555000000000003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565.1</v>
      </c>
      <c r="D423" s="38">
        <v>577.19999999999993</v>
      </c>
      <c r="E423" s="38">
        <v>549.14999999999986</v>
      </c>
      <c r="F423" s="38">
        <v>533.19999999999993</v>
      </c>
      <c r="G423" s="38">
        <v>505.14999999999986</v>
      </c>
      <c r="H423" s="38">
        <v>593.14999999999986</v>
      </c>
      <c r="I423" s="38">
        <v>621.19999999999982</v>
      </c>
      <c r="J423" s="38">
        <v>637.14999999999986</v>
      </c>
      <c r="K423" s="31">
        <v>605.25</v>
      </c>
      <c r="L423" s="31">
        <v>561.25</v>
      </c>
      <c r="M423" s="31">
        <v>36.989269999999998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1061.4000000000001</v>
      </c>
      <c r="D424" s="38">
        <v>1056.8</v>
      </c>
      <c r="E424" s="38">
        <v>1047.5999999999999</v>
      </c>
      <c r="F424" s="38">
        <v>1033.8</v>
      </c>
      <c r="G424" s="38">
        <v>1024.5999999999999</v>
      </c>
      <c r="H424" s="38">
        <v>1070.5999999999999</v>
      </c>
      <c r="I424" s="38">
        <v>1079.8000000000002</v>
      </c>
      <c r="J424" s="38">
        <v>1093.5999999999999</v>
      </c>
      <c r="K424" s="31">
        <v>1066</v>
      </c>
      <c r="L424" s="31">
        <v>1043</v>
      </c>
      <c r="M424" s="31">
        <v>2.06725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2170.1</v>
      </c>
      <c r="D425" s="38">
        <v>2171</v>
      </c>
      <c r="E425" s="38">
        <v>2154.1</v>
      </c>
      <c r="F425" s="38">
        <v>2138.1</v>
      </c>
      <c r="G425" s="38">
        <v>2121.1999999999998</v>
      </c>
      <c r="H425" s="38">
        <v>2187</v>
      </c>
      <c r="I425" s="38">
        <v>2203.8999999999996</v>
      </c>
      <c r="J425" s="38">
        <v>2219.9</v>
      </c>
      <c r="K425" s="31">
        <v>2187.9</v>
      </c>
      <c r="L425" s="31">
        <v>2155</v>
      </c>
      <c r="M425" s="31">
        <v>3.7018599999999999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622.4</v>
      </c>
      <c r="D426" s="38">
        <v>624</v>
      </c>
      <c r="E426" s="38">
        <v>613</v>
      </c>
      <c r="F426" s="38">
        <v>603.6</v>
      </c>
      <c r="G426" s="38">
        <v>592.6</v>
      </c>
      <c r="H426" s="38">
        <v>633.4</v>
      </c>
      <c r="I426" s="38">
        <v>644.4</v>
      </c>
      <c r="J426" s="38">
        <v>653.79999999999995</v>
      </c>
      <c r="K426" s="31">
        <v>635</v>
      </c>
      <c r="L426" s="31">
        <v>614.6</v>
      </c>
      <c r="M426" s="31">
        <v>4.2877400000000003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616.04999999999995</v>
      </c>
      <c r="D427" s="38">
        <v>616.51666666666654</v>
      </c>
      <c r="E427" s="38">
        <v>613.1333333333331</v>
      </c>
      <c r="F427" s="38">
        <v>610.21666666666658</v>
      </c>
      <c r="G427" s="38">
        <v>606.83333333333314</v>
      </c>
      <c r="H427" s="38">
        <v>619.43333333333305</v>
      </c>
      <c r="I427" s="38">
        <v>622.81666666666649</v>
      </c>
      <c r="J427" s="38">
        <v>625.73333333333301</v>
      </c>
      <c r="K427" s="31">
        <v>619.9</v>
      </c>
      <c r="L427" s="31">
        <v>613.6</v>
      </c>
      <c r="M427" s="31">
        <v>119.30586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92.7</v>
      </c>
      <c r="D428" s="38">
        <v>92.55</v>
      </c>
      <c r="E428" s="38">
        <v>91.899999999999991</v>
      </c>
      <c r="F428" s="38">
        <v>91.1</v>
      </c>
      <c r="G428" s="38">
        <v>90.449999999999989</v>
      </c>
      <c r="H428" s="38">
        <v>93.35</v>
      </c>
      <c r="I428" s="38">
        <v>94</v>
      </c>
      <c r="J428" s="38">
        <v>94.8</v>
      </c>
      <c r="K428" s="31">
        <v>93.2</v>
      </c>
      <c r="L428" s="31">
        <v>91.75</v>
      </c>
      <c r="M428" s="31">
        <v>97.349580000000003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387.55</v>
      </c>
      <c r="D429" s="38">
        <v>381.08333333333331</v>
      </c>
      <c r="E429" s="38">
        <v>368.16666666666663</v>
      </c>
      <c r="F429" s="38">
        <v>348.7833333333333</v>
      </c>
      <c r="G429" s="38">
        <v>335.86666666666662</v>
      </c>
      <c r="H429" s="38">
        <v>400.46666666666664</v>
      </c>
      <c r="I429" s="38">
        <v>413.38333333333327</v>
      </c>
      <c r="J429" s="38">
        <v>432.76666666666665</v>
      </c>
      <c r="K429" s="31">
        <v>394</v>
      </c>
      <c r="L429" s="31">
        <v>361.7</v>
      </c>
      <c r="M429" s="31">
        <v>21.00712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149.6</v>
      </c>
      <c r="D430" s="38">
        <v>150.46666666666667</v>
      </c>
      <c r="E430" s="38">
        <v>148.28333333333333</v>
      </c>
      <c r="F430" s="38">
        <v>146.96666666666667</v>
      </c>
      <c r="G430" s="38">
        <v>144.78333333333333</v>
      </c>
      <c r="H430" s="38">
        <v>151.78333333333333</v>
      </c>
      <c r="I430" s="38">
        <v>153.96666666666667</v>
      </c>
      <c r="J430" s="38">
        <v>155.28333333333333</v>
      </c>
      <c r="K430" s="31">
        <v>152.65</v>
      </c>
      <c r="L430" s="31">
        <v>149.15</v>
      </c>
      <c r="M430" s="31">
        <v>14.884320000000001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407.2</v>
      </c>
      <c r="D431" s="38">
        <v>408.54999999999995</v>
      </c>
      <c r="E431" s="38">
        <v>405.19999999999993</v>
      </c>
      <c r="F431" s="38">
        <v>403.2</v>
      </c>
      <c r="G431" s="38">
        <v>399.84999999999997</v>
      </c>
      <c r="H431" s="38">
        <v>410.5499999999999</v>
      </c>
      <c r="I431" s="38">
        <v>413.89999999999992</v>
      </c>
      <c r="J431" s="38">
        <v>415.89999999999986</v>
      </c>
      <c r="K431" s="31">
        <v>411.9</v>
      </c>
      <c r="L431" s="31">
        <v>406.55</v>
      </c>
      <c r="M431" s="31">
        <v>1.40232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239.1</v>
      </c>
      <c r="D432" s="38">
        <v>237.88333333333335</v>
      </c>
      <c r="E432" s="38">
        <v>234.76666666666671</v>
      </c>
      <c r="F432" s="38">
        <v>230.43333333333337</v>
      </c>
      <c r="G432" s="38">
        <v>227.31666666666672</v>
      </c>
      <c r="H432" s="38">
        <v>242.2166666666667</v>
      </c>
      <c r="I432" s="38">
        <v>245.33333333333331</v>
      </c>
      <c r="J432" s="38">
        <v>249.66666666666669</v>
      </c>
      <c r="K432" s="31">
        <v>241</v>
      </c>
      <c r="L432" s="31">
        <v>233.55</v>
      </c>
      <c r="M432" s="31">
        <v>9.5992899999999999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1138.55</v>
      </c>
      <c r="D433" s="38">
        <v>1134.7</v>
      </c>
      <c r="E433" s="38">
        <v>1125.5</v>
      </c>
      <c r="F433" s="38">
        <v>1112.45</v>
      </c>
      <c r="G433" s="38">
        <v>1103.25</v>
      </c>
      <c r="H433" s="38">
        <v>1147.75</v>
      </c>
      <c r="I433" s="38">
        <v>1156.9500000000003</v>
      </c>
      <c r="J433" s="38">
        <v>1170</v>
      </c>
      <c r="K433" s="31">
        <v>1143.9000000000001</v>
      </c>
      <c r="L433" s="31">
        <v>1121.6500000000001</v>
      </c>
      <c r="M433" s="31">
        <v>26.776789999999998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543.04999999999995</v>
      </c>
      <c r="D434" s="38">
        <v>544.15</v>
      </c>
      <c r="E434" s="38">
        <v>533.59999999999991</v>
      </c>
      <c r="F434" s="38">
        <v>524.15</v>
      </c>
      <c r="G434" s="38">
        <v>513.59999999999991</v>
      </c>
      <c r="H434" s="38">
        <v>553.59999999999991</v>
      </c>
      <c r="I434" s="38">
        <v>564.14999999999986</v>
      </c>
      <c r="J434" s="38">
        <v>573.59999999999991</v>
      </c>
      <c r="K434" s="31">
        <v>554.70000000000005</v>
      </c>
      <c r="L434" s="31">
        <v>534.70000000000005</v>
      </c>
      <c r="M434" s="31">
        <v>35.670540000000003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2649.55</v>
      </c>
      <c r="D435" s="38">
        <v>2638.0166666666669</v>
      </c>
      <c r="E435" s="38">
        <v>2599.0833333333339</v>
      </c>
      <c r="F435" s="38">
        <v>2548.6166666666672</v>
      </c>
      <c r="G435" s="38">
        <v>2509.6833333333343</v>
      </c>
      <c r="H435" s="38">
        <v>2688.4833333333336</v>
      </c>
      <c r="I435" s="38">
        <v>2727.416666666667</v>
      </c>
      <c r="J435" s="38">
        <v>2777.8833333333332</v>
      </c>
      <c r="K435" s="31">
        <v>2676.95</v>
      </c>
      <c r="L435" s="31">
        <v>2587.5500000000002</v>
      </c>
      <c r="M435" s="31">
        <v>0.39872000000000002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1240.75</v>
      </c>
      <c r="D436" s="38">
        <v>1228.7833333333335</v>
      </c>
      <c r="E436" s="38">
        <v>1202.5166666666671</v>
      </c>
      <c r="F436" s="38">
        <v>1164.2833333333335</v>
      </c>
      <c r="G436" s="38">
        <v>1138.0166666666671</v>
      </c>
      <c r="H436" s="38">
        <v>1267.0166666666671</v>
      </c>
      <c r="I436" s="38">
        <v>1293.2833333333335</v>
      </c>
      <c r="J436" s="38">
        <v>1331.5166666666671</v>
      </c>
      <c r="K436" s="31">
        <v>1255.05</v>
      </c>
      <c r="L436" s="31">
        <v>1190.55</v>
      </c>
      <c r="M436" s="31">
        <v>6.8767899999999997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362.95</v>
      </c>
      <c r="D437" s="38">
        <v>361.88333333333338</v>
      </c>
      <c r="E437" s="38">
        <v>357.16666666666674</v>
      </c>
      <c r="F437" s="38">
        <v>351.38333333333338</v>
      </c>
      <c r="G437" s="38">
        <v>346.66666666666674</v>
      </c>
      <c r="H437" s="38">
        <v>367.66666666666674</v>
      </c>
      <c r="I437" s="38">
        <v>372.38333333333333</v>
      </c>
      <c r="J437" s="38">
        <v>378.16666666666674</v>
      </c>
      <c r="K437" s="31">
        <v>366.6</v>
      </c>
      <c r="L437" s="31">
        <v>356.1</v>
      </c>
      <c r="M437" s="31">
        <v>2.7175099999999999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417.45</v>
      </c>
      <c r="D438" s="38">
        <v>418.55</v>
      </c>
      <c r="E438" s="38">
        <v>413.15000000000003</v>
      </c>
      <c r="F438" s="38">
        <v>408.85</v>
      </c>
      <c r="G438" s="38">
        <v>403.45000000000005</v>
      </c>
      <c r="H438" s="38">
        <v>422.85</v>
      </c>
      <c r="I438" s="38">
        <v>428.25</v>
      </c>
      <c r="J438" s="38">
        <v>432.55</v>
      </c>
      <c r="K438" s="31">
        <v>423.95</v>
      </c>
      <c r="L438" s="31">
        <v>414.25</v>
      </c>
      <c r="M438" s="31">
        <v>0.93200000000000005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3359.8</v>
      </c>
      <c r="D439" s="38">
        <v>3402.5833333333335</v>
      </c>
      <c r="E439" s="38">
        <v>3139.4666666666672</v>
      </c>
      <c r="F439" s="38">
        <v>2919.1333333333337</v>
      </c>
      <c r="G439" s="38">
        <v>2656.0166666666673</v>
      </c>
      <c r="H439" s="38">
        <v>3622.916666666667</v>
      </c>
      <c r="I439" s="38">
        <v>3886.0333333333328</v>
      </c>
      <c r="J439" s="38">
        <v>4106.3666666666668</v>
      </c>
      <c r="K439" s="31">
        <v>3665.7</v>
      </c>
      <c r="L439" s="31">
        <v>3182.25</v>
      </c>
      <c r="M439" s="31">
        <v>9.0974599999999999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494.35</v>
      </c>
      <c r="D440" s="38">
        <v>493.2166666666667</v>
      </c>
      <c r="E440" s="38">
        <v>489.43333333333339</v>
      </c>
      <c r="F440" s="38">
        <v>484.51666666666671</v>
      </c>
      <c r="G440" s="38">
        <v>480.73333333333341</v>
      </c>
      <c r="H440" s="38">
        <v>498.13333333333338</v>
      </c>
      <c r="I440" s="38">
        <v>501.91666666666669</v>
      </c>
      <c r="J440" s="38">
        <v>506.83333333333337</v>
      </c>
      <c r="K440" s="31">
        <v>497</v>
      </c>
      <c r="L440" s="31">
        <v>488.3</v>
      </c>
      <c r="M440" s="31">
        <v>2.4566400000000002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18.05</v>
      </c>
      <c r="D441" s="38">
        <v>18</v>
      </c>
      <c r="E441" s="38">
        <v>17.75</v>
      </c>
      <c r="F441" s="38">
        <v>17.45</v>
      </c>
      <c r="G441" s="38">
        <v>17.2</v>
      </c>
      <c r="H441" s="38">
        <v>18.3</v>
      </c>
      <c r="I441" s="38">
        <v>18.55</v>
      </c>
      <c r="J441" s="38">
        <v>18.850000000000001</v>
      </c>
      <c r="K441" s="31">
        <v>18.25</v>
      </c>
      <c r="L441" s="31">
        <v>17.7</v>
      </c>
      <c r="M441" s="31">
        <v>976.58421999999996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218.95</v>
      </c>
      <c r="D442" s="38">
        <v>219.38333333333335</v>
      </c>
      <c r="E442" s="38">
        <v>216.6166666666667</v>
      </c>
      <c r="F442" s="38">
        <v>214.28333333333336</v>
      </c>
      <c r="G442" s="38">
        <v>211.51666666666671</v>
      </c>
      <c r="H442" s="38">
        <v>221.7166666666667</v>
      </c>
      <c r="I442" s="38">
        <v>224.48333333333335</v>
      </c>
      <c r="J442" s="38">
        <v>226.81666666666669</v>
      </c>
      <c r="K442" s="31">
        <v>222.15</v>
      </c>
      <c r="L442" s="31">
        <v>217.05</v>
      </c>
      <c r="M442" s="31">
        <v>2.72438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824.9</v>
      </c>
      <c r="D443" s="38">
        <v>819.66666666666663</v>
      </c>
      <c r="E443" s="38">
        <v>812.38333333333321</v>
      </c>
      <c r="F443" s="38">
        <v>799.86666666666656</v>
      </c>
      <c r="G443" s="38">
        <v>792.58333333333314</v>
      </c>
      <c r="H443" s="38">
        <v>832.18333333333328</v>
      </c>
      <c r="I443" s="38">
        <v>839.46666666666681</v>
      </c>
      <c r="J443" s="38">
        <v>851.98333333333335</v>
      </c>
      <c r="K443" s="31">
        <v>826.95</v>
      </c>
      <c r="L443" s="31">
        <v>807.15</v>
      </c>
      <c r="M443" s="31">
        <v>13.441409999999999</v>
      </c>
      <c r="N443" s="1"/>
      <c r="O443" s="1"/>
    </row>
    <row r="444" spans="1:15" ht="12.75" customHeight="1">
      <c r="A444" s="33">
        <v>434</v>
      </c>
      <c r="B444" s="58" t="s">
        <v>890</v>
      </c>
      <c r="C444" s="31">
        <v>440.15</v>
      </c>
      <c r="D444" s="38">
        <v>439.83333333333331</v>
      </c>
      <c r="E444" s="38">
        <v>435.86666666666662</v>
      </c>
      <c r="F444" s="38">
        <v>431.58333333333331</v>
      </c>
      <c r="G444" s="38">
        <v>427.61666666666662</v>
      </c>
      <c r="H444" s="38">
        <v>444.11666666666662</v>
      </c>
      <c r="I444" s="38">
        <v>448.08333333333331</v>
      </c>
      <c r="J444" s="38">
        <v>452.36666666666662</v>
      </c>
      <c r="K444" s="31">
        <v>443.8</v>
      </c>
      <c r="L444" s="31">
        <v>435.55</v>
      </c>
      <c r="M444" s="31">
        <v>0.57940999999999998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1221.5</v>
      </c>
      <c r="D445" s="38">
        <v>1232.0999999999999</v>
      </c>
      <c r="E445" s="38">
        <v>1199.4999999999998</v>
      </c>
      <c r="F445" s="38">
        <v>1177.4999999999998</v>
      </c>
      <c r="G445" s="38">
        <v>1144.8999999999996</v>
      </c>
      <c r="H445" s="38">
        <v>1254.0999999999999</v>
      </c>
      <c r="I445" s="38">
        <v>1286.7000000000003</v>
      </c>
      <c r="J445" s="38">
        <v>1308.7</v>
      </c>
      <c r="K445" s="31">
        <v>1264.7</v>
      </c>
      <c r="L445" s="31">
        <v>1210.0999999999999</v>
      </c>
      <c r="M445" s="31">
        <v>18.341989999999999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1051.05</v>
      </c>
      <c r="D446" s="38">
        <v>1034.1499999999999</v>
      </c>
      <c r="E446" s="38">
        <v>1014.3499999999997</v>
      </c>
      <c r="F446" s="38">
        <v>977.64999999999986</v>
      </c>
      <c r="G446" s="38">
        <v>957.84999999999968</v>
      </c>
      <c r="H446" s="38">
        <v>1070.8499999999997</v>
      </c>
      <c r="I446" s="38">
        <v>1090.6499999999999</v>
      </c>
      <c r="J446" s="38">
        <v>1127.3499999999997</v>
      </c>
      <c r="K446" s="31">
        <v>1053.95</v>
      </c>
      <c r="L446" s="31">
        <v>997.45</v>
      </c>
      <c r="M446" s="31">
        <v>53.796720000000001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1771.85</v>
      </c>
      <c r="D447" s="38">
        <v>1758.55</v>
      </c>
      <c r="E447" s="38">
        <v>1737.3</v>
      </c>
      <c r="F447" s="38">
        <v>1702.75</v>
      </c>
      <c r="G447" s="38">
        <v>1681.5</v>
      </c>
      <c r="H447" s="38">
        <v>1793.1</v>
      </c>
      <c r="I447" s="38">
        <v>1814.35</v>
      </c>
      <c r="J447" s="38">
        <v>1848.8999999999999</v>
      </c>
      <c r="K447" s="31">
        <v>1779.8</v>
      </c>
      <c r="L447" s="31">
        <v>1724</v>
      </c>
      <c r="M447" s="31">
        <v>18.031610000000001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3355.4</v>
      </c>
      <c r="D448" s="38">
        <v>3360.0333333333333</v>
      </c>
      <c r="E448" s="38">
        <v>3326.3666666666668</v>
      </c>
      <c r="F448" s="38">
        <v>3297.3333333333335</v>
      </c>
      <c r="G448" s="38">
        <v>3263.666666666667</v>
      </c>
      <c r="H448" s="38">
        <v>3389.0666666666666</v>
      </c>
      <c r="I448" s="38">
        <v>3422.7333333333336</v>
      </c>
      <c r="J448" s="38">
        <v>3451.7666666666664</v>
      </c>
      <c r="K448" s="31">
        <v>3393.7</v>
      </c>
      <c r="L448" s="31">
        <v>3331</v>
      </c>
      <c r="M448" s="31">
        <v>25.99831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859.35</v>
      </c>
      <c r="D449" s="38">
        <v>853.91666666666663</v>
      </c>
      <c r="E449" s="38">
        <v>847.43333333333328</v>
      </c>
      <c r="F449" s="38">
        <v>835.51666666666665</v>
      </c>
      <c r="G449" s="38">
        <v>829.0333333333333</v>
      </c>
      <c r="H449" s="38">
        <v>865.83333333333326</v>
      </c>
      <c r="I449" s="38">
        <v>872.31666666666661</v>
      </c>
      <c r="J449" s="38">
        <v>884.23333333333323</v>
      </c>
      <c r="K449" s="31">
        <v>860.4</v>
      </c>
      <c r="L449" s="31">
        <v>842</v>
      </c>
      <c r="M449" s="31">
        <v>23.657080000000001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7223.05</v>
      </c>
      <c r="D450" s="38">
        <v>7236.0166666666664</v>
      </c>
      <c r="E450" s="38">
        <v>7192.083333333333</v>
      </c>
      <c r="F450" s="38">
        <v>7161.1166666666668</v>
      </c>
      <c r="G450" s="38">
        <v>7117.1833333333334</v>
      </c>
      <c r="H450" s="38">
        <v>7266.9833333333327</v>
      </c>
      <c r="I450" s="38">
        <v>7310.916666666667</v>
      </c>
      <c r="J450" s="38">
        <v>7341.8833333333323</v>
      </c>
      <c r="K450" s="31">
        <v>7279.95</v>
      </c>
      <c r="L450" s="31">
        <v>7205.05</v>
      </c>
      <c r="M450" s="31">
        <v>0.53585000000000005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2476.0500000000002</v>
      </c>
      <c r="D451" s="38">
        <v>2462.7000000000003</v>
      </c>
      <c r="E451" s="38">
        <v>2438.9000000000005</v>
      </c>
      <c r="F451" s="38">
        <v>2401.7500000000005</v>
      </c>
      <c r="G451" s="38">
        <v>2377.9500000000007</v>
      </c>
      <c r="H451" s="38">
        <v>2499.8500000000004</v>
      </c>
      <c r="I451" s="38">
        <v>2523.6500000000005</v>
      </c>
      <c r="J451" s="38">
        <v>2560.8000000000002</v>
      </c>
      <c r="K451" s="31">
        <v>2486.5</v>
      </c>
      <c r="L451" s="31">
        <v>2425.5500000000002</v>
      </c>
      <c r="M451" s="31">
        <v>0.73260999999999998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413.4</v>
      </c>
      <c r="D452" s="38">
        <v>415.06666666666666</v>
      </c>
      <c r="E452" s="38">
        <v>408.63333333333333</v>
      </c>
      <c r="F452" s="38">
        <v>403.86666666666667</v>
      </c>
      <c r="G452" s="38">
        <v>397.43333333333334</v>
      </c>
      <c r="H452" s="38">
        <v>419.83333333333331</v>
      </c>
      <c r="I452" s="38">
        <v>426.26666666666659</v>
      </c>
      <c r="J452" s="38">
        <v>431.0333333333333</v>
      </c>
      <c r="K452" s="31">
        <v>421.5</v>
      </c>
      <c r="L452" s="31">
        <v>410.3</v>
      </c>
      <c r="M452" s="31">
        <v>57.01052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635.29999999999995</v>
      </c>
      <c r="D453" s="38">
        <v>637.69999999999993</v>
      </c>
      <c r="E453" s="38">
        <v>629.39999999999986</v>
      </c>
      <c r="F453" s="38">
        <v>623.49999999999989</v>
      </c>
      <c r="G453" s="38">
        <v>615.19999999999982</v>
      </c>
      <c r="H453" s="38">
        <v>643.59999999999991</v>
      </c>
      <c r="I453" s="38">
        <v>651.89999999999986</v>
      </c>
      <c r="J453" s="38">
        <v>657.8</v>
      </c>
      <c r="K453" s="31">
        <v>646</v>
      </c>
      <c r="L453" s="31">
        <v>631.79999999999995</v>
      </c>
      <c r="M453" s="31">
        <v>92.9953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234.65</v>
      </c>
      <c r="D454" s="38">
        <v>230.61666666666667</v>
      </c>
      <c r="E454" s="38">
        <v>224.03333333333336</v>
      </c>
      <c r="F454" s="38">
        <v>213.41666666666669</v>
      </c>
      <c r="G454" s="38">
        <v>206.83333333333337</v>
      </c>
      <c r="H454" s="38">
        <v>241.23333333333335</v>
      </c>
      <c r="I454" s="38">
        <v>247.81666666666666</v>
      </c>
      <c r="J454" s="38">
        <v>258.43333333333334</v>
      </c>
      <c r="K454" s="31">
        <v>237.2</v>
      </c>
      <c r="L454" s="31">
        <v>220</v>
      </c>
      <c r="M454" s="31">
        <v>576.51035999999999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120.6</v>
      </c>
      <c r="D455" s="38">
        <v>120.13333333333333</v>
      </c>
      <c r="E455" s="38">
        <v>119.16666666666666</v>
      </c>
      <c r="F455" s="38">
        <v>117.73333333333333</v>
      </c>
      <c r="G455" s="38">
        <v>116.76666666666667</v>
      </c>
      <c r="H455" s="38">
        <v>121.56666666666665</v>
      </c>
      <c r="I455" s="38">
        <v>122.53333333333332</v>
      </c>
      <c r="J455" s="38">
        <v>123.96666666666664</v>
      </c>
      <c r="K455" s="31">
        <v>121.1</v>
      </c>
      <c r="L455" s="31">
        <v>118.7</v>
      </c>
      <c r="M455" s="31">
        <v>339.96690999999998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78.55</v>
      </c>
      <c r="D456" s="38">
        <v>79.083333333333329</v>
      </c>
      <c r="E456" s="38">
        <v>77.666666666666657</v>
      </c>
      <c r="F456" s="38">
        <v>76.783333333333331</v>
      </c>
      <c r="G456" s="38">
        <v>75.36666666666666</v>
      </c>
      <c r="H456" s="38">
        <v>79.966666666666654</v>
      </c>
      <c r="I456" s="38">
        <v>81.383333333333312</v>
      </c>
      <c r="J456" s="38">
        <v>82.266666666666652</v>
      </c>
      <c r="K456" s="31">
        <v>80.5</v>
      </c>
      <c r="L456" s="31">
        <v>78.2</v>
      </c>
      <c r="M456" s="31">
        <v>43.435279999999999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1573.4</v>
      </c>
      <c r="D457" s="38">
        <v>1569.8166666666666</v>
      </c>
      <c r="E457" s="38">
        <v>1549.6333333333332</v>
      </c>
      <c r="F457" s="38">
        <v>1525.8666666666666</v>
      </c>
      <c r="G457" s="38">
        <v>1505.6833333333332</v>
      </c>
      <c r="H457" s="38">
        <v>1593.5833333333333</v>
      </c>
      <c r="I457" s="38">
        <v>1613.7666666666667</v>
      </c>
      <c r="J457" s="38">
        <v>1637.5333333333333</v>
      </c>
      <c r="K457" s="31">
        <v>1590</v>
      </c>
      <c r="L457" s="31">
        <v>1546.05</v>
      </c>
      <c r="M457" s="31">
        <v>0.38177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435.75</v>
      </c>
      <c r="D458" s="38">
        <v>435.73333333333335</v>
      </c>
      <c r="E458" s="38">
        <v>432.06666666666672</v>
      </c>
      <c r="F458" s="38">
        <v>428.38333333333338</v>
      </c>
      <c r="G458" s="38">
        <v>424.71666666666675</v>
      </c>
      <c r="H458" s="38">
        <v>439.41666666666669</v>
      </c>
      <c r="I458" s="38">
        <v>443.08333333333331</v>
      </c>
      <c r="J458" s="38">
        <v>446.76666666666665</v>
      </c>
      <c r="K458" s="31">
        <v>439.4</v>
      </c>
      <c r="L458" s="31">
        <v>432.05</v>
      </c>
      <c r="M458" s="31">
        <v>2.4322599999999999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2315.1</v>
      </c>
      <c r="D459" s="38">
        <v>2318.9166666666665</v>
      </c>
      <c r="E459" s="38">
        <v>2299.4833333333331</v>
      </c>
      <c r="F459" s="38">
        <v>2283.8666666666668</v>
      </c>
      <c r="G459" s="38">
        <v>2264.4333333333334</v>
      </c>
      <c r="H459" s="38">
        <v>2334.5333333333328</v>
      </c>
      <c r="I459" s="38">
        <v>2353.9666666666662</v>
      </c>
      <c r="J459" s="38">
        <v>2369.5833333333326</v>
      </c>
      <c r="K459" s="31">
        <v>2338.35</v>
      </c>
      <c r="L459" s="31">
        <v>2303.3000000000002</v>
      </c>
      <c r="M459" s="31">
        <v>0.24124000000000001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1091.05</v>
      </c>
      <c r="D460" s="38">
        <v>1092.0333333333335</v>
      </c>
      <c r="E460" s="38">
        <v>1084.0666666666671</v>
      </c>
      <c r="F460" s="38">
        <v>1077.0833333333335</v>
      </c>
      <c r="G460" s="38">
        <v>1069.116666666667</v>
      </c>
      <c r="H460" s="38">
        <v>1099.0166666666671</v>
      </c>
      <c r="I460" s="38">
        <v>1106.9833333333338</v>
      </c>
      <c r="J460" s="38">
        <v>1113.9666666666672</v>
      </c>
      <c r="K460" s="31">
        <v>1100</v>
      </c>
      <c r="L460" s="31">
        <v>1085.05</v>
      </c>
      <c r="M460" s="31">
        <v>42.443210000000001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827.55</v>
      </c>
      <c r="D461" s="38">
        <v>825.15</v>
      </c>
      <c r="E461" s="38">
        <v>817.5</v>
      </c>
      <c r="F461" s="38">
        <v>807.45</v>
      </c>
      <c r="G461" s="38">
        <v>799.80000000000007</v>
      </c>
      <c r="H461" s="38">
        <v>835.19999999999993</v>
      </c>
      <c r="I461" s="38">
        <v>842.8499999999998</v>
      </c>
      <c r="J461" s="38">
        <v>852.89999999999986</v>
      </c>
      <c r="K461" s="31">
        <v>832.8</v>
      </c>
      <c r="L461" s="31">
        <v>815.1</v>
      </c>
      <c r="M461" s="31">
        <v>6.6458199999999996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121.6</v>
      </c>
      <c r="D462" s="38">
        <v>121.73333333333333</v>
      </c>
      <c r="E462" s="38">
        <v>120.56666666666666</v>
      </c>
      <c r="F462" s="38">
        <v>119.53333333333333</v>
      </c>
      <c r="G462" s="38">
        <v>118.36666666666666</v>
      </c>
      <c r="H462" s="38">
        <v>122.76666666666667</v>
      </c>
      <c r="I462" s="38">
        <v>123.93333333333332</v>
      </c>
      <c r="J462" s="38">
        <v>124.96666666666667</v>
      </c>
      <c r="K462" s="31">
        <v>122.9</v>
      </c>
      <c r="L462" s="31">
        <v>120.7</v>
      </c>
      <c r="M462" s="31">
        <v>5.01309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880.55</v>
      </c>
      <c r="D463" s="38">
        <v>879.30000000000007</v>
      </c>
      <c r="E463" s="38">
        <v>872.35000000000014</v>
      </c>
      <c r="F463" s="38">
        <v>864.15000000000009</v>
      </c>
      <c r="G463" s="38">
        <v>857.20000000000016</v>
      </c>
      <c r="H463" s="38">
        <v>887.50000000000011</v>
      </c>
      <c r="I463" s="38">
        <v>894.45000000000016</v>
      </c>
      <c r="J463" s="38">
        <v>902.65000000000009</v>
      </c>
      <c r="K463" s="31">
        <v>886.25</v>
      </c>
      <c r="L463" s="31">
        <v>871.1</v>
      </c>
      <c r="M463" s="31">
        <v>3.4918100000000001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2517.6</v>
      </c>
      <c r="D464" s="38">
        <v>2502.6833333333329</v>
      </c>
      <c r="E464" s="38">
        <v>2475.4166666666661</v>
      </c>
      <c r="F464" s="38">
        <v>2433.2333333333331</v>
      </c>
      <c r="G464" s="38">
        <v>2405.9666666666662</v>
      </c>
      <c r="H464" s="38">
        <v>2544.8666666666659</v>
      </c>
      <c r="I464" s="38">
        <v>2572.1333333333332</v>
      </c>
      <c r="J464" s="38">
        <v>2614.3166666666657</v>
      </c>
      <c r="K464" s="31">
        <v>2529.9499999999998</v>
      </c>
      <c r="L464" s="31">
        <v>2460.5</v>
      </c>
      <c r="M464" s="31">
        <v>0.37894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3381</v>
      </c>
      <c r="D465" s="38">
        <v>3372.7666666666664</v>
      </c>
      <c r="E465" s="38">
        <v>3320.833333333333</v>
      </c>
      <c r="F465" s="38">
        <v>3260.6666666666665</v>
      </c>
      <c r="G465" s="38">
        <v>3208.7333333333331</v>
      </c>
      <c r="H465" s="38">
        <v>3432.9333333333329</v>
      </c>
      <c r="I465" s="38">
        <v>3484.8666666666663</v>
      </c>
      <c r="J465" s="38">
        <v>3545.0333333333328</v>
      </c>
      <c r="K465" s="31">
        <v>3424.7</v>
      </c>
      <c r="L465" s="31">
        <v>3312.6</v>
      </c>
      <c r="M465" s="31">
        <v>2.5753499999999998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2987</v>
      </c>
      <c r="D466" s="38">
        <v>2982.9</v>
      </c>
      <c r="E466" s="38">
        <v>2955.8</v>
      </c>
      <c r="F466" s="38">
        <v>2924.6</v>
      </c>
      <c r="G466" s="38">
        <v>2897.5</v>
      </c>
      <c r="H466" s="38">
        <v>3014.1000000000004</v>
      </c>
      <c r="I466" s="38">
        <v>3041.2</v>
      </c>
      <c r="J466" s="38">
        <v>3072.4000000000005</v>
      </c>
      <c r="K466" s="31">
        <v>3010</v>
      </c>
      <c r="L466" s="31">
        <v>2951.7</v>
      </c>
      <c r="M466" s="31">
        <v>8.3705099999999995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1990.3</v>
      </c>
      <c r="D467" s="38">
        <v>2002.6166666666668</v>
      </c>
      <c r="E467" s="38">
        <v>1968.7333333333336</v>
      </c>
      <c r="F467" s="38">
        <v>1947.1666666666667</v>
      </c>
      <c r="G467" s="38">
        <v>1913.2833333333335</v>
      </c>
      <c r="H467" s="38">
        <v>2024.1833333333336</v>
      </c>
      <c r="I467" s="38">
        <v>2058.0666666666666</v>
      </c>
      <c r="J467" s="38">
        <v>2079.6333333333337</v>
      </c>
      <c r="K467" s="31">
        <v>2036.5</v>
      </c>
      <c r="L467" s="31">
        <v>1981.05</v>
      </c>
      <c r="M467" s="31">
        <v>2.5110999999999999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671.8</v>
      </c>
      <c r="D468" s="38">
        <v>659.66666666666663</v>
      </c>
      <c r="E468" s="38">
        <v>641.68333333333328</v>
      </c>
      <c r="F468" s="38">
        <v>611.56666666666661</v>
      </c>
      <c r="G468" s="38">
        <v>593.58333333333326</v>
      </c>
      <c r="H468" s="38">
        <v>689.7833333333333</v>
      </c>
      <c r="I468" s="38">
        <v>707.76666666666665</v>
      </c>
      <c r="J468" s="38">
        <v>737.88333333333333</v>
      </c>
      <c r="K468" s="31">
        <v>677.65</v>
      </c>
      <c r="L468" s="31">
        <v>629.54999999999995</v>
      </c>
      <c r="M468" s="31">
        <v>21.908429999999999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745.45</v>
      </c>
      <c r="D469" s="38">
        <v>747.58333333333337</v>
      </c>
      <c r="E469" s="38">
        <v>738.91666666666674</v>
      </c>
      <c r="F469" s="38">
        <v>732.38333333333333</v>
      </c>
      <c r="G469" s="38">
        <v>723.7166666666667</v>
      </c>
      <c r="H469" s="38">
        <v>754.11666666666679</v>
      </c>
      <c r="I469" s="38">
        <v>762.78333333333353</v>
      </c>
      <c r="J469" s="38">
        <v>769.31666666666683</v>
      </c>
      <c r="K469" s="31">
        <v>756.25</v>
      </c>
      <c r="L469" s="31">
        <v>741.05</v>
      </c>
      <c r="M469" s="31">
        <v>0.23721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1730.65</v>
      </c>
      <c r="D470" s="38">
        <v>1720.0666666666668</v>
      </c>
      <c r="E470" s="38">
        <v>1701.1833333333336</v>
      </c>
      <c r="F470" s="38">
        <v>1671.7166666666667</v>
      </c>
      <c r="G470" s="38">
        <v>1652.8333333333335</v>
      </c>
      <c r="H470" s="38">
        <v>1749.5333333333338</v>
      </c>
      <c r="I470" s="38">
        <v>1768.416666666667</v>
      </c>
      <c r="J470" s="38">
        <v>1797.8833333333339</v>
      </c>
      <c r="K470" s="31">
        <v>1738.95</v>
      </c>
      <c r="L470" s="31">
        <v>1690.6</v>
      </c>
      <c r="M470" s="31">
        <v>3.4456899999999999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32.15</v>
      </c>
      <c r="D471" s="38">
        <v>32.016666666666659</v>
      </c>
      <c r="E471" s="38">
        <v>31.73333333333332</v>
      </c>
      <c r="F471" s="38">
        <v>31.316666666666663</v>
      </c>
      <c r="G471" s="38">
        <v>31.033333333333324</v>
      </c>
      <c r="H471" s="38">
        <v>32.433333333333316</v>
      </c>
      <c r="I471" s="38">
        <v>32.716666666666661</v>
      </c>
      <c r="J471" s="38">
        <v>33.133333333333312</v>
      </c>
      <c r="K471" s="31">
        <v>32.299999999999997</v>
      </c>
      <c r="L471" s="31">
        <v>31.6</v>
      </c>
      <c r="M471" s="31">
        <v>146.69192000000001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297.25</v>
      </c>
      <c r="D472" s="38">
        <v>298.9666666666667</v>
      </c>
      <c r="E472" s="38">
        <v>294.98333333333341</v>
      </c>
      <c r="F472" s="38">
        <v>292.7166666666667</v>
      </c>
      <c r="G472" s="38">
        <v>288.73333333333341</v>
      </c>
      <c r="H472" s="38">
        <v>301.23333333333341</v>
      </c>
      <c r="I472" s="38">
        <v>305.21666666666675</v>
      </c>
      <c r="J472" s="38">
        <v>307.48333333333341</v>
      </c>
      <c r="K472" s="31">
        <v>302.95</v>
      </c>
      <c r="L472" s="31">
        <v>296.7</v>
      </c>
      <c r="M472" s="31">
        <v>9.1516400000000004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398.7</v>
      </c>
      <c r="D473" s="38">
        <v>399.15000000000003</v>
      </c>
      <c r="E473" s="38">
        <v>396.35000000000008</v>
      </c>
      <c r="F473" s="38">
        <v>394.00000000000006</v>
      </c>
      <c r="G473" s="38">
        <v>391.2000000000001</v>
      </c>
      <c r="H473" s="38">
        <v>401.50000000000006</v>
      </c>
      <c r="I473" s="38">
        <v>404.3</v>
      </c>
      <c r="J473" s="38">
        <v>406.65000000000003</v>
      </c>
      <c r="K473" s="31">
        <v>401.95</v>
      </c>
      <c r="L473" s="31">
        <v>396.8</v>
      </c>
      <c r="M473" s="31">
        <v>1.3431200000000001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776.8</v>
      </c>
      <c r="D474" s="38">
        <v>770.75</v>
      </c>
      <c r="E474" s="38">
        <v>761.05</v>
      </c>
      <c r="F474" s="38">
        <v>745.3</v>
      </c>
      <c r="G474" s="38">
        <v>735.59999999999991</v>
      </c>
      <c r="H474" s="38">
        <v>786.5</v>
      </c>
      <c r="I474" s="38">
        <v>796.2</v>
      </c>
      <c r="J474" s="38">
        <v>811.95</v>
      </c>
      <c r="K474" s="31">
        <v>780.45</v>
      </c>
      <c r="L474" s="31">
        <v>755</v>
      </c>
      <c r="M474" s="31">
        <v>2.9531399999999999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3098.45</v>
      </c>
      <c r="D475" s="38">
        <v>3104.15</v>
      </c>
      <c r="E475" s="38">
        <v>3086.3</v>
      </c>
      <c r="F475" s="38">
        <v>3074.15</v>
      </c>
      <c r="G475" s="38">
        <v>3056.3</v>
      </c>
      <c r="H475" s="38">
        <v>3116.3</v>
      </c>
      <c r="I475" s="38">
        <v>3134.1499999999996</v>
      </c>
      <c r="J475" s="38">
        <v>3146.3</v>
      </c>
      <c r="K475" s="31">
        <v>3122</v>
      </c>
      <c r="L475" s="31">
        <v>3092</v>
      </c>
      <c r="M475" s="31">
        <v>0.91356999999999999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40.299999999999997</v>
      </c>
      <c r="D476" s="38">
        <v>40.266666666666666</v>
      </c>
      <c r="E476" s="38">
        <v>39.533333333333331</v>
      </c>
      <c r="F476" s="38">
        <v>38.766666666666666</v>
      </c>
      <c r="G476" s="38">
        <v>38.033333333333331</v>
      </c>
      <c r="H476" s="38">
        <v>41.033333333333331</v>
      </c>
      <c r="I476" s="38">
        <v>41.766666666666666</v>
      </c>
      <c r="J476" s="38">
        <v>42.533333333333331</v>
      </c>
      <c r="K476" s="31">
        <v>41</v>
      </c>
      <c r="L476" s="31">
        <v>39.5</v>
      </c>
      <c r="M476" s="31">
        <v>107.93831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1357.85</v>
      </c>
      <c r="D477" s="38">
        <v>1358</v>
      </c>
      <c r="E477" s="38">
        <v>1345.3</v>
      </c>
      <c r="F477" s="38">
        <v>1332.75</v>
      </c>
      <c r="G477" s="38">
        <v>1320.05</v>
      </c>
      <c r="H477" s="38">
        <v>1370.55</v>
      </c>
      <c r="I477" s="38">
        <v>1383.2499999999998</v>
      </c>
      <c r="J477" s="38">
        <v>1395.8</v>
      </c>
      <c r="K477" s="31">
        <v>1370.7</v>
      </c>
      <c r="L477" s="31">
        <v>1345.45</v>
      </c>
      <c r="M477" s="31">
        <v>7.2289899999999996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28.75</v>
      </c>
      <c r="D478" s="38">
        <v>28.916666666666668</v>
      </c>
      <c r="E478" s="38">
        <v>28.483333333333334</v>
      </c>
      <c r="F478" s="38">
        <v>28.216666666666665</v>
      </c>
      <c r="G478" s="38">
        <v>27.783333333333331</v>
      </c>
      <c r="H478" s="38">
        <v>29.183333333333337</v>
      </c>
      <c r="I478" s="38">
        <v>29.616666666666667</v>
      </c>
      <c r="J478" s="38">
        <v>29.88333333333334</v>
      </c>
      <c r="K478" s="31">
        <v>29.35</v>
      </c>
      <c r="L478" s="31">
        <v>28.65</v>
      </c>
      <c r="M478" s="31">
        <v>90.948800000000006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426.25</v>
      </c>
      <c r="D479" s="38">
        <v>423.98333333333335</v>
      </c>
      <c r="E479" s="38">
        <v>419.56666666666672</v>
      </c>
      <c r="F479" s="38">
        <v>412.88333333333338</v>
      </c>
      <c r="G479" s="38">
        <v>408.46666666666675</v>
      </c>
      <c r="H479" s="38">
        <v>430.66666666666669</v>
      </c>
      <c r="I479" s="38">
        <v>435.08333333333331</v>
      </c>
      <c r="J479" s="38">
        <v>441.76666666666665</v>
      </c>
      <c r="K479" s="31">
        <v>428.4</v>
      </c>
      <c r="L479" s="31">
        <v>417.3</v>
      </c>
      <c r="M479" s="31">
        <v>0.74768000000000001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8306.75</v>
      </c>
      <c r="D480" s="38">
        <v>8291.1333333333332</v>
      </c>
      <c r="E480" s="38">
        <v>8240.6166666666668</v>
      </c>
      <c r="F480" s="38">
        <v>8174.4833333333336</v>
      </c>
      <c r="G480" s="38">
        <v>8123.9666666666672</v>
      </c>
      <c r="H480" s="38">
        <v>8357.2666666666664</v>
      </c>
      <c r="I480" s="38">
        <v>8407.7833333333328</v>
      </c>
      <c r="J480" s="38">
        <v>8473.9166666666661</v>
      </c>
      <c r="K480" s="31">
        <v>8341.65</v>
      </c>
      <c r="L480" s="31">
        <v>8225</v>
      </c>
      <c r="M480" s="31">
        <v>2.04996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90.05</v>
      </c>
      <c r="D481" s="38">
        <v>90.149999999999991</v>
      </c>
      <c r="E481" s="38">
        <v>88.999999999999986</v>
      </c>
      <c r="F481" s="38">
        <v>87.949999999999989</v>
      </c>
      <c r="G481" s="38">
        <v>86.799999999999983</v>
      </c>
      <c r="H481" s="38">
        <v>91.199999999999989</v>
      </c>
      <c r="I481" s="38">
        <v>92.35</v>
      </c>
      <c r="J481" s="38">
        <v>93.399999999999991</v>
      </c>
      <c r="K481" s="31">
        <v>91.3</v>
      </c>
      <c r="L481" s="31">
        <v>89.1</v>
      </c>
      <c r="M481" s="31">
        <v>187.39778999999999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1570.4</v>
      </c>
      <c r="D482" s="38">
        <v>1562.7333333333333</v>
      </c>
      <c r="E482" s="38">
        <v>1551.2166666666667</v>
      </c>
      <c r="F482" s="38">
        <v>1532.0333333333333</v>
      </c>
      <c r="G482" s="38">
        <v>1520.5166666666667</v>
      </c>
      <c r="H482" s="38">
        <v>1581.9166666666667</v>
      </c>
      <c r="I482" s="38">
        <v>1593.4333333333336</v>
      </c>
      <c r="J482" s="38">
        <v>1612.6166666666668</v>
      </c>
      <c r="K482" s="31">
        <v>1574.25</v>
      </c>
      <c r="L482" s="31">
        <v>1543.55</v>
      </c>
      <c r="M482" s="31">
        <v>3.5400900000000002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1011.85</v>
      </c>
      <c r="D483" s="38">
        <v>1005.8166666666666</v>
      </c>
      <c r="E483" s="38">
        <v>997.63333333333321</v>
      </c>
      <c r="F483" s="38">
        <v>983.41666666666663</v>
      </c>
      <c r="G483" s="38">
        <v>975.23333333333323</v>
      </c>
      <c r="H483" s="38">
        <v>1020.0333333333332</v>
      </c>
      <c r="I483" s="38">
        <v>1028.2166666666667</v>
      </c>
      <c r="J483" s="31">
        <v>1042.4333333333332</v>
      </c>
      <c r="K483" s="31">
        <v>1014</v>
      </c>
      <c r="L483" s="31">
        <v>991.6</v>
      </c>
      <c r="M483" s="58">
        <v>13.15502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585.79999999999995</v>
      </c>
      <c r="D484" s="38">
        <v>581.2833333333333</v>
      </c>
      <c r="E484" s="38">
        <v>575.56666666666661</v>
      </c>
      <c r="F484" s="38">
        <v>565.33333333333326</v>
      </c>
      <c r="G484" s="38">
        <v>559.61666666666656</v>
      </c>
      <c r="H484" s="38">
        <v>591.51666666666665</v>
      </c>
      <c r="I484" s="38">
        <v>597.23333333333335</v>
      </c>
      <c r="J484" s="31">
        <v>607.4666666666667</v>
      </c>
      <c r="K484" s="31">
        <v>587</v>
      </c>
      <c r="L484" s="31">
        <v>571.04999999999995</v>
      </c>
      <c r="M484" s="58">
        <v>2.9385500000000002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625.15</v>
      </c>
      <c r="D485" s="38">
        <v>625.94999999999993</v>
      </c>
      <c r="E485" s="38">
        <v>621.44999999999982</v>
      </c>
      <c r="F485" s="38">
        <v>617.74999999999989</v>
      </c>
      <c r="G485" s="38">
        <v>613.24999999999977</v>
      </c>
      <c r="H485" s="38">
        <v>629.64999999999986</v>
      </c>
      <c r="I485" s="38">
        <v>634.15000000000009</v>
      </c>
      <c r="J485" s="38">
        <v>637.84999999999991</v>
      </c>
      <c r="K485" s="31">
        <v>630.45000000000005</v>
      </c>
      <c r="L485" s="31">
        <v>622.25</v>
      </c>
      <c r="M485" s="31">
        <v>19.722249999999999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785.3</v>
      </c>
      <c r="D486" s="38">
        <v>792.51666666666677</v>
      </c>
      <c r="E486" s="38">
        <v>771.58333333333348</v>
      </c>
      <c r="F486" s="38">
        <v>757.86666666666667</v>
      </c>
      <c r="G486" s="38">
        <v>736.93333333333339</v>
      </c>
      <c r="H486" s="38">
        <v>806.23333333333358</v>
      </c>
      <c r="I486" s="38">
        <v>827.16666666666674</v>
      </c>
      <c r="J486" s="31">
        <v>840.88333333333367</v>
      </c>
      <c r="K486" s="31">
        <v>813.45</v>
      </c>
      <c r="L486" s="31">
        <v>778.8</v>
      </c>
      <c r="M486" s="58">
        <v>2.5259299999999998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596.65</v>
      </c>
      <c r="D487" s="38">
        <v>599.61666666666667</v>
      </c>
      <c r="E487" s="38">
        <v>592.23333333333335</v>
      </c>
      <c r="F487" s="38">
        <v>587.81666666666672</v>
      </c>
      <c r="G487" s="38">
        <v>580.43333333333339</v>
      </c>
      <c r="H487" s="38">
        <v>604.0333333333333</v>
      </c>
      <c r="I487" s="38">
        <v>611.41666666666674</v>
      </c>
      <c r="J487" s="38">
        <v>615.83333333333326</v>
      </c>
      <c r="K487" s="31">
        <v>607</v>
      </c>
      <c r="L487" s="31">
        <v>595.20000000000005</v>
      </c>
      <c r="M487" s="31">
        <v>1.78304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339.05</v>
      </c>
      <c r="D488" s="38">
        <v>340.06666666666666</v>
      </c>
      <c r="E488" s="38">
        <v>336.23333333333335</v>
      </c>
      <c r="F488" s="38">
        <v>333.41666666666669</v>
      </c>
      <c r="G488" s="38">
        <v>329.58333333333337</v>
      </c>
      <c r="H488" s="38">
        <v>342.88333333333333</v>
      </c>
      <c r="I488" s="38">
        <v>346.7166666666667</v>
      </c>
      <c r="J488" s="38">
        <v>349.5333333333333</v>
      </c>
      <c r="K488" s="31">
        <v>343.9</v>
      </c>
      <c r="L488" s="31">
        <v>337.25</v>
      </c>
      <c r="M488" s="31">
        <v>1.36957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362</v>
      </c>
      <c r="D489" s="38">
        <v>361.11666666666662</v>
      </c>
      <c r="E489" s="38">
        <v>358.28333333333325</v>
      </c>
      <c r="F489" s="38">
        <v>354.56666666666661</v>
      </c>
      <c r="G489" s="38">
        <v>351.73333333333323</v>
      </c>
      <c r="H489" s="38">
        <v>364.83333333333326</v>
      </c>
      <c r="I489" s="38">
        <v>367.66666666666663</v>
      </c>
      <c r="J489" s="38">
        <v>371.38333333333327</v>
      </c>
      <c r="K489" s="31">
        <v>363.95</v>
      </c>
      <c r="L489" s="31">
        <v>357.4</v>
      </c>
      <c r="M489" s="31">
        <v>1.2236899999999999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339.55</v>
      </c>
      <c r="D490" s="38">
        <v>341.33333333333331</v>
      </c>
      <c r="E490" s="38">
        <v>335.36666666666662</v>
      </c>
      <c r="F490" s="38">
        <v>331.18333333333328</v>
      </c>
      <c r="G490" s="38">
        <v>325.21666666666658</v>
      </c>
      <c r="H490" s="38">
        <v>345.51666666666665</v>
      </c>
      <c r="I490" s="38">
        <v>351.48333333333335</v>
      </c>
      <c r="J490" s="38">
        <v>355.66666666666669</v>
      </c>
      <c r="K490" s="31">
        <v>347.3</v>
      </c>
      <c r="L490" s="31">
        <v>337.15</v>
      </c>
      <c r="M490" s="31">
        <v>1.2644200000000001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804.25</v>
      </c>
      <c r="D491" s="38">
        <v>802.44999999999993</v>
      </c>
      <c r="E491" s="38">
        <v>798.29999999999984</v>
      </c>
      <c r="F491" s="38">
        <v>792.34999999999991</v>
      </c>
      <c r="G491" s="38">
        <v>788.19999999999982</v>
      </c>
      <c r="H491" s="38">
        <v>808.39999999999986</v>
      </c>
      <c r="I491" s="38">
        <v>812.55</v>
      </c>
      <c r="J491" s="38">
        <v>818.49999999999989</v>
      </c>
      <c r="K491" s="31">
        <v>806.6</v>
      </c>
      <c r="L491" s="31">
        <v>796.5</v>
      </c>
      <c r="M491" s="31">
        <v>8.7294400000000003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1240.5999999999999</v>
      </c>
      <c r="D492" s="38">
        <v>1232.5833333333333</v>
      </c>
      <c r="E492" s="38">
        <v>1220.1666666666665</v>
      </c>
      <c r="F492" s="38">
        <v>1199.7333333333333</v>
      </c>
      <c r="G492" s="38">
        <v>1187.3166666666666</v>
      </c>
      <c r="H492" s="38">
        <v>1253.0166666666664</v>
      </c>
      <c r="I492" s="38">
        <v>1265.4333333333329</v>
      </c>
      <c r="J492" s="38">
        <v>1285.8666666666663</v>
      </c>
      <c r="K492" s="31">
        <v>1245</v>
      </c>
      <c r="L492" s="31">
        <v>1212.1500000000001</v>
      </c>
      <c r="M492" s="31">
        <v>1.1318600000000001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278.8</v>
      </c>
      <c r="D493" s="38">
        <v>278.11666666666673</v>
      </c>
      <c r="E493" s="38">
        <v>276.88333333333344</v>
      </c>
      <c r="F493" s="38">
        <v>274.9666666666667</v>
      </c>
      <c r="G493" s="38">
        <v>273.73333333333341</v>
      </c>
      <c r="H493" s="38">
        <v>280.03333333333347</v>
      </c>
      <c r="I493" s="38">
        <v>281.26666666666671</v>
      </c>
      <c r="J493" s="38">
        <v>283.18333333333351</v>
      </c>
      <c r="K493" s="31">
        <v>279.35000000000002</v>
      </c>
      <c r="L493" s="31">
        <v>276.2</v>
      </c>
      <c r="M493" s="31">
        <v>34.669319999999999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286.10000000000002</v>
      </c>
      <c r="D494" s="38">
        <v>284.86666666666667</v>
      </c>
      <c r="E494" s="38">
        <v>282.23333333333335</v>
      </c>
      <c r="F494" s="38">
        <v>278.36666666666667</v>
      </c>
      <c r="G494" s="38">
        <v>275.73333333333335</v>
      </c>
      <c r="H494" s="38">
        <v>288.73333333333335</v>
      </c>
      <c r="I494" s="38">
        <v>291.36666666666667</v>
      </c>
      <c r="J494" s="38">
        <v>295.23333333333335</v>
      </c>
      <c r="K494" s="31">
        <v>287.5</v>
      </c>
      <c r="L494" s="31">
        <v>281</v>
      </c>
      <c r="M494" s="31">
        <v>2.2230099999999999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453.5</v>
      </c>
      <c r="D495" s="38">
        <v>454.43333333333334</v>
      </c>
      <c r="E495" s="38">
        <v>449.06666666666666</v>
      </c>
      <c r="F495" s="38">
        <v>444.63333333333333</v>
      </c>
      <c r="G495" s="38">
        <v>439.26666666666665</v>
      </c>
      <c r="H495" s="38">
        <v>458.86666666666667</v>
      </c>
      <c r="I495" s="38">
        <v>464.23333333333335</v>
      </c>
      <c r="J495" s="38">
        <v>468.66666666666669</v>
      </c>
      <c r="K495" s="31">
        <v>459.8</v>
      </c>
      <c r="L495" s="31">
        <v>450</v>
      </c>
      <c r="M495" s="31">
        <v>0.31311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1810.75</v>
      </c>
      <c r="D496" s="38">
        <v>1812.6666666666667</v>
      </c>
      <c r="E496" s="38">
        <v>1805.5833333333335</v>
      </c>
      <c r="F496" s="38">
        <v>1800.4166666666667</v>
      </c>
      <c r="G496" s="38">
        <v>1793.3333333333335</v>
      </c>
      <c r="H496" s="38">
        <v>1817.8333333333335</v>
      </c>
      <c r="I496" s="38">
        <v>1824.916666666667</v>
      </c>
      <c r="J496" s="38">
        <v>1830.0833333333335</v>
      </c>
      <c r="K496" s="31">
        <v>1819.75</v>
      </c>
      <c r="L496" s="31">
        <v>1807.5</v>
      </c>
      <c r="M496" s="31">
        <v>0.21057000000000001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2245.5500000000002</v>
      </c>
      <c r="D497" s="38">
        <v>2245.0666666666671</v>
      </c>
      <c r="E497" s="38">
        <v>2221.1333333333341</v>
      </c>
      <c r="F497" s="38">
        <v>2196.7166666666672</v>
      </c>
      <c r="G497" s="38">
        <v>2172.7833333333342</v>
      </c>
      <c r="H497" s="38">
        <v>2269.483333333334</v>
      </c>
      <c r="I497" s="38">
        <v>2293.4166666666674</v>
      </c>
      <c r="J497" s="38">
        <v>2317.8333333333339</v>
      </c>
      <c r="K497" s="31">
        <v>2269</v>
      </c>
      <c r="L497" s="31">
        <v>2220.65</v>
      </c>
      <c r="M497" s="31">
        <v>0.17301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8.35</v>
      </c>
      <c r="D498" s="38">
        <v>8.3833333333333329</v>
      </c>
      <c r="E498" s="38">
        <v>8.216666666666665</v>
      </c>
      <c r="F498" s="38">
        <v>8.0833333333333321</v>
      </c>
      <c r="G498" s="38">
        <v>7.9166666666666643</v>
      </c>
      <c r="H498" s="38">
        <v>8.5166666666666657</v>
      </c>
      <c r="I498" s="38">
        <v>8.6833333333333336</v>
      </c>
      <c r="J498" s="38">
        <v>8.8166666666666664</v>
      </c>
      <c r="K498" s="31">
        <v>8.5500000000000007</v>
      </c>
      <c r="L498" s="31">
        <v>8.25</v>
      </c>
      <c r="M498" s="31">
        <v>1058.74945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763.05</v>
      </c>
      <c r="D499" s="38">
        <v>761.96666666666658</v>
      </c>
      <c r="E499" s="38">
        <v>759.63333333333321</v>
      </c>
      <c r="F499" s="38">
        <v>756.21666666666658</v>
      </c>
      <c r="G499" s="38">
        <v>753.88333333333321</v>
      </c>
      <c r="H499" s="38">
        <v>765.38333333333321</v>
      </c>
      <c r="I499" s="38">
        <v>767.71666666666647</v>
      </c>
      <c r="J499" s="38">
        <v>771.13333333333321</v>
      </c>
      <c r="K499" s="31">
        <v>764.3</v>
      </c>
      <c r="L499" s="31">
        <v>758.55</v>
      </c>
      <c r="M499" s="31">
        <v>8.9032800000000005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316.2</v>
      </c>
      <c r="D500" s="38">
        <v>317.73333333333335</v>
      </c>
      <c r="E500" s="38">
        <v>311.51666666666671</v>
      </c>
      <c r="F500" s="38">
        <v>306.83333333333337</v>
      </c>
      <c r="G500" s="38">
        <v>300.61666666666673</v>
      </c>
      <c r="H500" s="38">
        <v>322.41666666666669</v>
      </c>
      <c r="I500" s="38">
        <v>328.63333333333338</v>
      </c>
      <c r="J500" s="38">
        <v>333.31666666666666</v>
      </c>
      <c r="K500" s="31">
        <v>323.95</v>
      </c>
      <c r="L500" s="31">
        <v>313.05</v>
      </c>
      <c r="M500" s="31">
        <v>8.3482400000000005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100.3</v>
      </c>
      <c r="D501" s="38">
        <v>100.75</v>
      </c>
      <c r="E501" s="38">
        <v>99.55</v>
      </c>
      <c r="F501" s="38">
        <v>98.8</v>
      </c>
      <c r="G501" s="38">
        <v>97.6</v>
      </c>
      <c r="H501" s="38">
        <v>101.5</v>
      </c>
      <c r="I501" s="38">
        <v>102.69999999999999</v>
      </c>
      <c r="J501" s="38">
        <v>103.45</v>
      </c>
      <c r="K501" s="31">
        <v>101.95</v>
      </c>
      <c r="L501" s="31">
        <v>100</v>
      </c>
      <c r="M501" s="31">
        <v>11.20322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939.5</v>
      </c>
      <c r="D502" s="38">
        <v>933.88333333333333</v>
      </c>
      <c r="E502" s="38">
        <v>900.86666666666667</v>
      </c>
      <c r="F502" s="38">
        <v>862.23333333333335</v>
      </c>
      <c r="G502" s="38">
        <v>829.2166666666667</v>
      </c>
      <c r="H502" s="38">
        <v>972.51666666666665</v>
      </c>
      <c r="I502" s="38">
        <v>1005.5333333333333</v>
      </c>
      <c r="J502" s="38">
        <v>1044.1666666666665</v>
      </c>
      <c r="K502" s="31">
        <v>966.9</v>
      </c>
      <c r="L502" s="31">
        <v>895.25</v>
      </c>
      <c r="M502" s="31">
        <v>12.937379999999999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1435.6</v>
      </c>
      <c r="D503" s="38">
        <v>1422.7333333333333</v>
      </c>
      <c r="E503" s="38">
        <v>1405.6166666666668</v>
      </c>
      <c r="F503" s="38">
        <v>1375.6333333333334</v>
      </c>
      <c r="G503" s="38">
        <v>1358.5166666666669</v>
      </c>
      <c r="H503" s="38">
        <v>1452.7166666666667</v>
      </c>
      <c r="I503" s="38">
        <v>1469.833333333333</v>
      </c>
      <c r="J503" s="38">
        <v>1499.8166666666666</v>
      </c>
      <c r="K503" s="31">
        <v>1439.85</v>
      </c>
      <c r="L503" s="31">
        <v>1392.75</v>
      </c>
      <c r="M503" s="31">
        <v>0.41553000000000001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398.75</v>
      </c>
      <c r="D504" s="38">
        <v>399.38333333333338</v>
      </c>
      <c r="E504" s="38">
        <v>395.91666666666674</v>
      </c>
      <c r="F504" s="38">
        <v>393.08333333333337</v>
      </c>
      <c r="G504" s="38">
        <v>389.61666666666673</v>
      </c>
      <c r="H504" s="38">
        <v>402.21666666666675</v>
      </c>
      <c r="I504" s="38">
        <v>405.68333333333334</v>
      </c>
      <c r="J504" s="38">
        <v>408.51666666666677</v>
      </c>
      <c r="K504" s="31">
        <v>402.85</v>
      </c>
      <c r="L504" s="31">
        <v>396.55</v>
      </c>
      <c r="M504" s="31">
        <v>33.8003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16.966666666666665</v>
      </c>
      <c r="E505" s="38">
        <v>16.833333333333329</v>
      </c>
      <c r="F505" s="38">
        <v>16.716666666666665</v>
      </c>
      <c r="G505" s="38">
        <v>16.583333333333329</v>
      </c>
      <c r="H505" s="38">
        <v>17.083333333333329</v>
      </c>
      <c r="I505" s="38">
        <v>17.216666666666661</v>
      </c>
      <c r="J505" s="31">
        <v>17.333333333333329</v>
      </c>
      <c r="K505" s="31">
        <v>17.100000000000001</v>
      </c>
      <c r="L505" s="31">
        <v>16.850000000000001</v>
      </c>
      <c r="M505" s="58">
        <v>755.78803000000005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245.15</v>
      </c>
      <c r="D506" s="38">
        <v>242.6</v>
      </c>
      <c r="E506" s="38">
        <v>238</v>
      </c>
      <c r="F506" s="38">
        <v>230.85</v>
      </c>
      <c r="G506" s="38">
        <v>226.25</v>
      </c>
      <c r="H506" s="38">
        <v>249.75</v>
      </c>
      <c r="I506" s="38">
        <v>254.34999999999997</v>
      </c>
      <c r="J506" s="31">
        <v>261.5</v>
      </c>
      <c r="K506" s="31">
        <v>247.2</v>
      </c>
      <c r="L506" s="31">
        <v>235.45</v>
      </c>
      <c r="M506" s="58">
        <v>155.16472999999999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491.7</v>
      </c>
      <c r="D507" s="38">
        <v>490.38333333333338</v>
      </c>
      <c r="E507" s="38">
        <v>483.41666666666674</v>
      </c>
      <c r="F507" s="38">
        <v>475.13333333333338</v>
      </c>
      <c r="G507" s="38">
        <v>468.16666666666674</v>
      </c>
      <c r="H507" s="38">
        <v>498.66666666666674</v>
      </c>
      <c r="I507" s="38">
        <v>505.63333333333333</v>
      </c>
      <c r="J507" s="38">
        <v>513.91666666666674</v>
      </c>
      <c r="K507" s="31">
        <v>497.35</v>
      </c>
      <c r="L507" s="31">
        <v>482.1</v>
      </c>
      <c r="M507" s="31">
        <v>18.393170000000001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12395.7</v>
      </c>
      <c r="D508" s="38">
        <v>12250.083333333334</v>
      </c>
      <c r="E508" s="38">
        <v>12011.166666666668</v>
      </c>
      <c r="F508" s="38">
        <v>11626.633333333333</v>
      </c>
      <c r="G508" s="38">
        <v>11387.716666666667</v>
      </c>
      <c r="H508" s="38">
        <v>12634.616666666669</v>
      </c>
      <c r="I508" s="38">
        <v>12873.533333333336</v>
      </c>
      <c r="J508" s="38">
        <v>13258.066666666669</v>
      </c>
      <c r="K508" s="31">
        <v>12489</v>
      </c>
      <c r="L508" s="31">
        <v>11865.55</v>
      </c>
      <c r="M508" s="31">
        <v>0.27140999999999998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86.8</v>
      </c>
      <c r="D509" s="38">
        <v>85.966666666666654</v>
      </c>
      <c r="E509" s="38">
        <v>84.683333333333309</v>
      </c>
      <c r="F509" s="38">
        <v>82.566666666666649</v>
      </c>
      <c r="G509" s="38">
        <v>81.283333333333303</v>
      </c>
      <c r="H509" s="38">
        <v>88.083333333333314</v>
      </c>
      <c r="I509" s="38">
        <v>89.366666666666646</v>
      </c>
      <c r="J509" s="31">
        <v>91.48333333333332</v>
      </c>
      <c r="K509" s="31">
        <v>87.25</v>
      </c>
      <c r="L509" s="31">
        <v>83.85</v>
      </c>
      <c r="M509" s="58">
        <v>747.98625000000004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640.5</v>
      </c>
      <c r="D510" s="38">
        <v>641.68333333333328</v>
      </c>
      <c r="E510" s="38">
        <v>636.61666666666656</v>
      </c>
      <c r="F510" s="38">
        <v>632.73333333333323</v>
      </c>
      <c r="G510" s="38">
        <v>627.66666666666652</v>
      </c>
      <c r="H510" s="38">
        <v>645.56666666666661</v>
      </c>
      <c r="I510" s="38">
        <v>650.63333333333344</v>
      </c>
      <c r="J510" s="38">
        <v>654.51666666666665</v>
      </c>
      <c r="K510" s="31">
        <v>646.75</v>
      </c>
      <c r="L510" s="31">
        <v>637.79999999999995</v>
      </c>
      <c r="M510" s="31">
        <v>5.7065700000000001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1469.95</v>
      </c>
      <c r="D511" s="38">
        <v>1479.75</v>
      </c>
      <c r="E511" s="38">
        <v>1458</v>
      </c>
      <c r="F511" s="38">
        <v>1446.05</v>
      </c>
      <c r="G511" s="38">
        <v>1424.3</v>
      </c>
      <c r="H511" s="38">
        <v>1491.7</v>
      </c>
      <c r="I511" s="38">
        <v>1513.45</v>
      </c>
      <c r="J511" s="38">
        <v>1525.4</v>
      </c>
      <c r="K511" s="31">
        <v>1501.5</v>
      </c>
      <c r="L511" s="31">
        <v>1467.8</v>
      </c>
      <c r="M511" s="31">
        <v>0.33931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12"/>
      <c r="B5" s="413"/>
      <c r="C5" s="412"/>
      <c r="D5" s="41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14" t="s">
        <v>567</v>
      </c>
      <c r="C7" s="413"/>
      <c r="D7" s="7">
        <f>Main!B10</f>
        <v>45138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45135</v>
      </c>
      <c r="B10" s="32">
        <v>538812</v>
      </c>
      <c r="C10" s="31" t="s">
        <v>1200</v>
      </c>
      <c r="D10" s="31" t="s">
        <v>1239</v>
      </c>
      <c r="E10" s="31" t="s">
        <v>576</v>
      </c>
      <c r="F10" s="93">
        <v>133421</v>
      </c>
      <c r="G10" s="32">
        <v>17.12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45135</v>
      </c>
      <c r="B11" s="32">
        <v>543938</v>
      </c>
      <c r="C11" s="31" t="s">
        <v>1240</v>
      </c>
      <c r="D11" s="31" t="s">
        <v>1241</v>
      </c>
      <c r="E11" s="31" t="s">
        <v>577</v>
      </c>
      <c r="F11" s="93">
        <v>11200</v>
      </c>
      <c r="G11" s="32">
        <v>120.75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45135</v>
      </c>
      <c r="B12" s="32">
        <v>517546</v>
      </c>
      <c r="C12" s="31" t="s">
        <v>1216</v>
      </c>
      <c r="D12" s="31" t="s">
        <v>1242</v>
      </c>
      <c r="E12" s="31" t="s">
        <v>576</v>
      </c>
      <c r="F12" s="93">
        <v>50000</v>
      </c>
      <c r="G12" s="32">
        <v>42.9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45135</v>
      </c>
      <c r="B13" s="32">
        <v>517546</v>
      </c>
      <c r="C13" s="31" t="s">
        <v>1216</v>
      </c>
      <c r="D13" s="31" t="s">
        <v>1217</v>
      </c>
      <c r="E13" s="31" t="s">
        <v>577</v>
      </c>
      <c r="F13" s="93">
        <v>50000</v>
      </c>
      <c r="G13" s="32">
        <v>42.9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45135</v>
      </c>
      <c r="B14" s="32">
        <v>517546</v>
      </c>
      <c r="C14" s="31" t="s">
        <v>1216</v>
      </c>
      <c r="D14" s="31" t="s">
        <v>1243</v>
      </c>
      <c r="E14" s="31" t="s">
        <v>577</v>
      </c>
      <c r="F14" s="93">
        <v>50000</v>
      </c>
      <c r="G14" s="32">
        <v>42.9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45135</v>
      </c>
      <c r="B15" s="32">
        <v>543453</v>
      </c>
      <c r="C15" s="31" t="s">
        <v>1218</v>
      </c>
      <c r="D15" s="31" t="s">
        <v>1219</v>
      </c>
      <c r="E15" s="31" t="s">
        <v>576</v>
      </c>
      <c r="F15" s="93">
        <v>12000</v>
      </c>
      <c r="G15" s="32">
        <v>97.34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45135</v>
      </c>
      <c r="B16" s="32">
        <v>543453</v>
      </c>
      <c r="C16" s="31" t="s">
        <v>1218</v>
      </c>
      <c r="D16" s="31" t="s">
        <v>1219</v>
      </c>
      <c r="E16" s="31" t="s">
        <v>577</v>
      </c>
      <c r="F16" s="93">
        <v>36000</v>
      </c>
      <c r="G16" s="32">
        <v>96.66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45135</v>
      </c>
      <c r="B17" s="32">
        <v>543453</v>
      </c>
      <c r="C17" s="31" t="s">
        <v>1218</v>
      </c>
      <c r="D17" s="31" t="s">
        <v>1244</v>
      </c>
      <c r="E17" s="31" t="s">
        <v>576</v>
      </c>
      <c r="F17" s="93">
        <v>51000</v>
      </c>
      <c r="G17" s="32">
        <v>95.88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45135</v>
      </c>
      <c r="B18" s="32">
        <v>543453</v>
      </c>
      <c r="C18" s="31" t="s">
        <v>1218</v>
      </c>
      <c r="D18" s="31" t="s">
        <v>1245</v>
      </c>
      <c r="E18" s="31" t="s">
        <v>576</v>
      </c>
      <c r="F18" s="93">
        <v>51000</v>
      </c>
      <c r="G18" s="32">
        <v>96.7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45135</v>
      </c>
      <c r="B19" s="32">
        <v>543453</v>
      </c>
      <c r="C19" s="31" t="s">
        <v>1218</v>
      </c>
      <c r="D19" s="31" t="s">
        <v>1246</v>
      </c>
      <c r="E19" s="31" t="s">
        <v>577</v>
      </c>
      <c r="F19" s="93">
        <v>39000</v>
      </c>
      <c r="G19" s="32">
        <v>97.34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45135</v>
      </c>
      <c r="B20" s="32">
        <v>543453</v>
      </c>
      <c r="C20" s="31" t="s">
        <v>1218</v>
      </c>
      <c r="D20" s="31" t="s">
        <v>1247</v>
      </c>
      <c r="E20" s="31" t="s">
        <v>577</v>
      </c>
      <c r="F20" s="93">
        <v>34500</v>
      </c>
      <c r="G20" s="32">
        <v>97.34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45135</v>
      </c>
      <c r="B21" s="32">
        <v>543937</v>
      </c>
      <c r="C21" s="31" t="s">
        <v>1220</v>
      </c>
      <c r="D21" s="31" t="s">
        <v>1248</v>
      </c>
      <c r="E21" s="31" t="s">
        <v>576</v>
      </c>
      <c r="F21" s="93">
        <v>39600</v>
      </c>
      <c r="G21" s="32">
        <v>119.24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45135</v>
      </c>
      <c r="B22" s="32">
        <v>538716</v>
      </c>
      <c r="C22" s="31" t="s">
        <v>1249</v>
      </c>
      <c r="D22" s="31" t="s">
        <v>1250</v>
      </c>
      <c r="E22" s="31" t="s">
        <v>577</v>
      </c>
      <c r="F22" s="93">
        <v>110000</v>
      </c>
      <c r="G22" s="32">
        <v>50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45135</v>
      </c>
      <c r="B23" s="32">
        <v>538716</v>
      </c>
      <c r="C23" s="31" t="s">
        <v>1249</v>
      </c>
      <c r="D23" s="31" t="s">
        <v>1251</v>
      </c>
      <c r="E23" s="31" t="s">
        <v>576</v>
      </c>
      <c r="F23" s="93">
        <v>110000</v>
      </c>
      <c r="G23" s="32">
        <v>50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45135</v>
      </c>
      <c r="B24" s="32">
        <v>530245</v>
      </c>
      <c r="C24" s="31" t="s">
        <v>1252</v>
      </c>
      <c r="D24" s="31" t="s">
        <v>1250</v>
      </c>
      <c r="E24" s="31" t="s">
        <v>577</v>
      </c>
      <c r="F24" s="93">
        <v>156212</v>
      </c>
      <c r="G24" s="32">
        <v>131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45135</v>
      </c>
      <c r="B25" s="32">
        <v>530245</v>
      </c>
      <c r="C25" s="31" t="s">
        <v>1252</v>
      </c>
      <c r="D25" s="31" t="s">
        <v>1251</v>
      </c>
      <c r="E25" s="31" t="s">
        <v>576</v>
      </c>
      <c r="F25" s="93">
        <v>102212</v>
      </c>
      <c r="G25" s="32">
        <v>131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45135</v>
      </c>
      <c r="B26" s="32">
        <v>508136</v>
      </c>
      <c r="C26" s="31" t="s">
        <v>1253</v>
      </c>
      <c r="D26" s="31" t="s">
        <v>1254</v>
      </c>
      <c r="E26" s="31" t="s">
        <v>576</v>
      </c>
      <c r="F26" s="93">
        <v>20543</v>
      </c>
      <c r="G26" s="32">
        <v>278.47000000000003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45135</v>
      </c>
      <c r="B27" s="32">
        <v>508136</v>
      </c>
      <c r="C27" s="31" t="s">
        <v>1253</v>
      </c>
      <c r="D27" s="31" t="s">
        <v>1254</v>
      </c>
      <c r="E27" s="31" t="s">
        <v>577</v>
      </c>
      <c r="F27" s="93">
        <v>500</v>
      </c>
      <c r="G27" s="32">
        <v>272.39999999999998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45135</v>
      </c>
      <c r="B28" s="32">
        <v>542248</v>
      </c>
      <c r="C28" s="31" t="s">
        <v>1255</v>
      </c>
      <c r="D28" s="31" t="s">
        <v>1256</v>
      </c>
      <c r="E28" s="31" t="s">
        <v>577</v>
      </c>
      <c r="F28" s="93">
        <v>86449</v>
      </c>
      <c r="G28" s="32">
        <v>26.9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45135</v>
      </c>
      <c r="B29" s="32">
        <v>539405</v>
      </c>
      <c r="C29" s="31" t="s">
        <v>1257</v>
      </c>
      <c r="D29" s="31" t="s">
        <v>1258</v>
      </c>
      <c r="E29" s="31" t="s">
        <v>576</v>
      </c>
      <c r="F29" s="93">
        <v>18181</v>
      </c>
      <c r="G29" s="32">
        <v>16.5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45135</v>
      </c>
      <c r="B30" s="32">
        <v>539405</v>
      </c>
      <c r="C30" s="31" t="s">
        <v>1257</v>
      </c>
      <c r="D30" s="31" t="s">
        <v>1259</v>
      </c>
      <c r="E30" s="31" t="s">
        <v>577</v>
      </c>
      <c r="F30" s="93">
        <v>18181</v>
      </c>
      <c r="G30" s="32">
        <v>16.5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45135</v>
      </c>
      <c r="B31" s="32">
        <v>540455</v>
      </c>
      <c r="C31" s="31" t="s">
        <v>1260</v>
      </c>
      <c r="D31" s="31" t="s">
        <v>1250</v>
      </c>
      <c r="E31" s="31" t="s">
        <v>577</v>
      </c>
      <c r="F31" s="93">
        <v>73150</v>
      </c>
      <c r="G31" s="32">
        <v>55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45135</v>
      </c>
      <c r="B32" s="32">
        <v>540614</v>
      </c>
      <c r="C32" s="31" t="s">
        <v>1221</v>
      </c>
      <c r="D32" s="31" t="s">
        <v>1261</v>
      </c>
      <c r="E32" s="31" t="s">
        <v>576</v>
      </c>
      <c r="F32" s="93">
        <v>4539414</v>
      </c>
      <c r="G32" s="32">
        <v>1.23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45135</v>
      </c>
      <c r="B33" s="32">
        <v>531913</v>
      </c>
      <c r="C33" s="31" t="s">
        <v>1262</v>
      </c>
      <c r="D33" s="31" t="s">
        <v>1263</v>
      </c>
      <c r="E33" s="31" t="s">
        <v>577</v>
      </c>
      <c r="F33" s="93">
        <v>46525</v>
      </c>
      <c r="G33" s="32">
        <v>8.15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45135</v>
      </c>
      <c r="B34" s="32">
        <v>531913</v>
      </c>
      <c r="C34" s="31" t="s">
        <v>1262</v>
      </c>
      <c r="D34" s="31" t="s">
        <v>1264</v>
      </c>
      <c r="E34" s="31" t="s">
        <v>576</v>
      </c>
      <c r="F34" s="93">
        <v>43642</v>
      </c>
      <c r="G34" s="32">
        <v>8.16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45135</v>
      </c>
      <c r="B35" s="32">
        <v>531913</v>
      </c>
      <c r="C35" s="31" t="s">
        <v>1262</v>
      </c>
      <c r="D35" s="31" t="s">
        <v>1264</v>
      </c>
      <c r="E35" s="31" t="s">
        <v>577</v>
      </c>
      <c r="F35" s="93">
        <v>13952</v>
      </c>
      <c r="G35" s="32">
        <v>8.01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45135</v>
      </c>
      <c r="B36" s="32">
        <v>531913</v>
      </c>
      <c r="C36" s="31" t="s">
        <v>1262</v>
      </c>
      <c r="D36" s="31" t="s">
        <v>1265</v>
      </c>
      <c r="E36" s="31" t="s">
        <v>577</v>
      </c>
      <c r="F36" s="93">
        <v>19</v>
      </c>
      <c r="G36" s="32">
        <v>8.1999999999999993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45135</v>
      </c>
      <c r="B37" s="32">
        <v>531913</v>
      </c>
      <c r="C37" s="31" t="s">
        <v>1262</v>
      </c>
      <c r="D37" s="31" t="s">
        <v>1265</v>
      </c>
      <c r="E37" s="31" t="s">
        <v>576</v>
      </c>
      <c r="F37" s="93">
        <v>39043</v>
      </c>
      <c r="G37" s="32">
        <v>8.1300000000000008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45135</v>
      </c>
      <c r="B38" s="32">
        <v>542682</v>
      </c>
      <c r="C38" s="31" t="s">
        <v>1266</v>
      </c>
      <c r="D38" s="31" t="s">
        <v>1267</v>
      </c>
      <c r="E38" s="31" t="s">
        <v>576</v>
      </c>
      <c r="F38" s="93">
        <v>29164</v>
      </c>
      <c r="G38" s="32">
        <v>44.76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45135</v>
      </c>
      <c r="B39" s="32">
        <v>543286</v>
      </c>
      <c r="C39" s="31" t="s">
        <v>1268</v>
      </c>
      <c r="D39" s="31" t="s">
        <v>1269</v>
      </c>
      <c r="E39" s="31" t="s">
        <v>577</v>
      </c>
      <c r="F39" s="93">
        <v>96000</v>
      </c>
      <c r="G39" s="32">
        <v>22.41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45135</v>
      </c>
      <c r="B40" s="32">
        <v>538539</v>
      </c>
      <c r="C40" s="31" t="s">
        <v>1177</v>
      </c>
      <c r="D40" s="31" t="s">
        <v>1178</v>
      </c>
      <c r="E40" s="31" t="s">
        <v>576</v>
      </c>
      <c r="F40" s="93">
        <v>109640</v>
      </c>
      <c r="G40" s="32">
        <v>20.81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45135</v>
      </c>
      <c r="B41" s="32">
        <v>538539</v>
      </c>
      <c r="C41" s="31" t="s">
        <v>1177</v>
      </c>
      <c r="D41" s="31" t="s">
        <v>1270</v>
      </c>
      <c r="E41" s="31" t="s">
        <v>577</v>
      </c>
      <c r="F41" s="93">
        <v>95000</v>
      </c>
      <c r="G41" s="32">
        <v>20.81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45135</v>
      </c>
      <c r="B42" s="32">
        <v>541973</v>
      </c>
      <c r="C42" s="31" t="s">
        <v>1271</v>
      </c>
      <c r="D42" s="31" t="s">
        <v>1272</v>
      </c>
      <c r="E42" s="31" t="s">
        <v>577</v>
      </c>
      <c r="F42" s="93">
        <v>24000</v>
      </c>
      <c r="G42" s="32">
        <v>31.29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45135</v>
      </c>
      <c r="B43" s="32">
        <v>506122</v>
      </c>
      <c r="C43" s="31" t="s">
        <v>1273</v>
      </c>
      <c r="D43" s="31" t="s">
        <v>1274</v>
      </c>
      <c r="E43" s="31" t="s">
        <v>576</v>
      </c>
      <c r="F43" s="93">
        <v>2503</v>
      </c>
      <c r="G43" s="32">
        <v>117.91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45135</v>
      </c>
      <c r="B44" s="32">
        <v>543805</v>
      </c>
      <c r="C44" s="31" t="s">
        <v>1275</v>
      </c>
      <c r="D44" s="31" t="s">
        <v>1276</v>
      </c>
      <c r="E44" s="31" t="s">
        <v>576</v>
      </c>
      <c r="F44" s="93">
        <v>267000</v>
      </c>
      <c r="G44" s="32">
        <v>63.61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45135</v>
      </c>
      <c r="B45" s="32">
        <v>543805</v>
      </c>
      <c r="C45" s="31" t="s">
        <v>1275</v>
      </c>
      <c r="D45" s="31" t="s">
        <v>1277</v>
      </c>
      <c r="E45" s="31" t="s">
        <v>577</v>
      </c>
      <c r="F45" s="93">
        <v>300000</v>
      </c>
      <c r="G45" s="32">
        <v>63.61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45135</v>
      </c>
      <c r="B46" s="32">
        <v>543902</v>
      </c>
      <c r="C46" s="31" t="s">
        <v>1278</v>
      </c>
      <c r="D46" s="31" t="s">
        <v>1279</v>
      </c>
      <c r="E46" s="31" t="s">
        <v>576</v>
      </c>
      <c r="F46" s="93">
        <v>96000</v>
      </c>
      <c r="G46" s="32">
        <v>42.99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45135</v>
      </c>
      <c r="B47" s="32">
        <v>527005</v>
      </c>
      <c r="C47" s="31" t="s">
        <v>1201</v>
      </c>
      <c r="D47" s="31" t="s">
        <v>1202</v>
      </c>
      <c r="E47" s="31" t="s">
        <v>577</v>
      </c>
      <c r="F47" s="93">
        <v>20000</v>
      </c>
      <c r="G47" s="32">
        <v>254.1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45135</v>
      </c>
      <c r="B48" s="32">
        <v>538923</v>
      </c>
      <c r="C48" s="31" t="s">
        <v>1280</v>
      </c>
      <c r="D48" s="31" t="s">
        <v>1281</v>
      </c>
      <c r="E48" s="31" t="s">
        <v>577</v>
      </c>
      <c r="F48" s="93">
        <v>25000</v>
      </c>
      <c r="G48" s="32">
        <v>58.9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45135</v>
      </c>
      <c r="B49" s="32">
        <v>538923</v>
      </c>
      <c r="C49" s="31" t="s">
        <v>1280</v>
      </c>
      <c r="D49" s="31" t="s">
        <v>1282</v>
      </c>
      <c r="E49" s="31" t="s">
        <v>576</v>
      </c>
      <c r="F49" s="93">
        <v>35084</v>
      </c>
      <c r="G49" s="32">
        <v>59.13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45135</v>
      </c>
      <c r="B50" s="32">
        <v>543924</v>
      </c>
      <c r="C50" s="31" t="s">
        <v>1188</v>
      </c>
      <c r="D50" s="31" t="s">
        <v>1283</v>
      </c>
      <c r="E50" s="31" t="s">
        <v>576</v>
      </c>
      <c r="F50" s="93">
        <v>16000</v>
      </c>
      <c r="G50" s="32">
        <v>60.82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45135</v>
      </c>
      <c r="B51" s="32">
        <v>543924</v>
      </c>
      <c r="C51" s="31" t="s">
        <v>1188</v>
      </c>
      <c r="D51" s="31" t="s">
        <v>1284</v>
      </c>
      <c r="E51" s="31" t="s">
        <v>577</v>
      </c>
      <c r="F51" s="93">
        <v>20000</v>
      </c>
      <c r="G51" s="32">
        <v>60.34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45135</v>
      </c>
      <c r="B52" s="32">
        <v>526506</v>
      </c>
      <c r="C52" s="31" t="s">
        <v>1285</v>
      </c>
      <c r="D52" s="31" t="s">
        <v>1286</v>
      </c>
      <c r="E52" s="31" t="s">
        <v>577</v>
      </c>
      <c r="F52" s="93">
        <v>99985</v>
      </c>
      <c r="G52" s="32">
        <v>249.92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45135</v>
      </c>
      <c r="B53" s="32">
        <v>537392</v>
      </c>
      <c r="C53" s="31" t="s">
        <v>1287</v>
      </c>
      <c r="D53" s="31" t="s">
        <v>1288</v>
      </c>
      <c r="E53" s="31" t="s">
        <v>577</v>
      </c>
      <c r="F53" s="93">
        <v>38069</v>
      </c>
      <c r="G53" s="32">
        <v>12.6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45135</v>
      </c>
      <c r="B54" s="32">
        <v>537392</v>
      </c>
      <c r="C54" s="31" t="s">
        <v>1287</v>
      </c>
      <c r="D54" s="31" t="s">
        <v>1289</v>
      </c>
      <c r="E54" s="31" t="s">
        <v>576</v>
      </c>
      <c r="F54" s="93">
        <v>39964</v>
      </c>
      <c r="G54" s="32">
        <v>13.02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45135</v>
      </c>
      <c r="B55" s="32">
        <v>542803</v>
      </c>
      <c r="C55" s="31" t="s">
        <v>1290</v>
      </c>
      <c r="D55" s="31" t="s">
        <v>1291</v>
      </c>
      <c r="E55" s="31" t="s">
        <v>577</v>
      </c>
      <c r="F55" s="93">
        <v>59059</v>
      </c>
      <c r="G55" s="32">
        <v>19.350000000000001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45135</v>
      </c>
      <c r="B56" s="32">
        <v>542803</v>
      </c>
      <c r="C56" s="31" t="s">
        <v>1290</v>
      </c>
      <c r="D56" s="31" t="s">
        <v>1292</v>
      </c>
      <c r="E56" s="31" t="s">
        <v>576</v>
      </c>
      <c r="F56" s="93">
        <v>50000</v>
      </c>
      <c r="G56" s="32">
        <v>19.3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45135</v>
      </c>
      <c r="B57" s="32">
        <v>531025</v>
      </c>
      <c r="C57" s="31" t="s">
        <v>1189</v>
      </c>
      <c r="D57" s="31" t="s">
        <v>1293</v>
      </c>
      <c r="E57" s="31" t="s">
        <v>576</v>
      </c>
      <c r="F57" s="93">
        <v>4745482</v>
      </c>
      <c r="G57" s="32">
        <v>1.24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45135</v>
      </c>
      <c r="B58" s="32">
        <v>531025</v>
      </c>
      <c r="C58" s="31" t="s">
        <v>1189</v>
      </c>
      <c r="D58" s="31" t="s">
        <v>1293</v>
      </c>
      <c r="E58" s="31" t="s">
        <v>577</v>
      </c>
      <c r="F58" s="93">
        <v>4173571</v>
      </c>
      <c r="G58" s="32">
        <v>1.17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45135</v>
      </c>
      <c r="B59" s="32">
        <v>540550</v>
      </c>
      <c r="C59" s="31" t="s">
        <v>1294</v>
      </c>
      <c r="D59" s="31" t="s">
        <v>1295</v>
      </c>
      <c r="E59" s="31" t="s">
        <v>577</v>
      </c>
      <c r="F59" s="93">
        <v>38000</v>
      </c>
      <c r="G59" s="32">
        <v>70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45135</v>
      </c>
      <c r="B60" s="32">
        <v>511018</v>
      </c>
      <c r="C60" s="31" t="s">
        <v>1296</v>
      </c>
      <c r="D60" s="31" t="s">
        <v>1297</v>
      </c>
      <c r="E60" s="31" t="s">
        <v>576</v>
      </c>
      <c r="F60" s="93">
        <v>10156</v>
      </c>
      <c r="G60" s="32">
        <v>16.66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45135</v>
      </c>
      <c r="B61" s="32" t="s">
        <v>1298</v>
      </c>
      <c r="C61" s="31" t="s">
        <v>1299</v>
      </c>
      <c r="D61" s="31" t="s">
        <v>1300</v>
      </c>
      <c r="E61" s="31" t="s">
        <v>576</v>
      </c>
      <c r="F61" s="93">
        <v>96847</v>
      </c>
      <c r="G61" s="32">
        <v>99.16</v>
      </c>
      <c r="H61" s="32" t="s">
        <v>1179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45135</v>
      </c>
      <c r="B62" s="32" t="s">
        <v>1140</v>
      </c>
      <c r="C62" s="31" t="s">
        <v>1141</v>
      </c>
      <c r="D62" s="31" t="s">
        <v>1190</v>
      </c>
      <c r="E62" s="31" t="s">
        <v>576</v>
      </c>
      <c r="F62" s="93">
        <v>679077</v>
      </c>
      <c r="G62" s="32">
        <v>13.45</v>
      </c>
      <c r="H62" s="32" t="s">
        <v>1179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45135</v>
      </c>
      <c r="B63" s="32" t="s">
        <v>1140</v>
      </c>
      <c r="C63" s="31" t="s">
        <v>1141</v>
      </c>
      <c r="D63" s="31" t="s">
        <v>1301</v>
      </c>
      <c r="E63" s="31" t="s">
        <v>576</v>
      </c>
      <c r="F63" s="93">
        <v>675317</v>
      </c>
      <c r="G63" s="32">
        <v>13.61</v>
      </c>
      <c r="H63" s="32" t="s">
        <v>1179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45135</v>
      </c>
      <c r="B64" s="32" t="s">
        <v>1302</v>
      </c>
      <c r="C64" s="31" t="s">
        <v>1303</v>
      </c>
      <c r="D64" s="31" t="s">
        <v>1304</v>
      </c>
      <c r="E64" s="31" t="s">
        <v>576</v>
      </c>
      <c r="F64" s="93">
        <v>87600</v>
      </c>
      <c r="G64" s="32">
        <v>151.91</v>
      </c>
      <c r="H64" s="32" t="s">
        <v>1179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45135</v>
      </c>
      <c r="B65" s="32" t="s">
        <v>1305</v>
      </c>
      <c r="C65" s="31" t="s">
        <v>1306</v>
      </c>
      <c r="D65" s="31" t="s">
        <v>578</v>
      </c>
      <c r="E65" s="31" t="s">
        <v>576</v>
      </c>
      <c r="F65" s="93">
        <v>539323</v>
      </c>
      <c r="G65" s="32">
        <v>321.91000000000003</v>
      </c>
      <c r="H65" s="32" t="s">
        <v>1179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45135</v>
      </c>
      <c r="B66" s="32" t="s">
        <v>137</v>
      </c>
      <c r="C66" s="31" t="s">
        <v>1222</v>
      </c>
      <c r="D66" s="31" t="s">
        <v>1102</v>
      </c>
      <c r="E66" s="31" t="s">
        <v>576</v>
      </c>
      <c r="F66" s="93">
        <v>3580205</v>
      </c>
      <c r="G66" s="32">
        <v>135.16999999999999</v>
      </c>
      <c r="H66" s="32" t="s">
        <v>1179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45135</v>
      </c>
      <c r="B67" s="32" t="s">
        <v>153</v>
      </c>
      <c r="C67" s="31" t="s">
        <v>1307</v>
      </c>
      <c r="D67" s="31" t="s">
        <v>578</v>
      </c>
      <c r="E67" s="31" t="s">
        <v>576</v>
      </c>
      <c r="F67" s="93">
        <v>730105</v>
      </c>
      <c r="G67" s="32">
        <v>651.27</v>
      </c>
      <c r="H67" s="32" t="s">
        <v>1179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45135</v>
      </c>
      <c r="B68" s="32" t="s">
        <v>1308</v>
      </c>
      <c r="C68" s="31" t="s">
        <v>1309</v>
      </c>
      <c r="D68" s="31" t="s">
        <v>1310</v>
      </c>
      <c r="E68" s="31" t="s">
        <v>576</v>
      </c>
      <c r="F68" s="93">
        <v>104930</v>
      </c>
      <c r="G68" s="32">
        <v>317</v>
      </c>
      <c r="H68" s="32" t="s">
        <v>1179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45135</v>
      </c>
      <c r="B69" s="32" t="s">
        <v>1308</v>
      </c>
      <c r="C69" s="31" t="s">
        <v>1309</v>
      </c>
      <c r="D69" s="31" t="s">
        <v>1311</v>
      </c>
      <c r="E69" s="31" t="s">
        <v>576</v>
      </c>
      <c r="F69" s="93">
        <v>158000</v>
      </c>
      <c r="G69" s="32">
        <v>331.84</v>
      </c>
      <c r="H69" s="32" t="s">
        <v>1179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45135</v>
      </c>
      <c r="B70" s="32" t="s">
        <v>1312</v>
      </c>
      <c r="C70" s="31" t="s">
        <v>1313</v>
      </c>
      <c r="D70" s="31" t="s">
        <v>1311</v>
      </c>
      <c r="E70" s="31" t="s">
        <v>576</v>
      </c>
      <c r="F70" s="93">
        <v>1546397</v>
      </c>
      <c r="G70" s="32">
        <v>24.85</v>
      </c>
      <c r="H70" s="32" t="s">
        <v>1179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45135</v>
      </c>
      <c r="B71" s="32" t="s">
        <v>476</v>
      </c>
      <c r="C71" s="31" t="s">
        <v>1314</v>
      </c>
      <c r="D71" s="31" t="s">
        <v>1315</v>
      </c>
      <c r="E71" s="31" t="s">
        <v>576</v>
      </c>
      <c r="F71" s="93">
        <v>2968193</v>
      </c>
      <c r="G71" s="32">
        <v>222</v>
      </c>
      <c r="H71" s="32" t="s">
        <v>1179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45135</v>
      </c>
      <c r="B72" s="32" t="s">
        <v>1316</v>
      </c>
      <c r="C72" s="31" t="s">
        <v>1317</v>
      </c>
      <c r="D72" s="31" t="s">
        <v>578</v>
      </c>
      <c r="E72" s="31" t="s">
        <v>576</v>
      </c>
      <c r="F72" s="93">
        <v>591670</v>
      </c>
      <c r="G72" s="32">
        <v>164.8</v>
      </c>
      <c r="H72" s="32" t="s">
        <v>1179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45135</v>
      </c>
      <c r="B73" s="32" t="s">
        <v>1223</v>
      </c>
      <c r="C73" s="31" t="s">
        <v>1224</v>
      </c>
      <c r="D73" s="31" t="s">
        <v>1102</v>
      </c>
      <c r="E73" s="31" t="s">
        <v>576</v>
      </c>
      <c r="F73" s="93">
        <v>23234950</v>
      </c>
      <c r="G73" s="32">
        <v>16.149999999999999</v>
      </c>
      <c r="H73" s="32" t="s">
        <v>1179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45135</v>
      </c>
      <c r="B74" s="32" t="s">
        <v>1318</v>
      </c>
      <c r="C74" s="31" t="s">
        <v>1319</v>
      </c>
      <c r="D74" s="31" t="s">
        <v>1320</v>
      </c>
      <c r="E74" s="31" t="s">
        <v>576</v>
      </c>
      <c r="F74" s="93">
        <v>4153036</v>
      </c>
      <c r="G74" s="32">
        <v>0.1</v>
      </c>
      <c r="H74" s="32" t="s">
        <v>1179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45135</v>
      </c>
      <c r="B75" s="32" t="s">
        <v>1321</v>
      </c>
      <c r="C75" s="31" t="s">
        <v>1322</v>
      </c>
      <c r="D75" s="31" t="s">
        <v>1311</v>
      </c>
      <c r="E75" s="31" t="s">
        <v>576</v>
      </c>
      <c r="F75" s="93">
        <v>112257</v>
      </c>
      <c r="G75" s="32">
        <v>222.5</v>
      </c>
      <c r="H75" s="32" t="s">
        <v>1179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45135</v>
      </c>
      <c r="B76" s="32" t="s">
        <v>1323</v>
      </c>
      <c r="C76" s="31" t="s">
        <v>1324</v>
      </c>
      <c r="D76" s="31" t="s">
        <v>1325</v>
      </c>
      <c r="E76" s="31" t="s">
        <v>576</v>
      </c>
      <c r="F76" s="93">
        <v>540000</v>
      </c>
      <c r="G76" s="32">
        <v>8.26</v>
      </c>
      <c r="H76" s="32" t="s">
        <v>1179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45135</v>
      </c>
      <c r="B77" s="32" t="s">
        <v>1326</v>
      </c>
      <c r="C77" s="31" t="s">
        <v>1327</v>
      </c>
      <c r="D77" s="31" t="s">
        <v>578</v>
      </c>
      <c r="E77" s="31" t="s">
        <v>576</v>
      </c>
      <c r="F77" s="93">
        <v>304887</v>
      </c>
      <c r="G77" s="32">
        <v>132.03</v>
      </c>
      <c r="H77" s="32" t="s">
        <v>1179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45135</v>
      </c>
      <c r="B78" s="32" t="s">
        <v>1298</v>
      </c>
      <c r="C78" s="31" t="s">
        <v>1299</v>
      </c>
      <c r="D78" s="31" t="s">
        <v>1300</v>
      </c>
      <c r="E78" s="31" t="s">
        <v>577</v>
      </c>
      <c r="F78" s="93">
        <v>69950</v>
      </c>
      <c r="G78" s="32">
        <v>98.03</v>
      </c>
      <c r="H78" s="32" t="s">
        <v>1179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45135</v>
      </c>
      <c r="B79" s="32" t="s">
        <v>1140</v>
      </c>
      <c r="C79" s="31" t="s">
        <v>1141</v>
      </c>
      <c r="D79" s="31" t="s">
        <v>1190</v>
      </c>
      <c r="E79" s="31" t="s">
        <v>577</v>
      </c>
      <c r="F79" s="93">
        <v>358314</v>
      </c>
      <c r="G79" s="32">
        <v>13.23</v>
      </c>
      <c r="H79" s="32" t="s">
        <v>1179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45135</v>
      </c>
      <c r="B80" s="32" t="s">
        <v>1140</v>
      </c>
      <c r="C80" s="31" t="s">
        <v>1141</v>
      </c>
      <c r="D80" s="31" t="s">
        <v>1301</v>
      </c>
      <c r="E80" s="31" t="s">
        <v>577</v>
      </c>
      <c r="F80" s="93">
        <v>661270</v>
      </c>
      <c r="G80" s="32">
        <v>13.51</v>
      </c>
      <c r="H80" s="32" t="s">
        <v>1179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45135</v>
      </c>
      <c r="B81" s="32" t="s">
        <v>1302</v>
      </c>
      <c r="C81" s="31" t="s">
        <v>1303</v>
      </c>
      <c r="D81" s="31" t="s">
        <v>1304</v>
      </c>
      <c r="E81" s="31" t="s">
        <v>577</v>
      </c>
      <c r="F81" s="93">
        <v>136800</v>
      </c>
      <c r="G81" s="32">
        <v>155.36000000000001</v>
      </c>
      <c r="H81" s="32" t="s">
        <v>1179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45135</v>
      </c>
      <c r="B82" s="32" t="s">
        <v>1305</v>
      </c>
      <c r="C82" s="31" t="s">
        <v>1306</v>
      </c>
      <c r="D82" s="31" t="s">
        <v>578</v>
      </c>
      <c r="E82" s="31" t="s">
        <v>577</v>
      </c>
      <c r="F82" s="93">
        <v>539323</v>
      </c>
      <c r="G82" s="32">
        <v>321.89999999999998</v>
      </c>
      <c r="H82" s="32" t="s">
        <v>1179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45135</v>
      </c>
      <c r="B83" s="32" t="s">
        <v>137</v>
      </c>
      <c r="C83" s="31" t="s">
        <v>1222</v>
      </c>
      <c r="D83" s="31" t="s">
        <v>1102</v>
      </c>
      <c r="E83" s="31" t="s">
        <v>577</v>
      </c>
      <c r="F83" s="93">
        <v>3558236</v>
      </c>
      <c r="G83" s="32">
        <v>135.41999999999999</v>
      </c>
      <c r="H83" s="32" t="s">
        <v>1179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45135</v>
      </c>
      <c r="B84" s="32" t="s">
        <v>153</v>
      </c>
      <c r="C84" s="31" t="s">
        <v>1307</v>
      </c>
      <c r="D84" s="31" t="s">
        <v>578</v>
      </c>
      <c r="E84" s="31" t="s">
        <v>577</v>
      </c>
      <c r="F84" s="93">
        <v>730105</v>
      </c>
      <c r="G84" s="32">
        <v>652.03</v>
      </c>
      <c r="H84" s="32" t="s">
        <v>1179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45135</v>
      </c>
      <c r="B85" s="32" t="s">
        <v>1308</v>
      </c>
      <c r="C85" s="31" t="s">
        <v>1309</v>
      </c>
      <c r="D85" s="31" t="s">
        <v>1310</v>
      </c>
      <c r="E85" s="31" t="s">
        <v>577</v>
      </c>
      <c r="F85" s="93">
        <v>189120</v>
      </c>
      <c r="G85" s="32">
        <v>329.46</v>
      </c>
      <c r="H85" s="32" t="s">
        <v>1179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45135</v>
      </c>
      <c r="B86" s="32" t="s">
        <v>1308</v>
      </c>
      <c r="C86" s="31" t="s">
        <v>1309</v>
      </c>
      <c r="D86" s="31" t="s">
        <v>1311</v>
      </c>
      <c r="E86" s="31" t="s">
        <v>577</v>
      </c>
      <c r="F86" s="93">
        <v>8250</v>
      </c>
      <c r="G86" s="32">
        <v>326</v>
      </c>
      <c r="H86" s="32" t="s">
        <v>1179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45135</v>
      </c>
      <c r="B87" s="32" t="s">
        <v>1312</v>
      </c>
      <c r="C87" s="31" t="s">
        <v>1313</v>
      </c>
      <c r="D87" s="31" t="s">
        <v>1328</v>
      </c>
      <c r="E87" s="31" t="s">
        <v>577</v>
      </c>
      <c r="F87" s="93">
        <v>1546397</v>
      </c>
      <c r="G87" s="32">
        <v>24.85</v>
      </c>
      <c r="H87" s="32" t="s">
        <v>1179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45135</v>
      </c>
      <c r="B88" s="32" t="s">
        <v>476</v>
      </c>
      <c r="C88" s="31" t="s">
        <v>1314</v>
      </c>
      <c r="D88" s="31" t="s">
        <v>1329</v>
      </c>
      <c r="E88" s="31" t="s">
        <v>577</v>
      </c>
      <c r="F88" s="93">
        <v>2000000</v>
      </c>
      <c r="G88" s="32">
        <v>222</v>
      </c>
      <c r="H88" s="32" t="s">
        <v>1179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45135</v>
      </c>
      <c r="B89" s="32" t="s">
        <v>1316</v>
      </c>
      <c r="C89" s="31" t="s">
        <v>1317</v>
      </c>
      <c r="D89" s="31" t="s">
        <v>578</v>
      </c>
      <c r="E89" s="31" t="s">
        <v>577</v>
      </c>
      <c r="F89" s="93">
        <v>591670</v>
      </c>
      <c r="G89" s="32">
        <v>164.53</v>
      </c>
      <c r="H89" s="32" t="s">
        <v>1179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45135</v>
      </c>
      <c r="B90" s="32" t="s">
        <v>1223</v>
      </c>
      <c r="C90" s="31" t="s">
        <v>1224</v>
      </c>
      <c r="D90" s="31" t="s">
        <v>1102</v>
      </c>
      <c r="E90" s="31" t="s">
        <v>577</v>
      </c>
      <c r="F90" s="93">
        <v>22853379</v>
      </c>
      <c r="G90" s="32">
        <v>16.2</v>
      </c>
      <c r="H90" s="32" t="s">
        <v>1179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45135</v>
      </c>
      <c r="B91" s="32" t="s">
        <v>1318</v>
      </c>
      <c r="C91" s="31" t="s">
        <v>1319</v>
      </c>
      <c r="D91" s="31" t="s">
        <v>1330</v>
      </c>
      <c r="E91" s="31" t="s">
        <v>577</v>
      </c>
      <c r="F91" s="93">
        <v>5000000</v>
      </c>
      <c r="G91" s="32">
        <v>0.1</v>
      </c>
      <c r="H91" s="32" t="s">
        <v>1179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45135</v>
      </c>
      <c r="B92" s="32" t="s">
        <v>1321</v>
      </c>
      <c r="C92" s="31" t="s">
        <v>1322</v>
      </c>
      <c r="D92" s="31" t="s">
        <v>1328</v>
      </c>
      <c r="E92" s="31" t="s">
        <v>577</v>
      </c>
      <c r="F92" s="93">
        <v>112257</v>
      </c>
      <c r="G92" s="32">
        <v>222.5</v>
      </c>
      <c r="H92" s="32" t="s">
        <v>1179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45135</v>
      </c>
      <c r="B93" s="32" t="s">
        <v>1331</v>
      </c>
      <c r="C93" s="31" t="s">
        <v>1332</v>
      </c>
      <c r="D93" s="31" t="s">
        <v>1333</v>
      </c>
      <c r="E93" s="31" t="s">
        <v>577</v>
      </c>
      <c r="F93" s="93">
        <v>200000</v>
      </c>
      <c r="G93" s="32">
        <v>97.25</v>
      </c>
      <c r="H93" s="32" t="s">
        <v>1179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45135</v>
      </c>
      <c r="B94" s="32" t="s">
        <v>1326</v>
      </c>
      <c r="C94" s="31" t="s">
        <v>1327</v>
      </c>
      <c r="D94" s="31" t="s">
        <v>578</v>
      </c>
      <c r="E94" s="31" t="s">
        <v>577</v>
      </c>
      <c r="F94" s="93">
        <v>304887</v>
      </c>
      <c r="G94" s="32">
        <v>132.06</v>
      </c>
      <c r="H94" s="32" t="s">
        <v>1179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/>
      <c r="B95" s="32"/>
      <c r="C95" s="31"/>
      <c r="D95" s="31"/>
      <c r="E95" s="31"/>
      <c r="F95" s="93"/>
      <c r="G95" s="32"/>
      <c r="H95" s="32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/>
      <c r="B96" s="32"/>
      <c r="C96" s="31"/>
      <c r="D96" s="31"/>
      <c r="E96" s="31"/>
      <c r="F96" s="93"/>
      <c r="G96" s="32"/>
      <c r="H96" s="32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/>
      <c r="B97" s="32"/>
      <c r="C97" s="31"/>
      <c r="D97" s="31"/>
      <c r="E97" s="31"/>
      <c r="F97" s="93"/>
      <c r="G97" s="32"/>
      <c r="H97" s="32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/>
      <c r="B98" s="32"/>
      <c r="C98" s="31"/>
      <c r="D98" s="31"/>
      <c r="E98" s="31"/>
      <c r="F98" s="93"/>
      <c r="G98" s="32"/>
      <c r="H98" s="32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/>
      <c r="B99" s="32"/>
      <c r="C99" s="31"/>
      <c r="D99" s="31"/>
      <c r="E99" s="31"/>
      <c r="F99" s="93"/>
      <c r="G99" s="32"/>
      <c r="H99" s="32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/>
      <c r="B100" s="32"/>
      <c r="C100" s="31"/>
      <c r="D100" s="31"/>
      <c r="E100" s="31"/>
      <c r="F100" s="93"/>
      <c r="G100" s="32"/>
      <c r="H100" s="32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/>
      <c r="B101" s="32"/>
      <c r="C101" s="31"/>
      <c r="D101" s="31"/>
      <c r="E101" s="31"/>
      <c r="F101" s="93"/>
      <c r="G101" s="32"/>
      <c r="H101" s="3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/>
      <c r="B102" s="32"/>
      <c r="C102" s="31"/>
      <c r="D102" s="31"/>
      <c r="E102" s="31"/>
      <c r="F102" s="93"/>
      <c r="G102" s="32"/>
      <c r="H102" s="32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/>
      <c r="B103" s="32"/>
      <c r="C103" s="31"/>
      <c r="D103" s="31"/>
      <c r="E103" s="31"/>
      <c r="F103" s="93"/>
      <c r="G103" s="32"/>
      <c r="H103" s="32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/>
      <c r="B104" s="32"/>
      <c r="C104" s="31"/>
      <c r="D104" s="31"/>
      <c r="E104" s="31"/>
      <c r="F104" s="93"/>
      <c r="G104" s="32"/>
      <c r="H104" s="32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/>
      <c r="B105" s="32"/>
      <c r="C105" s="31"/>
      <c r="D105" s="31"/>
      <c r="E105" s="31"/>
      <c r="F105" s="93"/>
      <c r="G105" s="32"/>
      <c r="H105" s="32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/>
      <c r="B106" s="32"/>
      <c r="C106" s="31"/>
      <c r="D106" s="31"/>
      <c r="E106" s="31"/>
      <c r="F106" s="93"/>
      <c r="G106" s="32"/>
      <c r="H106" s="32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/>
      <c r="B107" s="32"/>
      <c r="C107" s="31"/>
      <c r="D107" s="31"/>
      <c r="E107" s="31"/>
      <c r="F107" s="93"/>
      <c r="G107" s="32"/>
      <c r="H107" s="32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/>
      <c r="B108" s="32"/>
      <c r="C108" s="31"/>
      <c r="D108" s="31"/>
      <c r="E108" s="31"/>
      <c r="F108" s="93"/>
      <c r="G108" s="32"/>
      <c r="H108" s="32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/>
      <c r="B109" s="32"/>
      <c r="C109" s="31"/>
      <c r="D109" s="31"/>
      <c r="E109" s="31"/>
      <c r="F109" s="93"/>
      <c r="G109" s="32"/>
      <c r="H109" s="32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/>
      <c r="B110" s="32"/>
      <c r="C110" s="31"/>
      <c r="D110" s="31"/>
      <c r="E110" s="31"/>
      <c r="F110" s="93"/>
      <c r="G110" s="32"/>
      <c r="H110" s="3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/>
      <c r="B111" s="32"/>
      <c r="C111" s="31"/>
      <c r="D111" s="31"/>
      <c r="E111" s="31"/>
      <c r="F111" s="93"/>
      <c r="G111" s="32"/>
      <c r="H111" s="3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/>
      <c r="B112" s="32"/>
      <c r="C112" s="31"/>
      <c r="D112" s="31"/>
      <c r="E112" s="31"/>
      <c r="F112" s="93"/>
      <c r="G112" s="32"/>
      <c r="H112" s="3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/>
      <c r="B113" s="32"/>
      <c r="C113" s="31"/>
      <c r="D113" s="31"/>
      <c r="E113" s="31"/>
      <c r="F113" s="93"/>
      <c r="G113" s="32"/>
      <c r="H113" s="3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/>
      <c r="B114" s="32"/>
      <c r="C114" s="31"/>
      <c r="D114" s="31"/>
      <c r="E114" s="31"/>
      <c r="F114" s="93"/>
      <c r="G114" s="32"/>
      <c r="H114" s="3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/>
      <c r="B115" s="32"/>
      <c r="C115" s="31"/>
      <c r="D115" s="31"/>
      <c r="E115" s="31"/>
      <c r="F115" s="93"/>
      <c r="G115" s="32"/>
      <c r="H115" s="32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/>
      <c r="B116" s="32"/>
      <c r="C116" s="31"/>
      <c r="D116" s="31"/>
      <c r="E116" s="31"/>
      <c r="F116" s="93"/>
      <c r="G116" s="32"/>
      <c r="H116" s="32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/>
      <c r="B117" s="32"/>
      <c r="C117" s="31"/>
      <c r="D117" s="31"/>
      <c r="E117" s="31"/>
      <c r="F117" s="93"/>
      <c r="G117" s="32"/>
      <c r="H117" s="32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/>
      <c r="B118" s="32"/>
      <c r="C118" s="31"/>
      <c r="D118" s="31"/>
      <c r="E118" s="31"/>
      <c r="F118" s="93"/>
      <c r="G118" s="32"/>
      <c r="H118" s="3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/>
      <c r="B119" s="32"/>
      <c r="C119" s="31"/>
      <c r="D119" s="31"/>
      <c r="E119" s="31"/>
      <c r="F119" s="93"/>
      <c r="G119" s="32"/>
      <c r="H119" s="3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/>
      <c r="B120" s="32"/>
      <c r="C120" s="31"/>
      <c r="D120" s="31"/>
      <c r="E120" s="31"/>
      <c r="F120" s="93"/>
      <c r="G120" s="32"/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/>
      <c r="B121" s="32"/>
      <c r="C121" s="31"/>
      <c r="D121" s="31"/>
      <c r="E121" s="31"/>
      <c r="F121" s="93"/>
      <c r="G121" s="32"/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/>
      <c r="B122" s="32"/>
      <c r="C122" s="31"/>
      <c r="D122" s="31"/>
      <c r="E122" s="31"/>
      <c r="F122" s="93"/>
      <c r="G122" s="32"/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/>
      <c r="B123" s="32"/>
      <c r="C123" s="31"/>
      <c r="D123" s="31"/>
      <c r="E123" s="31"/>
      <c r="F123" s="93"/>
      <c r="G123" s="32"/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9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9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9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9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9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9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9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9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9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9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9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9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9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9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9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9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9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95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95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95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95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95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95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95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95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95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95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95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95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95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95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95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95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95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95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95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95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95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95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95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95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0"/>
  <sheetViews>
    <sheetView zoomScale="90" zoomScaleNormal="90" workbookViewId="0">
      <selection activeCell="M7" sqref="M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950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0">
        <v>1</v>
      </c>
      <c r="B10" s="264">
        <v>45058</v>
      </c>
      <c r="C10" s="270"/>
      <c r="D10" s="277" t="s">
        <v>215</v>
      </c>
      <c r="E10" s="274" t="s">
        <v>593</v>
      </c>
      <c r="F10" s="260">
        <v>568</v>
      </c>
      <c r="G10" s="260">
        <v>538</v>
      </c>
      <c r="H10" s="260">
        <v>599</v>
      </c>
      <c r="I10" s="278" t="s">
        <v>594</v>
      </c>
      <c r="J10" s="115" t="s">
        <v>992</v>
      </c>
      <c r="K10" s="115">
        <f>H10-F10</f>
        <v>31</v>
      </c>
      <c r="L10" s="116">
        <f>(F10*-0.7)/100</f>
        <v>-3.9759999999999995</v>
      </c>
      <c r="M10" s="117">
        <f>(K10+L10)/F10</f>
        <v>4.7577464788732399E-2</v>
      </c>
      <c r="N10" s="318" t="s">
        <v>597</v>
      </c>
      <c r="O10" s="324">
        <v>45117</v>
      </c>
      <c r="P10" s="323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260">
        <v>2</v>
      </c>
      <c r="B11" s="264">
        <v>45084</v>
      </c>
      <c r="C11" s="270"/>
      <c r="D11" s="277" t="s">
        <v>235</v>
      </c>
      <c r="E11" s="274" t="s">
        <v>593</v>
      </c>
      <c r="F11" s="260">
        <v>1495</v>
      </c>
      <c r="G11" s="260">
        <v>1385</v>
      </c>
      <c r="H11" s="260">
        <v>1565</v>
      </c>
      <c r="I11" s="278" t="s">
        <v>598</v>
      </c>
      <c r="J11" s="115" t="s">
        <v>791</v>
      </c>
      <c r="K11" s="115">
        <f>H11-F11</f>
        <v>70</v>
      </c>
      <c r="L11" s="116">
        <f>(F11*-0.7)/100</f>
        <v>-10.465</v>
      </c>
      <c r="M11" s="117">
        <f>(K11+L11)/F11</f>
        <v>3.9822742474916385E-2</v>
      </c>
      <c r="N11" s="318" t="s">
        <v>597</v>
      </c>
      <c r="O11" s="324">
        <v>45135</v>
      </c>
      <c r="P11" s="323" t="s">
        <v>312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0">
        <v>3</v>
      </c>
      <c r="B12" s="264">
        <v>45090</v>
      </c>
      <c r="C12" s="270"/>
      <c r="D12" s="277" t="s">
        <v>338</v>
      </c>
      <c r="E12" s="274" t="s">
        <v>593</v>
      </c>
      <c r="F12" s="260">
        <v>4215</v>
      </c>
      <c r="G12" s="260">
        <v>3900</v>
      </c>
      <c r="H12" s="260">
        <v>4515</v>
      </c>
      <c r="I12" s="278" t="s">
        <v>599</v>
      </c>
      <c r="J12" s="115" t="s">
        <v>949</v>
      </c>
      <c r="K12" s="115">
        <f>H12-F12</f>
        <v>300</v>
      </c>
      <c r="L12" s="116">
        <f>(F12*-0.7)/100</f>
        <v>-29.504999999999999</v>
      </c>
      <c r="M12" s="117">
        <f>(K12+L12)/F12</f>
        <v>6.4174377224199289E-2</v>
      </c>
      <c r="N12" s="115" t="s">
        <v>597</v>
      </c>
      <c r="O12" s="118">
        <v>45111</v>
      </c>
      <c r="P12" s="115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0">
        <v>4</v>
      </c>
      <c r="B13" s="121">
        <v>45092</v>
      </c>
      <c r="C13" s="122"/>
      <c r="D13" s="269" t="s">
        <v>62</v>
      </c>
      <c r="E13" s="266" t="s">
        <v>593</v>
      </c>
      <c r="F13" s="107" t="s">
        <v>863</v>
      </c>
      <c r="G13" s="110">
        <v>6400</v>
      </c>
      <c r="H13" s="123"/>
      <c r="I13" s="267" t="s">
        <v>864</v>
      </c>
      <c r="J13" s="268" t="s">
        <v>595</v>
      </c>
      <c r="K13" s="124"/>
      <c r="L13" s="125"/>
      <c r="M13" s="126"/>
      <c r="N13" s="127"/>
      <c r="O13" s="128"/>
      <c r="P13" s="119">
        <f>VLOOKUP(D13,'MidCap Intra'!B47:C546,2,0)</f>
        <v>6622.6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0">
        <v>5</v>
      </c>
      <c r="B14" s="264">
        <v>45092</v>
      </c>
      <c r="C14" s="270"/>
      <c r="D14" s="277" t="s">
        <v>192</v>
      </c>
      <c r="E14" s="274" t="s">
        <v>593</v>
      </c>
      <c r="F14" s="260">
        <v>1010</v>
      </c>
      <c r="G14" s="260">
        <v>930</v>
      </c>
      <c r="H14" s="260">
        <v>1072.5</v>
      </c>
      <c r="I14" s="278" t="s">
        <v>865</v>
      </c>
      <c r="J14" s="115" t="s">
        <v>1097</v>
      </c>
      <c r="K14" s="115">
        <f t="shared" ref="K14:K19" si="0">H14-F14</f>
        <v>62.5</v>
      </c>
      <c r="L14" s="116">
        <f t="shared" ref="L14:L19" si="1">(F14*-0.7)/100</f>
        <v>-7.07</v>
      </c>
      <c r="M14" s="117">
        <f t="shared" ref="M14:M19" si="2">(K14+L14)/F14</f>
        <v>5.4881188118811881E-2</v>
      </c>
      <c r="N14" s="115" t="s">
        <v>597</v>
      </c>
      <c r="O14" s="118">
        <v>45124</v>
      </c>
      <c r="P14" s="115"/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0">
        <v>6</v>
      </c>
      <c r="B15" s="264">
        <v>45096</v>
      </c>
      <c r="C15" s="270"/>
      <c r="D15" s="277" t="s">
        <v>510</v>
      </c>
      <c r="E15" s="274" t="s">
        <v>593</v>
      </c>
      <c r="F15" s="260">
        <v>537.5</v>
      </c>
      <c r="G15" s="260">
        <v>489</v>
      </c>
      <c r="H15" s="260">
        <v>569.5</v>
      </c>
      <c r="I15" s="278" t="s">
        <v>867</v>
      </c>
      <c r="J15" s="115" t="s">
        <v>958</v>
      </c>
      <c r="K15" s="115">
        <f t="shared" si="0"/>
        <v>32</v>
      </c>
      <c r="L15" s="116">
        <f t="shared" si="1"/>
        <v>-3.7625000000000002</v>
      </c>
      <c r="M15" s="117">
        <f t="shared" si="2"/>
        <v>5.2534883720930237E-2</v>
      </c>
      <c r="N15" s="115" t="s">
        <v>597</v>
      </c>
      <c r="O15" s="118">
        <v>45110</v>
      </c>
      <c r="P15" s="115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0">
        <v>7</v>
      </c>
      <c r="B16" s="264">
        <v>45098</v>
      </c>
      <c r="C16" s="270"/>
      <c r="D16" s="277" t="s">
        <v>431</v>
      </c>
      <c r="E16" s="274" t="s">
        <v>593</v>
      </c>
      <c r="F16" s="260">
        <v>102</v>
      </c>
      <c r="G16" s="260">
        <v>94</v>
      </c>
      <c r="H16" s="260">
        <v>107.5</v>
      </c>
      <c r="I16" s="278" t="s">
        <v>868</v>
      </c>
      <c r="J16" s="115" t="s">
        <v>961</v>
      </c>
      <c r="K16" s="115">
        <f t="shared" si="0"/>
        <v>5.5</v>
      </c>
      <c r="L16" s="116">
        <f t="shared" si="1"/>
        <v>-0.71399999999999997</v>
      </c>
      <c r="M16" s="117">
        <f t="shared" si="2"/>
        <v>4.6921568627450977E-2</v>
      </c>
      <c r="N16" s="115" t="s">
        <v>597</v>
      </c>
      <c r="O16" s="118">
        <v>45113</v>
      </c>
      <c r="P16" s="115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25">
        <v>8</v>
      </c>
      <c r="B17" s="326">
        <v>45099</v>
      </c>
      <c r="C17" s="327"/>
      <c r="D17" s="328" t="s">
        <v>403</v>
      </c>
      <c r="E17" s="329" t="s">
        <v>593</v>
      </c>
      <c r="F17" s="256">
        <v>3050</v>
      </c>
      <c r="G17" s="257">
        <v>2840</v>
      </c>
      <c r="H17" s="257">
        <v>2800</v>
      </c>
      <c r="I17" s="330" t="s">
        <v>870</v>
      </c>
      <c r="J17" s="331" t="s">
        <v>993</v>
      </c>
      <c r="K17" s="331">
        <f t="shared" si="0"/>
        <v>-250</v>
      </c>
      <c r="L17" s="332">
        <f t="shared" si="1"/>
        <v>-21.35</v>
      </c>
      <c r="M17" s="333">
        <f t="shared" si="2"/>
        <v>-8.8967213114754112E-2</v>
      </c>
      <c r="N17" s="334" t="s">
        <v>610</v>
      </c>
      <c r="O17" s="335">
        <v>45117</v>
      </c>
      <c r="P17" s="336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0">
        <v>9</v>
      </c>
      <c r="B18" s="264">
        <v>45105</v>
      </c>
      <c r="C18" s="270"/>
      <c r="D18" s="277" t="s">
        <v>130</v>
      </c>
      <c r="E18" s="274" t="s">
        <v>593</v>
      </c>
      <c r="F18" s="260">
        <v>640</v>
      </c>
      <c r="G18" s="260">
        <v>597</v>
      </c>
      <c r="H18" s="260">
        <v>689.5</v>
      </c>
      <c r="I18" s="278" t="s">
        <v>891</v>
      </c>
      <c r="J18" s="115" t="s">
        <v>1064</v>
      </c>
      <c r="K18" s="115">
        <f t="shared" si="0"/>
        <v>49.5</v>
      </c>
      <c r="L18" s="116">
        <f t="shared" si="1"/>
        <v>-4.4800000000000004</v>
      </c>
      <c r="M18" s="117">
        <f t="shared" si="2"/>
        <v>7.0343749999999997E-2</v>
      </c>
      <c r="N18" s="115" t="s">
        <v>597</v>
      </c>
      <c r="O18" s="118">
        <v>45120</v>
      </c>
      <c r="P18" s="115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25">
        <v>10</v>
      </c>
      <c r="B19" s="326">
        <v>45110</v>
      </c>
      <c r="C19" s="327"/>
      <c r="D19" s="328" t="s">
        <v>127</v>
      </c>
      <c r="E19" s="329" t="s">
        <v>593</v>
      </c>
      <c r="F19" s="256">
        <v>1152.5</v>
      </c>
      <c r="G19" s="257">
        <v>1095</v>
      </c>
      <c r="H19" s="257">
        <v>1100</v>
      </c>
      <c r="I19" s="330" t="s">
        <v>917</v>
      </c>
      <c r="J19" s="331" t="s">
        <v>1057</v>
      </c>
      <c r="K19" s="331">
        <f t="shared" si="0"/>
        <v>-52.5</v>
      </c>
      <c r="L19" s="332">
        <f t="shared" si="1"/>
        <v>-8.0675000000000008</v>
      </c>
      <c r="M19" s="333">
        <f t="shared" si="2"/>
        <v>-5.2553145336225598E-2</v>
      </c>
      <c r="N19" s="334" t="s">
        <v>610</v>
      </c>
      <c r="O19" s="335">
        <v>45120</v>
      </c>
      <c r="P19" s="336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0">
        <v>11</v>
      </c>
      <c r="B20" s="264">
        <v>45111</v>
      </c>
      <c r="C20" s="270"/>
      <c r="D20" s="277" t="s">
        <v>114</v>
      </c>
      <c r="E20" s="274" t="s">
        <v>593</v>
      </c>
      <c r="F20" s="260">
        <v>129</v>
      </c>
      <c r="G20" s="260">
        <v>119</v>
      </c>
      <c r="H20" s="260">
        <v>136</v>
      </c>
      <c r="I20" s="278" t="s">
        <v>935</v>
      </c>
      <c r="J20" s="115" t="s">
        <v>1127</v>
      </c>
      <c r="K20" s="115">
        <f t="shared" ref="K20" si="3">H20-F20</f>
        <v>7</v>
      </c>
      <c r="L20" s="116">
        <f t="shared" ref="L20" si="4">(F20*-0.7)/100</f>
        <v>-0.90300000000000002</v>
      </c>
      <c r="M20" s="117">
        <f t="shared" ref="M20" si="5">(K20+L20)/F20</f>
        <v>4.7263565891472861E-2</v>
      </c>
      <c r="N20" s="115" t="s">
        <v>597</v>
      </c>
      <c r="O20" s="118">
        <v>45126</v>
      </c>
      <c r="P20" s="115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1">
        <v>12</v>
      </c>
      <c r="B21" s="108">
        <v>45111</v>
      </c>
      <c r="C21" s="292"/>
      <c r="D21" s="293" t="s">
        <v>82</v>
      </c>
      <c r="E21" s="109" t="s">
        <v>593</v>
      </c>
      <c r="F21" s="107" t="s">
        <v>1054</v>
      </c>
      <c r="G21" s="110">
        <v>234</v>
      </c>
      <c r="H21" s="107"/>
      <c r="I21" s="107" t="s">
        <v>938</v>
      </c>
      <c r="J21" s="110" t="s">
        <v>595</v>
      </c>
      <c r="K21" s="110"/>
      <c r="L21" s="111"/>
      <c r="M21" s="112"/>
      <c r="N21" s="110"/>
      <c r="O21" s="315"/>
      <c r="P21" s="119">
        <f>VLOOKUP(D21,'MidCap Intra'!B58:C557,2,0)</f>
        <v>256.75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1">
        <v>13</v>
      </c>
      <c r="B22" s="108">
        <v>45112</v>
      </c>
      <c r="C22" s="292"/>
      <c r="D22" s="293" t="s">
        <v>388</v>
      </c>
      <c r="E22" s="109" t="s">
        <v>593</v>
      </c>
      <c r="F22" s="107" t="s">
        <v>1055</v>
      </c>
      <c r="G22" s="110">
        <v>1395</v>
      </c>
      <c r="H22" s="107"/>
      <c r="I22" s="107" t="s">
        <v>955</v>
      </c>
      <c r="J22" s="110" t="s">
        <v>595</v>
      </c>
      <c r="K22" s="110"/>
      <c r="L22" s="111"/>
      <c r="M22" s="112"/>
      <c r="N22" s="110"/>
      <c r="O22" s="315"/>
      <c r="P22" s="119">
        <f>VLOOKUP(D22,'MidCap Intra'!B59:C558,2,0)</f>
        <v>1480.35</v>
      </c>
      <c r="Q22" s="41"/>
      <c r="R22" s="41" t="s">
        <v>611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60">
        <v>14</v>
      </c>
      <c r="B23" s="264">
        <v>45113</v>
      </c>
      <c r="C23" s="270"/>
      <c r="D23" s="277" t="s">
        <v>322</v>
      </c>
      <c r="E23" s="274" t="s">
        <v>593</v>
      </c>
      <c r="F23" s="260">
        <v>1425</v>
      </c>
      <c r="G23" s="260">
        <v>1295</v>
      </c>
      <c r="H23" s="260">
        <v>1536.5</v>
      </c>
      <c r="I23" s="278" t="s">
        <v>964</v>
      </c>
      <c r="J23" s="115" t="s">
        <v>1127</v>
      </c>
      <c r="K23" s="115">
        <f t="shared" ref="K23" si="6">H23-F23</f>
        <v>111.5</v>
      </c>
      <c r="L23" s="116">
        <f t="shared" ref="L23" si="7">(F23*-0.7)/100</f>
        <v>-9.9749999999999996</v>
      </c>
      <c r="M23" s="117">
        <f t="shared" ref="M23" si="8">(K23+L23)/F23</f>
        <v>7.1245614035087723E-2</v>
      </c>
      <c r="N23" s="115" t="s">
        <v>597</v>
      </c>
      <c r="O23" s="118">
        <v>45132</v>
      </c>
      <c r="P23" s="115"/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25">
        <v>15</v>
      </c>
      <c r="B24" s="326">
        <v>45113</v>
      </c>
      <c r="C24" s="327"/>
      <c r="D24" s="328" t="s">
        <v>104</v>
      </c>
      <c r="E24" s="329" t="s">
        <v>593</v>
      </c>
      <c r="F24" s="256">
        <v>2095</v>
      </c>
      <c r="G24" s="257">
        <v>1990</v>
      </c>
      <c r="H24" s="257">
        <v>1970</v>
      </c>
      <c r="I24" s="330" t="s">
        <v>965</v>
      </c>
      <c r="J24" s="331" t="s">
        <v>1033</v>
      </c>
      <c r="K24" s="331">
        <f>H24-F24</f>
        <v>-125</v>
      </c>
      <c r="L24" s="332">
        <f>(F24*-0.7)/100</f>
        <v>-14.664999999999999</v>
      </c>
      <c r="M24" s="333">
        <f>(K24+L24)/F24</f>
        <v>-6.6665871121718373E-2</v>
      </c>
      <c r="N24" s="334" t="s">
        <v>610</v>
      </c>
      <c r="O24" s="335">
        <v>45118</v>
      </c>
      <c r="P24" s="336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63">
        <v>16</v>
      </c>
      <c r="B25" s="364">
        <v>45117</v>
      </c>
      <c r="C25" s="365"/>
      <c r="D25" s="366" t="s">
        <v>218</v>
      </c>
      <c r="E25" s="367" t="s">
        <v>593</v>
      </c>
      <c r="F25" s="368">
        <v>2150</v>
      </c>
      <c r="G25" s="369">
        <v>1980</v>
      </c>
      <c r="H25" s="369">
        <v>2160</v>
      </c>
      <c r="I25" s="370" t="s">
        <v>1015</v>
      </c>
      <c r="J25" s="371" t="s">
        <v>1031</v>
      </c>
      <c r="K25" s="371">
        <f>H25-F25</f>
        <v>10</v>
      </c>
      <c r="L25" s="372">
        <f>(F25*-0.7)/100</f>
        <v>-15.05</v>
      </c>
      <c r="M25" s="373">
        <f>(K25+L25)/F25</f>
        <v>-2.3488372093023258E-3</v>
      </c>
      <c r="N25" s="374" t="s">
        <v>620</v>
      </c>
      <c r="O25" s="362">
        <v>45132</v>
      </c>
      <c r="P25" s="375"/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37">
        <v>17</v>
      </c>
      <c r="B26" s="288">
        <v>45119</v>
      </c>
      <c r="C26" s="338"/>
      <c r="D26" s="339" t="s">
        <v>129</v>
      </c>
      <c r="E26" s="340" t="s">
        <v>593</v>
      </c>
      <c r="F26" s="287" t="s">
        <v>1056</v>
      </c>
      <c r="G26" s="289">
        <v>1540</v>
      </c>
      <c r="H26" s="287"/>
      <c r="I26" s="287" t="s">
        <v>1038</v>
      </c>
      <c r="J26" s="289" t="s">
        <v>595</v>
      </c>
      <c r="K26" s="289"/>
      <c r="L26" s="317"/>
      <c r="M26" s="341"/>
      <c r="N26" s="289"/>
      <c r="O26" s="342"/>
      <c r="P26" s="119">
        <f>VLOOKUP(D26,'MidCap Intra'!B63:C562,2,0)</f>
        <v>1643.5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37">
        <v>18</v>
      </c>
      <c r="B27" s="288">
        <v>45120</v>
      </c>
      <c r="C27" s="338"/>
      <c r="D27" s="357" t="s">
        <v>431</v>
      </c>
      <c r="E27" s="340" t="s">
        <v>593</v>
      </c>
      <c r="F27" s="287" t="s">
        <v>1066</v>
      </c>
      <c r="G27" s="289">
        <v>102</v>
      </c>
      <c r="H27" s="287"/>
      <c r="I27" s="287" t="s">
        <v>1067</v>
      </c>
      <c r="J27" s="289" t="s">
        <v>595</v>
      </c>
      <c r="K27" s="289"/>
      <c r="L27" s="317"/>
      <c r="M27" s="341"/>
      <c r="N27" s="289"/>
      <c r="O27" s="342"/>
      <c r="P27" s="119">
        <f>VLOOKUP(D27,'MidCap Intra'!B64:C563,2,0)</f>
        <v>108.5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0">
        <v>19</v>
      </c>
      <c r="B28" s="264">
        <v>45120</v>
      </c>
      <c r="C28" s="270"/>
      <c r="D28" s="277" t="s">
        <v>518</v>
      </c>
      <c r="E28" s="274" t="s">
        <v>593</v>
      </c>
      <c r="F28" s="260">
        <v>292</v>
      </c>
      <c r="G28" s="260">
        <v>255</v>
      </c>
      <c r="H28" s="260">
        <v>309.5</v>
      </c>
      <c r="I28" s="278" t="s">
        <v>1071</v>
      </c>
      <c r="J28" s="115" t="s">
        <v>1103</v>
      </c>
      <c r="K28" s="115">
        <f>H28-F28</f>
        <v>17.5</v>
      </c>
      <c r="L28" s="116">
        <f>(F28*-0.7)/100</f>
        <v>-2.0439999999999996</v>
      </c>
      <c r="M28" s="117">
        <f>(K28+L28)/F28</f>
        <v>5.2931506849315066E-2</v>
      </c>
      <c r="N28" s="115" t="s">
        <v>597</v>
      </c>
      <c r="O28" s="118">
        <v>45124</v>
      </c>
      <c r="P28" s="115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0">
        <v>20</v>
      </c>
      <c r="B29" s="264">
        <v>45125</v>
      </c>
      <c r="C29" s="270"/>
      <c r="D29" s="277" t="s">
        <v>1104</v>
      </c>
      <c r="E29" s="274" t="s">
        <v>593</v>
      </c>
      <c r="F29" s="260">
        <v>590</v>
      </c>
      <c r="G29" s="260">
        <v>530</v>
      </c>
      <c r="H29" s="260">
        <v>625</v>
      </c>
      <c r="I29" s="278" t="s">
        <v>1105</v>
      </c>
      <c r="J29" s="115" t="s">
        <v>924</v>
      </c>
      <c r="K29" s="115">
        <f>H29-F29</f>
        <v>35</v>
      </c>
      <c r="L29" s="116">
        <f>(F29*-0.7)/100</f>
        <v>-4.13</v>
      </c>
      <c r="M29" s="117">
        <f>(K29+L29)/F29</f>
        <v>5.2322033898305087E-2</v>
      </c>
      <c r="N29" s="115" t="s">
        <v>597</v>
      </c>
      <c r="O29" s="118">
        <v>45127</v>
      </c>
      <c r="P29" s="115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37">
        <v>21</v>
      </c>
      <c r="B30" s="288">
        <v>45125</v>
      </c>
      <c r="C30" s="338"/>
      <c r="D30" s="357" t="s">
        <v>215</v>
      </c>
      <c r="E30" s="340" t="s">
        <v>593</v>
      </c>
      <c r="F30" s="287" t="s">
        <v>1114</v>
      </c>
      <c r="G30" s="289">
        <v>548</v>
      </c>
      <c r="H30" s="287"/>
      <c r="I30" s="287" t="s">
        <v>1115</v>
      </c>
      <c r="J30" s="289" t="s">
        <v>595</v>
      </c>
      <c r="K30" s="289"/>
      <c r="L30" s="317"/>
      <c r="M30" s="341"/>
      <c r="N30" s="289"/>
      <c r="O30" s="342"/>
      <c r="P30" s="119">
        <f>VLOOKUP(D30,'MidCap Intra'!B67:C566,2,0)</f>
        <v>616.04999999999995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37">
        <v>22</v>
      </c>
      <c r="B31" s="288">
        <v>45125</v>
      </c>
      <c r="C31" s="338"/>
      <c r="D31" s="357" t="s">
        <v>500</v>
      </c>
      <c r="E31" s="340" t="s">
        <v>593</v>
      </c>
      <c r="F31" s="287" t="s">
        <v>1118</v>
      </c>
      <c r="G31" s="289">
        <v>168</v>
      </c>
      <c r="H31" s="287"/>
      <c r="I31" s="287" t="s">
        <v>1119</v>
      </c>
      <c r="J31" s="289" t="s">
        <v>595</v>
      </c>
      <c r="K31" s="289"/>
      <c r="L31" s="317"/>
      <c r="M31" s="341"/>
      <c r="N31" s="289"/>
      <c r="O31" s="342"/>
      <c r="P31" s="119">
        <f>VLOOKUP(D31,'MidCap Intra'!B68:C567,2,0)</f>
        <v>181.4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25">
        <v>23</v>
      </c>
      <c r="B32" s="326">
        <v>45126</v>
      </c>
      <c r="C32" s="327"/>
      <c r="D32" s="328" t="s">
        <v>510</v>
      </c>
      <c r="E32" s="329" t="s">
        <v>593</v>
      </c>
      <c r="F32" s="256">
        <v>536</v>
      </c>
      <c r="G32" s="257">
        <v>497</v>
      </c>
      <c r="H32" s="257">
        <v>495</v>
      </c>
      <c r="I32" s="330" t="s">
        <v>1120</v>
      </c>
      <c r="J32" s="331" t="s">
        <v>1176</v>
      </c>
      <c r="K32" s="331">
        <f>H32-F32</f>
        <v>-41</v>
      </c>
      <c r="L32" s="332">
        <f>(F32*-0.7)/100</f>
        <v>-3.7519999999999998</v>
      </c>
      <c r="M32" s="333">
        <f>(K32+L32)/F32</f>
        <v>-8.3492537313432841E-2</v>
      </c>
      <c r="N32" s="334" t="s">
        <v>610</v>
      </c>
      <c r="O32" s="335">
        <v>45131</v>
      </c>
      <c r="P32" s="336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260">
        <v>24</v>
      </c>
      <c r="B33" s="264">
        <v>45127</v>
      </c>
      <c r="C33" s="270"/>
      <c r="D33" s="277" t="s">
        <v>373</v>
      </c>
      <c r="E33" s="274" t="s">
        <v>593</v>
      </c>
      <c r="F33" s="260">
        <v>462.5</v>
      </c>
      <c r="G33" s="260">
        <v>419</v>
      </c>
      <c r="H33" s="260">
        <v>490</v>
      </c>
      <c r="I33" s="278" t="s">
        <v>1129</v>
      </c>
      <c r="J33" s="115" t="s">
        <v>1146</v>
      </c>
      <c r="K33" s="115">
        <f>H33-F33</f>
        <v>27.5</v>
      </c>
      <c r="L33" s="116">
        <f>(F33*-0.7)/100</f>
        <v>-3.2374999999999998</v>
      </c>
      <c r="M33" s="117">
        <f>(K33+L33)/F33</f>
        <v>5.2459459459459457E-2</v>
      </c>
      <c r="N33" s="115" t="s">
        <v>597</v>
      </c>
      <c r="O33" s="118">
        <v>45132</v>
      </c>
      <c r="P33" s="115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260">
        <v>25</v>
      </c>
      <c r="B34" s="264">
        <v>45127</v>
      </c>
      <c r="C34" s="270"/>
      <c r="D34" s="277" t="s">
        <v>468</v>
      </c>
      <c r="E34" s="274" t="s">
        <v>593</v>
      </c>
      <c r="F34" s="260">
        <v>47.7</v>
      </c>
      <c r="G34" s="260">
        <v>44</v>
      </c>
      <c r="H34" s="260">
        <v>51</v>
      </c>
      <c r="I34" s="278" t="s">
        <v>1130</v>
      </c>
      <c r="J34" s="115" t="s">
        <v>1175</v>
      </c>
      <c r="K34" s="115">
        <f>H34-F34</f>
        <v>3.2999999999999972</v>
      </c>
      <c r="L34" s="116">
        <f>(F34*-0.7)/100</f>
        <v>-0.33390000000000003</v>
      </c>
      <c r="M34" s="117">
        <f>(K34+L34)/F34</f>
        <v>6.2182389937106855E-2</v>
      </c>
      <c r="N34" s="115" t="s">
        <v>597</v>
      </c>
      <c r="O34" s="118">
        <v>45131</v>
      </c>
      <c r="P34" s="115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37">
        <v>26</v>
      </c>
      <c r="B35" s="288">
        <v>45133</v>
      </c>
      <c r="C35" s="338"/>
      <c r="D35" s="339" t="s">
        <v>429</v>
      </c>
      <c r="E35" s="340" t="s">
        <v>593</v>
      </c>
      <c r="F35" s="287" t="s">
        <v>1194</v>
      </c>
      <c r="G35" s="289">
        <v>299</v>
      </c>
      <c r="H35" s="287"/>
      <c r="I35" s="287" t="s">
        <v>1195</v>
      </c>
      <c r="J35" s="289" t="s">
        <v>595</v>
      </c>
      <c r="K35" s="289"/>
      <c r="L35" s="317"/>
      <c r="M35" s="341"/>
      <c r="N35" s="289"/>
      <c r="O35" s="342"/>
      <c r="P35" s="317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37">
        <v>27</v>
      </c>
      <c r="B36" s="288">
        <v>45133</v>
      </c>
      <c r="C36" s="338"/>
      <c r="D36" s="339" t="s">
        <v>74</v>
      </c>
      <c r="E36" s="340" t="s">
        <v>593</v>
      </c>
      <c r="F36" s="287" t="s">
        <v>1197</v>
      </c>
      <c r="G36" s="289">
        <v>185</v>
      </c>
      <c r="H36" s="287"/>
      <c r="I36" s="287" t="s">
        <v>1198</v>
      </c>
      <c r="J36" s="289" t="s">
        <v>595</v>
      </c>
      <c r="K36" s="289"/>
      <c r="L36" s="317"/>
      <c r="M36" s="341"/>
      <c r="N36" s="289"/>
      <c r="O36" s="342"/>
      <c r="P36" s="317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291">
        <v>28</v>
      </c>
      <c r="B37" s="108">
        <v>45133</v>
      </c>
      <c r="C37" s="292"/>
      <c r="D37" s="376" t="s">
        <v>492</v>
      </c>
      <c r="E37" s="340" t="s">
        <v>593</v>
      </c>
      <c r="F37" s="107" t="s">
        <v>1203</v>
      </c>
      <c r="G37" s="110">
        <v>118</v>
      </c>
      <c r="H37" s="107"/>
      <c r="I37" s="107" t="s">
        <v>1204</v>
      </c>
      <c r="J37" s="110" t="s">
        <v>595</v>
      </c>
      <c r="K37" s="289"/>
      <c r="L37" s="317"/>
      <c r="M37" s="341"/>
      <c r="N37" s="289"/>
      <c r="O37" s="342"/>
      <c r="P37" s="317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337">
        <v>29</v>
      </c>
      <c r="B38" s="288">
        <v>45134</v>
      </c>
      <c r="C38" s="338"/>
      <c r="D38" s="339" t="s">
        <v>151</v>
      </c>
      <c r="E38" s="340" t="s">
        <v>593</v>
      </c>
      <c r="F38" s="287" t="s">
        <v>1205</v>
      </c>
      <c r="G38" s="289">
        <v>164</v>
      </c>
      <c r="H38" s="287"/>
      <c r="I38" s="287" t="s">
        <v>1206</v>
      </c>
      <c r="J38" s="289" t="s">
        <v>595</v>
      </c>
      <c r="K38" s="289"/>
      <c r="L38" s="317"/>
      <c r="M38" s="341"/>
      <c r="N38" s="289"/>
      <c r="O38" s="342"/>
      <c r="P38" s="317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5" customHeight="1">
      <c r="A39" s="337">
        <v>30</v>
      </c>
      <c r="B39" s="288">
        <v>45135</v>
      </c>
      <c r="C39" s="338"/>
      <c r="D39" s="339" t="s">
        <v>1230</v>
      </c>
      <c r="E39" s="340" t="s">
        <v>593</v>
      </c>
      <c r="F39" s="287" t="s">
        <v>1231</v>
      </c>
      <c r="G39" s="289">
        <v>1840</v>
      </c>
      <c r="H39" s="287"/>
      <c r="I39" s="287" t="s">
        <v>1015</v>
      </c>
      <c r="J39" s="289" t="s">
        <v>595</v>
      </c>
      <c r="K39" s="289"/>
      <c r="L39" s="317"/>
      <c r="M39" s="341"/>
      <c r="N39" s="289"/>
      <c r="O39" s="342"/>
      <c r="P39" s="317"/>
    </row>
    <row r="40" spans="1:38" ht="15" customHeight="1">
      <c r="A40" s="337"/>
      <c r="B40" s="288"/>
      <c r="C40" s="338"/>
      <c r="D40" s="339"/>
      <c r="E40" s="340"/>
      <c r="F40" s="287"/>
      <c r="G40" s="289"/>
      <c r="H40" s="287"/>
      <c r="I40" s="287"/>
      <c r="J40" s="289"/>
      <c r="K40" s="289"/>
      <c r="L40" s="317"/>
      <c r="M40" s="341"/>
      <c r="N40" s="289"/>
      <c r="O40" s="342"/>
      <c r="P40" s="317"/>
    </row>
    <row r="41" spans="1:38" ht="15" customHeight="1">
      <c r="A41" s="337"/>
      <c r="B41" s="288"/>
      <c r="C41" s="338"/>
      <c r="D41" s="339"/>
      <c r="E41" s="340"/>
      <c r="F41" s="287"/>
      <c r="G41" s="289"/>
      <c r="H41" s="287"/>
      <c r="I41" s="287"/>
      <c r="J41" s="289"/>
      <c r="K41" s="289"/>
      <c r="L41" s="317"/>
      <c r="M41" s="341"/>
      <c r="N41" s="289"/>
      <c r="O41" s="342"/>
      <c r="P41" s="317"/>
    </row>
    <row r="42" spans="1:38" ht="15" customHeight="1">
      <c r="A42" s="337"/>
      <c r="B42" s="288"/>
      <c r="C42" s="338"/>
      <c r="D42" s="339"/>
      <c r="E42" s="340"/>
      <c r="F42" s="287"/>
      <c r="G42" s="289"/>
      <c r="H42" s="287"/>
      <c r="I42" s="287"/>
      <c r="J42" s="289"/>
      <c r="K42" s="289"/>
      <c r="L42" s="317"/>
      <c r="M42" s="341"/>
      <c r="N42" s="289"/>
      <c r="O42" s="342"/>
      <c r="P42" s="317"/>
    </row>
    <row r="47" spans="1:38" ht="14.25" customHeight="1">
      <c r="A47" s="129"/>
      <c r="B47" s="130"/>
      <c r="C47" s="131"/>
      <c r="D47" s="132"/>
      <c r="E47" s="133"/>
      <c r="F47" s="133"/>
      <c r="G47" s="129"/>
      <c r="H47" s="133"/>
      <c r="I47" s="134"/>
      <c r="J47" s="135"/>
      <c r="K47" s="135"/>
      <c r="L47" s="136"/>
      <c r="M47" s="137"/>
      <c r="N47" s="138"/>
      <c r="O47" s="139"/>
      <c r="P47" s="140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1" t="s">
        <v>600</v>
      </c>
      <c r="B48" s="142"/>
      <c r="C48" s="143"/>
      <c r="E48" s="144"/>
      <c r="F48" s="144"/>
      <c r="G48" s="144"/>
      <c r="H48" s="144"/>
      <c r="I48" s="144"/>
      <c r="J48" s="145"/>
      <c r="K48" s="144"/>
      <c r="L48" s="146"/>
      <c r="M48" s="62"/>
      <c r="N48" s="145"/>
      <c r="O48" s="143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" customHeight="1">
      <c r="A49" s="147" t="s">
        <v>601</v>
      </c>
      <c r="B49" s="141"/>
      <c r="C49" s="141"/>
      <c r="D49" s="141"/>
      <c r="E49" s="41"/>
      <c r="F49" s="148" t="s">
        <v>602</v>
      </c>
      <c r="G49" s="6"/>
      <c r="H49" s="6"/>
      <c r="I49" s="6"/>
      <c r="J49" s="149"/>
      <c r="K49" s="150"/>
      <c r="L49" s="150"/>
      <c r="M49" s="151"/>
      <c r="N49" s="1"/>
      <c r="O49" s="152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" customHeight="1">
      <c r="A50" s="141" t="s">
        <v>603</v>
      </c>
      <c r="B50" s="141"/>
      <c r="C50" s="141"/>
      <c r="D50" s="141" t="s">
        <v>604</v>
      </c>
      <c r="E50" s="6"/>
      <c r="F50" s="148" t="s">
        <v>605</v>
      </c>
      <c r="G50" s="6"/>
      <c r="H50" s="6"/>
      <c r="I50" s="6"/>
      <c r="J50" s="149"/>
      <c r="K50" s="150"/>
      <c r="L50" s="150"/>
      <c r="M50" s="151"/>
      <c r="N50" s="1"/>
      <c r="O50" s="152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" customHeight="1">
      <c r="A51" s="141"/>
      <c r="B51" s="141"/>
      <c r="C51" s="141"/>
      <c r="D51" s="141"/>
      <c r="E51" s="6"/>
      <c r="F51" s="6"/>
      <c r="G51" s="6"/>
      <c r="H51" s="6"/>
      <c r="I51" s="6"/>
      <c r="J51" s="153"/>
      <c r="K51" s="150"/>
      <c r="L51" s="150"/>
      <c r="M51" s="6"/>
      <c r="N51" s="154"/>
      <c r="O51" s="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"/>
      <c r="B52" s="155" t="s">
        <v>606</v>
      </c>
      <c r="C52" s="155"/>
      <c r="D52" s="155"/>
      <c r="E52" s="155"/>
      <c r="F52" s="156"/>
      <c r="G52" s="6"/>
      <c r="H52" s="6"/>
      <c r="I52" s="157"/>
      <c r="J52" s="158"/>
      <c r="K52" s="159"/>
      <c r="L52" s="158"/>
      <c r="M52" s="6"/>
      <c r="N52" s="1"/>
      <c r="O52" s="1"/>
      <c r="P52" s="41"/>
      <c r="R52" s="62"/>
      <c r="S52" s="1"/>
      <c r="T52" s="1"/>
      <c r="U52" s="1"/>
      <c r="V52" s="1"/>
      <c r="W52" s="1"/>
      <c r="X52" s="1"/>
      <c r="Y52" s="1"/>
      <c r="Z52" s="1"/>
    </row>
    <row r="53" spans="1:38" ht="38.25" customHeight="1">
      <c r="A53" s="160" t="s">
        <v>16</v>
      </c>
      <c r="B53" s="160" t="s">
        <v>568</v>
      </c>
      <c r="C53" s="160"/>
      <c r="D53" s="91" t="s">
        <v>580</v>
      </c>
      <c r="E53" s="160" t="s">
        <v>581</v>
      </c>
      <c r="F53" s="160" t="s">
        <v>582</v>
      </c>
      <c r="G53" s="160" t="s">
        <v>607</v>
      </c>
      <c r="H53" s="160" t="s">
        <v>584</v>
      </c>
      <c r="I53" s="160" t="s">
        <v>585</v>
      </c>
      <c r="J53" s="106" t="s">
        <v>586</v>
      </c>
      <c r="K53" s="104" t="s">
        <v>608</v>
      </c>
      <c r="L53" s="161" t="s">
        <v>588</v>
      </c>
      <c r="M53" s="106" t="s">
        <v>589</v>
      </c>
      <c r="N53" s="103" t="s">
        <v>590</v>
      </c>
      <c r="O53" s="91" t="s">
        <v>591</v>
      </c>
      <c r="P53" s="41"/>
      <c r="Q53" s="1"/>
      <c r="R53" s="62"/>
      <c r="S53" s="62"/>
      <c r="T53" s="62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3.5" customHeight="1">
      <c r="A54" s="260">
        <v>1</v>
      </c>
      <c r="B54" s="261">
        <v>45110</v>
      </c>
      <c r="C54" s="262"/>
      <c r="D54" s="262" t="s">
        <v>220</v>
      </c>
      <c r="E54" s="260" t="s">
        <v>609</v>
      </c>
      <c r="F54" s="260">
        <v>1032.5</v>
      </c>
      <c r="G54" s="260">
        <v>999</v>
      </c>
      <c r="H54" s="263">
        <v>1060.5</v>
      </c>
      <c r="I54" s="263" t="s">
        <v>923</v>
      </c>
      <c r="J54" s="115" t="s">
        <v>1034</v>
      </c>
      <c r="K54" s="115">
        <f t="shared" ref="K54:K59" si="9">H54-F54</f>
        <v>28</v>
      </c>
      <c r="L54" s="116">
        <f>(F54*-0.7)/100</f>
        <v>-7.2275</v>
      </c>
      <c r="M54" s="117">
        <f t="shared" ref="M54:M59" si="10">(K54+L54)/F54</f>
        <v>2.011864406779661E-2</v>
      </c>
      <c r="N54" s="318" t="s">
        <v>597</v>
      </c>
      <c r="O54" s="319">
        <v>45118</v>
      </c>
      <c r="P54" s="41"/>
      <c r="Q54" s="303"/>
      <c r="R54" s="41" t="s">
        <v>596</v>
      </c>
      <c r="S54" s="41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</row>
    <row r="55" spans="1:38" ht="13.5" customHeight="1">
      <c r="A55" s="260">
        <v>2</v>
      </c>
      <c r="B55" s="261">
        <v>45110</v>
      </c>
      <c r="C55" s="262"/>
      <c r="D55" s="262" t="s">
        <v>490</v>
      </c>
      <c r="E55" s="260" t="s">
        <v>609</v>
      </c>
      <c r="F55" s="260">
        <v>369.5</v>
      </c>
      <c r="G55" s="260">
        <v>358</v>
      </c>
      <c r="H55" s="263">
        <v>378.5</v>
      </c>
      <c r="I55" s="263" t="s">
        <v>920</v>
      </c>
      <c r="J55" s="115" t="s">
        <v>822</v>
      </c>
      <c r="K55" s="115">
        <f t="shared" si="9"/>
        <v>9</v>
      </c>
      <c r="L55" s="116">
        <f>(F55*-0.7)/100</f>
        <v>-2.5864999999999996</v>
      </c>
      <c r="M55" s="117">
        <f t="shared" si="10"/>
        <v>1.7357239512855213E-2</v>
      </c>
      <c r="N55" s="318" t="s">
        <v>597</v>
      </c>
      <c r="O55" s="319">
        <v>45114</v>
      </c>
      <c r="P55" s="41"/>
      <c r="Q55" s="303"/>
      <c r="R55" s="41" t="s">
        <v>596</v>
      </c>
      <c r="S55" s="41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</row>
    <row r="56" spans="1:38" ht="13.5" customHeight="1">
      <c r="A56" s="325">
        <v>3</v>
      </c>
      <c r="B56" s="326">
        <v>45114</v>
      </c>
      <c r="C56" s="327"/>
      <c r="D56" s="328" t="s">
        <v>1035</v>
      </c>
      <c r="E56" s="329" t="s">
        <v>609</v>
      </c>
      <c r="F56" s="256">
        <v>5010</v>
      </c>
      <c r="G56" s="257">
        <v>4900</v>
      </c>
      <c r="H56" s="257">
        <v>4850</v>
      </c>
      <c r="I56" s="330" t="s">
        <v>991</v>
      </c>
      <c r="J56" s="331" t="s">
        <v>1053</v>
      </c>
      <c r="K56" s="331">
        <f t="shared" si="9"/>
        <v>-160</v>
      </c>
      <c r="L56" s="332">
        <f>(F56*-0.7)/100</f>
        <v>-35.07</v>
      </c>
      <c r="M56" s="333">
        <f t="shared" si="10"/>
        <v>-3.8936127744510975E-2</v>
      </c>
      <c r="N56" s="334" t="s">
        <v>610</v>
      </c>
      <c r="O56" s="335">
        <v>45119</v>
      </c>
      <c r="P56" s="41"/>
      <c r="Q56" s="303"/>
      <c r="R56" s="41" t="s">
        <v>596</v>
      </c>
      <c r="S56" s="41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</row>
    <row r="57" spans="1:38" ht="13.5" customHeight="1">
      <c r="A57" s="325">
        <v>4</v>
      </c>
      <c r="B57" s="326">
        <v>45117</v>
      </c>
      <c r="C57" s="327"/>
      <c r="D57" s="328" t="s">
        <v>122</v>
      </c>
      <c r="E57" s="329" t="s">
        <v>609</v>
      </c>
      <c r="F57" s="256">
        <v>313.5</v>
      </c>
      <c r="G57" s="257">
        <v>304</v>
      </c>
      <c r="H57" s="257">
        <v>304</v>
      </c>
      <c r="I57" s="330" t="s">
        <v>1004</v>
      </c>
      <c r="J57" s="331" t="s">
        <v>952</v>
      </c>
      <c r="K57" s="331">
        <f t="shared" si="9"/>
        <v>-9.5</v>
      </c>
      <c r="L57" s="332">
        <f>(F57*-0.7)/100</f>
        <v>-2.1944999999999997</v>
      </c>
      <c r="M57" s="333">
        <f t="shared" si="10"/>
        <v>-3.7303030303030303E-2</v>
      </c>
      <c r="N57" s="334" t="s">
        <v>610</v>
      </c>
      <c r="O57" s="335">
        <v>45120</v>
      </c>
      <c r="P57" s="41"/>
      <c r="Q57" s="303"/>
      <c r="R57" s="41" t="s">
        <v>596</v>
      </c>
      <c r="S57" s="41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</row>
    <row r="58" spans="1:38" ht="13.5" customHeight="1">
      <c r="A58" s="260">
        <v>5</v>
      </c>
      <c r="B58" s="261">
        <v>45117</v>
      </c>
      <c r="C58" s="262"/>
      <c r="D58" s="262" t="s">
        <v>303</v>
      </c>
      <c r="E58" s="260" t="s">
        <v>609</v>
      </c>
      <c r="F58" s="260">
        <v>81</v>
      </c>
      <c r="G58" s="260">
        <v>78.5</v>
      </c>
      <c r="H58" s="263">
        <v>83.1</v>
      </c>
      <c r="I58" s="263" t="s">
        <v>1005</v>
      </c>
      <c r="J58" s="115" t="s">
        <v>1043</v>
      </c>
      <c r="K58" s="115">
        <f t="shared" si="9"/>
        <v>2.0999999999999943</v>
      </c>
      <c r="L58" s="116">
        <f>(F58*-0.7)/100</f>
        <v>-0.56699999999999995</v>
      </c>
      <c r="M58" s="117">
        <f t="shared" si="10"/>
        <v>1.8925925925925857E-2</v>
      </c>
      <c r="N58" s="318" t="s">
        <v>597</v>
      </c>
      <c r="O58" s="324">
        <v>45119</v>
      </c>
      <c r="P58" s="41"/>
      <c r="Q58" s="303"/>
      <c r="R58" s="41" t="s">
        <v>596</v>
      </c>
      <c r="S58" s="41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</row>
    <row r="59" spans="1:38" ht="13.5" customHeight="1">
      <c r="A59" s="352">
        <v>6</v>
      </c>
      <c r="B59" s="264">
        <v>45117</v>
      </c>
      <c r="C59" s="353"/>
      <c r="D59" s="354" t="s">
        <v>241</v>
      </c>
      <c r="E59" s="274" t="s">
        <v>609</v>
      </c>
      <c r="F59" s="260">
        <v>200.5</v>
      </c>
      <c r="G59" s="263">
        <v>194</v>
      </c>
      <c r="H59" s="260">
        <v>205</v>
      </c>
      <c r="I59" s="260" t="s">
        <v>1010</v>
      </c>
      <c r="J59" s="115" t="s">
        <v>1014</v>
      </c>
      <c r="K59" s="115">
        <f t="shared" si="9"/>
        <v>4.5</v>
      </c>
      <c r="L59" s="116">
        <f>(F59*-0.07)/100</f>
        <v>-0.14035000000000003</v>
      </c>
      <c r="M59" s="117">
        <f t="shared" si="10"/>
        <v>2.1743890274314216E-2</v>
      </c>
      <c r="N59" s="318" t="s">
        <v>597</v>
      </c>
      <c r="O59" s="324">
        <v>45117</v>
      </c>
      <c r="P59" s="41"/>
      <c r="Q59" s="303"/>
      <c r="R59" s="41" t="s">
        <v>596</v>
      </c>
      <c r="S59" s="41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</row>
    <row r="60" spans="1:38" ht="13.5" customHeight="1">
      <c r="A60" s="352">
        <v>7</v>
      </c>
      <c r="B60" s="264">
        <v>45118</v>
      </c>
      <c r="C60" s="353"/>
      <c r="D60" s="354" t="s">
        <v>470</v>
      </c>
      <c r="E60" s="274" t="s">
        <v>609</v>
      </c>
      <c r="F60" s="260">
        <v>209.5</v>
      </c>
      <c r="G60" s="263">
        <v>203</v>
      </c>
      <c r="H60" s="260">
        <v>214.5</v>
      </c>
      <c r="I60" s="260" t="s">
        <v>677</v>
      </c>
      <c r="J60" s="115" t="s">
        <v>929</v>
      </c>
      <c r="K60" s="115">
        <f t="shared" ref="K60" si="11">H60-F60</f>
        <v>5</v>
      </c>
      <c r="L60" s="116">
        <f t="shared" ref="L60:L61" si="12">(F60*-0.7)/100</f>
        <v>-1.4664999999999997</v>
      </c>
      <c r="M60" s="117">
        <f t="shared" ref="M60" si="13">(K60+L60)/F60</f>
        <v>1.6866348448687351E-2</v>
      </c>
      <c r="N60" s="318" t="s">
        <v>597</v>
      </c>
      <c r="O60" s="324">
        <v>45127</v>
      </c>
      <c r="P60" s="41"/>
      <c r="Q60" s="303"/>
      <c r="R60" s="41"/>
      <c r="S60" s="41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</row>
    <row r="61" spans="1:38" ht="13.5" customHeight="1">
      <c r="A61" s="352">
        <v>8</v>
      </c>
      <c r="B61" s="264">
        <v>45119</v>
      </c>
      <c r="C61" s="353"/>
      <c r="D61" s="354" t="s">
        <v>89</v>
      </c>
      <c r="E61" s="274" t="s">
        <v>609</v>
      </c>
      <c r="F61" s="260">
        <v>331.5</v>
      </c>
      <c r="G61" s="263">
        <v>319</v>
      </c>
      <c r="H61" s="260">
        <v>340.5</v>
      </c>
      <c r="I61" s="260" t="s">
        <v>1046</v>
      </c>
      <c r="J61" s="115" t="s">
        <v>822</v>
      </c>
      <c r="K61" s="115">
        <f t="shared" ref="K61" si="14">H61-F61</f>
        <v>9</v>
      </c>
      <c r="L61" s="116">
        <f t="shared" si="12"/>
        <v>-2.3205</v>
      </c>
      <c r="M61" s="117">
        <f t="shared" ref="M61" si="15">(K61+L61)/F61</f>
        <v>2.0149321266968327E-2</v>
      </c>
      <c r="N61" s="318" t="s">
        <v>597</v>
      </c>
      <c r="O61" s="324">
        <v>45127</v>
      </c>
      <c r="P61" s="41"/>
      <c r="Q61" s="303"/>
      <c r="R61" s="41"/>
      <c r="S61" s="41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</row>
    <row r="62" spans="1:38" ht="13.5" customHeight="1">
      <c r="A62" s="352">
        <v>9</v>
      </c>
      <c r="B62" s="264">
        <v>45121</v>
      </c>
      <c r="C62" s="353"/>
      <c r="D62" s="354" t="s">
        <v>838</v>
      </c>
      <c r="E62" s="274" t="s">
        <v>609</v>
      </c>
      <c r="F62" s="260">
        <v>312</v>
      </c>
      <c r="G62" s="263">
        <v>303</v>
      </c>
      <c r="H62" s="260">
        <v>320.5</v>
      </c>
      <c r="I62" s="260" t="s">
        <v>1084</v>
      </c>
      <c r="J62" s="115" t="s">
        <v>1095</v>
      </c>
      <c r="K62" s="115">
        <f t="shared" ref="K62" si="16">H62-F62</f>
        <v>8.5</v>
      </c>
      <c r="L62" s="116">
        <f>(F62*-0.7)/100</f>
        <v>-2.1839999999999997</v>
      </c>
      <c r="M62" s="117">
        <f t="shared" ref="M62" si="17">(K62+L62)/F62</f>
        <v>2.0243589743589745E-2</v>
      </c>
      <c r="N62" s="318" t="s">
        <v>597</v>
      </c>
      <c r="O62" s="324">
        <v>45124</v>
      </c>
      <c r="P62" s="41"/>
      <c r="Q62" s="303"/>
      <c r="R62" s="41"/>
      <c r="S62" s="41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</row>
    <row r="63" spans="1:38" ht="13.5" customHeight="1">
      <c r="A63" s="352">
        <v>10</v>
      </c>
      <c r="B63" s="264">
        <v>45127</v>
      </c>
      <c r="C63" s="353"/>
      <c r="D63" s="354" t="s">
        <v>1133</v>
      </c>
      <c r="E63" s="274" t="s">
        <v>609</v>
      </c>
      <c r="F63" s="260">
        <v>143.5</v>
      </c>
      <c r="G63" s="263">
        <v>139</v>
      </c>
      <c r="H63" s="260">
        <v>149</v>
      </c>
      <c r="I63" s="260" t="s">
        <v>1134</v>
      </c>
      <c r="J63" s="115" t="s">
        <v>961</v>
      </c>
      <c r="K63" s="115">
        <f t="shared" ref="K63" si="18">H63-F63</f>
        <v>5.5</v>
      </c>
      <c r="L63" s="116">
        <f>(F63*-0.7)/100</f>
        <v>-1.0044999999999999</v>
      </c>
      <c r="M63" s="117">
        <f t="shared" ref="M63" si="19">(K63+L63)/F63</f>
        <v>3.1327526132404179E-2</v>
      </c>
      <c r="N63" s="318" t="s">
        <v>597</v>
      </c>
      <c r="O63" s="324">
        <v>45128</v>
      </c>
      <c r="P63" s="41"/>
      <c r="Q63" s="303"/>
      <c r="R63" s="41"/>
      <c r="S63" s="41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</row>
    <row r="64" spans="1:38" ht="13.5" customHeight="1">
      <c r="A64" s="291">
        <v>11</v>
      </c>
      <c r="B64" s="108">
        <v>45128</v>
      </c>
      <c r="C64" s="292"/>
      <c r="D64" s="293" t="s">
        <v>114</v>
      </c>
      <c r="E64" s="109" t="s">
        <v>609</v>
      </c>
      <c r="F64" s="107" t="s">
        <v>1155</v>
      </c>
      <c r="G64" s="110">
        <v>129.9</v>
      </c>
      <c r="H64" s="107"/>
      <c r="I64" s="107" t="s">
        <v>1156</v>
      </c>
      <c r="J64" s="110" t="s">
        <v>595</v>
      </c>
      <c r="K64" s="110"/>
      <c r="L64" s="111"/>
      <c r="M64" s="112"/>
      <c r="N64" s="316"/>
      <c r="O64" s="342"/>
      <c r="P64" s="41"/>
      <c r="Q64" s="303"/>
      <c r="R64" s="41"/>
      <c r="S64" s="41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</row>
    <row r="65" spans="1:38" ht="13.5" customHeight="1">
      <c r="A65" s="325">
        <v>12</v>
      </c>
      <c r="B65" s="326">
        <v>45128</v>
      </c>
      <c r="C65" s="327"/>
      <c r="D65" s="328" t="s">
        <v>160</v>
      </c>
      <c r="E65" s="329" t="s">
        <v>609</v>
      </c>
      <c r="F65" s="256">
        <v>810</v>
      </c>
      <c r="G65" s="257">
        <v>788</v>
      </c>
      <c r="H65" s="257">
        <v>788</v>
      </c>
      <c r="I65" s="330" t="s">
        <v>1157</v>
      </c>
      <c r="J65" s="331" t="s">
        <v>1165</v>
      </c>
      <c r="K65" s="331">
        <f t="shared" ref="K65:K66" si="20">H65-F65</f>
        <v>-22</v>
      </c>
      <c r="L65" s="332">
        <f>(F65*-0.07)/100</f>
        <v>-0.56700000000000006</v>
      </c>
      <c r="M65" s="333">
        <f t="shared" ref="M65:M66" si="21">(K65+L65)/F65</f>
        <v>-2.7860493827160493E-2</v>
      </c>
      <c r="N65" s="334" t="s">
        <v>610</v>
      </c>
      <c r="O65" s="335">
        <v>45128</v>
      </c>
      <c r="P65" s="41"/>
      <c r="Q65" s="303"/>
      <c r="R65" s="41"/>
      <c r="S65" s="41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</row>
    <row r="66" spans="1:38" ht="13.5" customHeight="1">
      <c r="A66" s="352">
        <v>13</v>
      </c>
      <c r="B66" s="264">
        <v>45131</v>
      </c>
      <c r="C66" s="353"/>
      <c r="D66" s="354" t="s">
        <v>167</v>
      </c>
      <c r="E66" s="274" t="s">
        <v>609</v>
      </c>
      <c r="F66" s="260">
        <v>2595</v>
      </c>
      <c r="G66" s="263">
        <v>2515</v>
      </c>
      <c r="H66" s="260">
        <v>2670</v>
      </c>
      <c r="I66" s="260" t="s">
        <v>1167</v>
      </c>
      <c r="J66" s="115" t="s">
        <v>1174</v>
      </c>
      <c r="K66" s="115">
        <f t="shared" si="20"/>
        <v>75</v>
      </c>
      <c r="L66" s="116">
        <f>(F66*-0.7)/100</f>
        <v>-18.164999999999999</v>
      </c>
      <c r="M66" s="117">
        <f t="shared" si="21"/>
        <v>2.1901734104046243E-2</v>
      </c>
      <c r="N66" s="318" t="s">
        <v>597</v>
      </c>
      <c r="O66" s="324">
        <v>45133</v>
      </c>
      <c r="P66" s="41"/>
      <c r="Q66" s="303"/>
      <c r="R66" s="41"/>
      <c r="S66" s="41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</row>
    <row r="67" spans="1:38" ht="13.5" customHeight="1">
      <c r="A67" s="377">
        <v>14</v>
      </c>
      <c r="B67" s="286">
        <v>45133</v>
      </c>
      <c r="C67" s="378"/>
      <c r="D67" s="379" t="s">
        <v>151</v>
      </c>
      <c r="E67" s="380" t="s">
        <v>609</v>
      </c>
      <c r="F67" s="283">
        <v>173.5</v>
      </c>
      <c r="G67" s="282">
        <v>168</v>
      </c>
      <c r="H67" s="283">
        <v>177.2</v>
      </c>
      <c r="I67" s="283" t="s">
        <v>1191</v>
      </c>
      <c r="J67" s="381" t="s">
        <v>1192</v>
      </c>
      <c r="K67" s="381">
        <f t="shared" ref="K67" si="22">H67-F67</f>
        <v>3.6999999999999886</v>
      </c>
      <c r="L67" s="382">
        <f>(F67*-0.07)/100</f>
        <v>-0.12145000000000002</v>
      </c>
      <c r="M67" s="390">
        <f t="shared" ref="M67" si="23">(K67+L67)/F67</f>
        <v>2.0625648414985525E-2</v>
      </c>
      <c r="N67" s="391" t="s">
        <v>597</v>
      </c>
      <c r="O67" s="392">
        <v>45133</v>
      </c>
      <c r="P67" s="41"/>
      <c r="Q67" s="303"/>
      <c r="R67" s="41"/>
      <c r="S67" s="41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</row>
    <row r="68" spans="1:38" ht="13.5" customHeight="1">
      <c r="A68" s="393">
        <v>15</v>
      </c>
      <c r="B68" s="394">
        <v>45135</v>
      </c>
      <c r="C68" s="395"/>
      <c r="D68" s="396" t="s">
        <v>1227</v>
      </c>
      <c r="E68" s="397" t="s">
        <v>609</v>
      </c>
      <c r="F68" s="398" t="s">
        <v>1228</v>
      </c>
      <c r="G68" s="399">
        <v>9390</v>
      </c>
      <c r="H68" s="398"/>
      <c r="I68" s="398" t="s">
        <v>1229</v>
      </c>
      <c r="J68" s="399" t="s">
        <v>595</v>
      </c>
      <c r="K68" s="399"/>
      <c r="L68" s="400"/>
      <c r="M68" s="401"/>
      <c r="N68" s="399"/>
      <c r="O68" s="389"/>
      <c r="P68" s="41"/>
      <c r="Q68" s="303"/>
      <c r="R68" s="41"/>
      <c r="S68" s="41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</row>
    <row r="69" spans="1:38" ht="13.5" customHeight="1">
      <c r="A69" s="393">
        <v>16</v>
      </c>
      <c r="B69" s="394">
        <v>45135</v>
      </c>
      <c r="C69" s="395"/>
      <c r="D69" s="396" t="s">
        <v>1232</v>
      </c>
      <c r="E69" s="397" t="s">
        <v>609</v>
      </c>
      <c r="F69" s="398" t="s">
        <v>1233</v>
      </c>
      <c r="G69" s="399">
        <v>1750</v>
      </c>
      <c r="H69" s="398"/>
      <c r="I69" s="398" t="s">
        <v>1234</v>
      </c>
      <c r="J69" s="399" t="s">
        <v>595</v>
      </c>
      <c r="K69" s="399"/>
      <c r="L69" s="400"/>
      <c r="M69" s="401"/>
      <c r="N69" s="399"/>
      <c r="O69" s="389"/>
      <c r="P69" s="41"/>
      <c r="Q69" s="303"/>
      <c r="R69" s="41"/>
      <c r="S69" s="41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</row>
    <row r="70" spans="1:38" ht="13.5" customHeight="1">
      <c r="A70" s="393"/>
      <c r="B70" s="394"/>
      <c r="C70" s="395"/>
      <c r="D70" s="396"/>
      <c r="E70" s="397"/>
      <c r="F70" s="398"/>
      <c r="G70" s="399"/>
      <c r="H70" s="398"/>
      <c r="I70" s="398"/>
      <c r="J70" s="399"/>
      <c r="K70" s="399"/>
      <c r="L70" s="400"/>
      <c r="M70" s="401"/>
      <c r="N70" s="399"/>
      <c r="O70" s="389"/>
      <c r="P70" s="41"/>
      <c r="Q70" s="303"/>
      <c r="R70" s="41"/>
      <c r="S70" s="41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</row>
    <row r="71" spans="1:38" ht="13.5" customHeight="1">
      <c r="A71" s="393"/>
      <c r="B71" s="394"/>
      <c r="C71" s="395"/>
      <c r="D71" s="396"/>
      <c r="E71" s="397"/>
      <c r="F71" s="398"/>
      <c r="G71" s="399"/>
      <c r="H71" s="398"/>
      <c r="I71" s="398"/>
      <c r="J71" s="399"/>
      <c r="K71" s="399"/>
      <c r="L71" s="400"/>
      <c r="M71" s="401"/>
      <c r="N71" s="399"/>
      <c r="O71" s="389"/>
      <c r="P71" s="41"/>
      <c r="Q71" s="303"/>
      <c r="R71" s="41"/>
      <c r="S71" s="41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</row>
    <row r="73" spans="1:38" ht="44.25" customHeight="1">
      <c r="A73" s="141" t="s">
        <v>600</v>
      </c>
      <c r="B73" s="162"/>
      <c r="C73" s="162"/>
      <c r="D73" s="1"/>
      <c r="E73" s="6"/>
      <c r="F73" s="6"/>
      <c r="G73" s="6"/>
      <c r="H73" s="6" t="s">
        <v>612</v>
      </c>
      <c r="I73" s="6"/>
      <c r="J73" s="6"/>
      <c r="K73" s="137"/>
      <c r="L73" s="163"/>
      <c r="M73" s="137"/>
      <c r="N73" s="138"/>
      <c r="O73" s="137"/>
      <c r="P73" s="4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8" ht="12.75" customHeight="1">
      <c r="A74" s="147" t="s">
        <v>601</v>
      </c>
      <c r="B74" s="141"/>
      <c r="C74" s="141"/>
      <c r="D74" s="141"/>
      <c r="E74" s="41"/>
      <c r="F74" s="148" t="s">
        <v>602</v>
      </c>
      <c r="G74" s="62"/>
      <c r="H74" s="41"/>
      <c r="I74" s="62"/>
      <c r="J74" s="6"/>
      <c r="K74" s="164"/>
      <c r="L74" s="165"/>
      <c r="M74" s="6"/>
      <c r="N74" s="131"/>
      <c r="O74" s="166"/>
      <c r="P74" s="41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47"/>
      <c r="B75" s="141"/>
      <c r="C75" s="141"/>
      <c r="D75" s="141"/>
      <c r="E75" s="6"/>
      <c r="F75" s="148" t="s">
        <v>605</v>
      </c>
      <c r="G75" s="62"/>
      <c r="H75" s="41"/>
      <c r="I75" s="62"/>
      <c r="J75" s="6"/>
      <c r="K75" s="164"/>
      <c r="L75" s="165"/>
      <c r="M75" s="6"/>
      <c r="N75" s="131"/>
      <c r="O75" s="166"/>
      <c r="P75" s="41"/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4.25" customHeight="1">
      <c r="A76" s="141"/>
      <c r="B76" s="141"/>
      <c r="C76" s="141"/>
      <c r="D76" s="141"/>
      <c r="E76" s="6"/>
      <c r="F76" s="6"/>
      <c r="G76" s="6"/>
      <c r="H76" s="6"/>
      <c r="I76" s="6"/>
      <c r="J76" s="153"/>
      <c r="K76" s="150"/>
      <c r="L76" s="151"/>
      <c r="M76" s="6"/>
      <c r="N76" s="154"/>
      <c r="O76" s="1"/>
      <c r="P76" s="41"/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67" t="s">
        <v>613</v>
      </c>
      <c r="B77" s="167"/>
      <c r="C77" s="167"/>
      <c r="D77" s="167"/>
      <c r="E77" s="6"/>
      <c r="F77" s="6"/>
      <c r="G77" s="6"/>
      <c r="H77" s="6"/>
      <c r="I77" s="6"/>
      <c r="J77" s="6"/>
      <c r="K77" s="6"/>
      <c r="L77" s="6"/>
      <c r="M77" s="6"/>
      <c r="N77" s="6"/>
      <c r="O77" s="24"/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104" t="s">
        <v>16</v>
      </c>
      <c r="B78" s="104" t="s">
        <v>568</v>
      </c>
      <c r="C78" s="104"/>
      <c r="D78" s="105" t="s">
        <v>580</v>
      </c>
      <c r="E78" s="104" t="s">
        <v>581</v>
      </c>
      <c r="F78" s="104" t="s">
        <v>582</v>
      </c>
      <c r="G78" s="104" t="s">
        <v>607</v>
      </c>
      <c r="H78" s="104" t="s">
        <v>584</v>
      </c>
      <c r="I78" s="104" t="s">
        <v>585</v>
      </c>
      <c r="J78" s="103" t="s">
        <v>586</v>
      </c>
      <c r="K78" s="168" t="s">
        <v>614</v>
      </c>
      <c r="L78" s="106" t="s">
        <v>588</v>
      </c>
      <c r="M78" s="168" t="s">
        <v>615</v>
      </c>
      <c r="N78" s="104" t="s">
        <v>616</v>
      </c>
      <c r="O78" s="103" t="s">
        <v>590</v>
      </c>
      <c r="P78" s="105" t="s">
        <v>591</v>
      </c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260">
        <v>1</v>
      </c>
      <c r="B79" s="261">
        <v>45105</v>
      </c>
      <c r="C79" s="262"/>
      <c r="D79" s="262" t="s">
        <v>892</v>
      </c>
      <c r="E79" s="260" t="s">
        <v>609</v>
      </c>
      <c r="F79" s="260">
        <v>1687</v>
      </c>
      <c r="G79" s="260">
        <v>1645</v>
      </c>
      <c r="H79" s="263">
        <v>1713.5</v>
      </c>
      <c r="I79" s="263" t="s">
        <v>893</v>
      </c>
      <c r="J79" s="115" t="s">
        <v>946</v>
      </c>
      <c r="K79" s="113">
        <f>H79-F79</f>
        <v>26.5</v>
      </c>
      <c r="L79" s="116">
        <f t="shared" ref="L79" si="24">(H79*N79)*0.07%</f>
        <v>419.80750000000006</v>
      </c>
      <c r="M79" s="169">
        <f t="shared" ref="M79" si="25">(K79*N79)-L79</f>
        <v>8855.1924999999992</v>
      </c>
      <c r="N79" s="113">
        <v>350</v>
      </c>
      <c r="O79" s="115" t="s">
        <v>597</v>
      </c>
      <c r="P79" s="114">
        <v>45111</v>
      </c>
      <c r="Q79" s="170"/>
      <c r="R79" s="62" t="s">
        <v>611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1"/>
      <c r="AG79" s="172"/>
      <c r="AH79" s="170"/>
      <c r="AI79" s="170"/>
      <c r="AJ79" s="171"/>
      <c r="AK79" s="171"/>
      <c r="AL79" s="171"/>
    </row>
    <row r="80" spans="1:38" ht="12.75" customHeight="1">
      <c r="A80" s="260">
        <v>2</v>
      </c>
      <c r="B80" s="261">
        <v>45105</v>
      </c>
      <c r="C80" s="262"/>
      <c r="D80" s="262" t="s">
        <v>894</v>
      </c>
      <c r="E80" s="260" t="s">
        <v>609</v>
      </c>
      <c r="F80" s="260">
        <v>2680</v>
      </c>
      <c r="G80" s="260">
        <v>2635</v>
      </c>
      <c r="H80" s="263">
        <v>2715</v>
      </c>
      <c r="I80" s="263" t="s">
        <v>895</v>
      </c>
      <c r="J80" s="115" t="s">
        <v>924</v>
      </c>
      <c r="K80" s="113">
        <f>H80-F80</f>
        <v>35</v>
      </c>
      <c r="L80" s="116">
        <f t="shared" ref="L80" si="26">(H80*N80)*0.07%</f>
        <v>570.15000000000009</v>
      </c>
      <c r="M80" s="169">
        <f t="shared" ref="M80" si="27">(K80*N80)-L80</f>
        <v>9929.85</v>
      </c>
      <c r="N80" s="113">
        <v>300</v>
      </c>
      <c r="O80" s="115" t="s">
        <v>597</v>
      </c>
      <c r="P80" s="114">
        <v>45110</v>
      </c>
      <c r="Q80" s="170"/>
      <c r="R80" s="62" t="s">
        <v>611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1"/>
      <c r="AG80" s="172"/>
      <c r="AH80" s="170"/>
      <c r="AI80" s="170"/>
      <c r="AJ80" s="171"/>
      <c r="AK80" s="171"/>
      <c r="AL80" s="171"/>
    </row>
    <row r="81" spans="1:38" ht="15" customHeight="1">
      <c r="A81" s="260">
        <v>3</v>
      </c>
      <c r="B81" s="261">
        <v>45105</v>
      </c>
      <c r="C81" s="262"/>
      <c r="D81" s="262" t="s">
        <v>896</v>
      </c>
      <c r="E81" s="260" t="s">
        <v>609</v>
      </c>
      <c r="F81" s="260" t="s">
        <v>909</v>
      </c>
      <c r="G81" s="260">
        <v>564</v>
      </c>
      <c r="H81" s="263">
        <v>578.5</v>
      </c>
      <c r="I81" s="263" t="s">
        <v>897</v>
      </c>
      <c r="J81" s="115" t="s">
        <v>622</v>
      </c>
      <c r="K81" s="113">
        <f>H81-F81</f>
        <v>6</v>
      </c>
      <c r="L81" s="116">
        <f t="shared" ref="L81" si="28">(H81*N81)*0.07%</f>
        <v>607.42500000000007</v>
      </c>
      <c r="M81" s="169">
        <f t="shared" ref="M81" si="29">(K81*N81)-L81</f>
        <v>8392.5750000000007</v>
      </c>
      <c r="N81" s="113">
        <v>1500</v>
      </c>
      <c r="O81" s="115" t="s">
        <v>597</v>
      </c>
      <c r="P81" s="114">
        <v>45110</v>
      </c>
      <c r="Q81" s="171"/>
      <c r="R81" s="171" t="s">
        <v>596</v>
      </c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</row>
    <row r="82" spans="1:38" ht="12.75" customHeight="1">
      <c r="A82" s="260">
        <v>4</v>
      </c>
      <c r="B82" s="261">
        <v>45110</v>
      </c>
      <c r="C82" s="262"/>
      <c r="D82" s="262" t="s">
        <v>910</v>
      </c>
      <c r="E82" s="260" t="s">
        <v>609</v>
      </c>
      <c r="F82" s="260">
        <v>231.25</v>
      </c>
      <c r="G82" s="260">
        <v>228</v>
      </c>
      <c r="H82" s="263">
        <v>233.75</v>
      </c>
      <c r="I82" s="263" t="s">
        <v>911</v>
      </c>
      <c r="J82" s="115" t="s">
        <v>915</v>
      </c>
      <c r="K82" s="113">
        <f>H82-F82</f>
        <v>2.5</v>
      </c>
      <c r="L82" s="116">
        <f t="shared" ref="L82" si="30">(H82*N82)*0.07%</f>
        <v>687.22500000000014</v>
      </c>
      <c r="M82" s="169">
        <f t="shared" ref="M82" si="31">(K82*N82)-L82</f>
        <v>9812.7749999999996</v>
      </c>
      <c r="N82" s="113">
        <v>4200</v>
      </c>
      <c r="O82" s="115" t="s">
        <v>597</v>
      </c>
      <c r="P82" s="114">
        <v>45110</v>
      </c>
      <c r="Q82" s="170"/>
      <c r="R82" s="171" t="s">
        <v>596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1"/>
      <c r="AG82" s="172"/>
      <c r="AH82" s="170"/>
      <c r="AI82" s="170"/>
      <c r="AJ82" s="171"/>
      <c r="AK82" s="171"/>
      <c r="AL82" s="171"/>
    </row>
    <row r="83" spans="1:38" ht="12.75" customHeight="1">
      <c r="A83" s="260">
        <v>5</v>
      </c>
      <c r="B83" s="261">
        <v>45110</v>
      </c>
      <c r="C83" s="262"/>
      <c r="D83" s="262" t="s">
        <v>912</v>
      </c>
      <c r="E83" s="260" t="s">
        <v>617</v>
      </c>
      <c r="F83" s="260">
        <v>19400</v>
      </c>
      <c r="G83" s="260">
        <v>19530</v>
      </c>
      <c r="H83" s="263">
        <v>19350</v>
      </c>
      <c r="I83" s="263" t="s">
        <v>913</v>
      </c>
      <c r="J83" s="115" t="s">
        <v>624</v>
      </c>
      <c r="K83" s="113">
        <f>F83-H83</f>
        <v>50</v>
      </c>
      <c r="L83" s="116">
        <f t="shared" ref="L83" si="32">(H83*N83)*0.07%</f>
        <v>677.25000000000011</v>
      </c>
      <c r="M83" s="169">
        <f t="shared" ref="M83" si="33">(K83*N83)-L83</f>
        <v>1822.75</v>
      </c>
      <c r="N83" s="113">
        <v>50</v>
      </c>
      <c r="O83" s="115" t="s">
        <v>597</v>
      </c>
      <c r="P83" s="114">
        <v>45110</v>
      </c>
      <c r="Q83" s="170"/>
      <c r="R83" s="171" t="s">
        <v>596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1"/>
      <c r="AG83" s="172"/>
      <c r="AH83" s="170"/>
      <c r="AI83" s="170"/>
      <c r="AJ83" s="171"/>
      <c r="AK83" s="171"/>
      <c r="AL83" s="171"/>
    </row>
    <row r="84" spans="1:38" ht="12.75" customHeight="1">
      <c r="A84" s="260">
        <v>6</v>
      </c>
      <c r="B84" s="261">
        <v>45110</v>
      </c>
      <c r="C84" s="262"/>
      <c r="D84" s="262" t="s">
        <v>918</v>
      </c>
      <c r="E84" s="260" t="s">
        <v>609</v>
      </c>
      <c r="F84" s="260">
        <v>3289</v>
      </c>
      <c r="G84" s="260">
        <v>3230</v>
      </c>
      <c r="H84" s="263">
        <v>3342.5</v>
      </c>
      <c r="I84" s="263">
        <v>3400</v>
      </c>
      <c r="J84" s="115" t="s">
        <v>951</v>
      </c>
      <c r="K84" s="113">
        <f>H84-F84</f>
        <v>53.5</v>
      </c>
      <c r="L84" s="116">
        <f t="shared" ref="L84:L85" si="34">(H84*N84)*0.07%</f>
        <v>409.45625000000007</v>
      </c>
      <c r="M84" s="169">
        <f t="shared" ref="M84:M85" si="35">(K84*N84)-L84</f>
        <v>8953.0437500000007</v>
      </c>
      <c r="N84" s="113">
        <v>175</v>
      </c>
      <c r="O84" s="115" t="s">
        <v>597</v>
      </c>
      <c r="P84" s="114">
        <v>45112</v>
      </c>
      <c r="Q84" s="170"/>
      <c r="R84" s="171" t="s">
        <v>596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1"/>
      <c r="AG84" s="172"/>
      <c r="AH84" s="170"/>
      <c r="AI84" s="170"/>
      <c r="AJ84" s="171"/>
      <c r="AK84" s="171"/>
      <c r="AL84" s="171"/>
    </row>
    <row r="85" spans="1:38" ht="12.75" customHeight="1">
      <c r="A85" s="256">
        <v>7</v>
      </c>
      <c r="B85" s="347">
        <v>45110</v>
      </c>
      <c r="C85" s="348"/>
      <c r="D85" s="348" t="s">
        <v>921</v>
      </c>
      <c r="E85" s="256" t="s">
        <v>609</v>
      </c>
      <c r="F85" s="256">
        <v>681.5</v>
      </c>
      <c r="G85" s="256">
        <v>672</v>
      </c>
      <c r="H85" s="257">
        <v>672</v>
      </c>
      <c r="I85" s="257" t="s">
        <v>922</v>
      </c>
      <c r="J85" s="331" t="s">
        <v>952</v>
      </c>
      <c r="K85" s="349">
        <f>H85-F85</f>
        <v>-9.5</v>
      </c>
      <c r="L85" s="332">
        <f t="shared" si="34"/>
        <v>611.5200000000001</v>
      </c>
      <c r="M85" s="350">
        <f t="shared" si="35"/>
        <v>-12961.52</v>
      </c>
      <c r="N85" s="349">
        <v>1300</v>
      </c>
      <c r="O85" s="331" t="s">
        <v>610</v>
      </c>
      <c r="P85" s="351">
        <v>45112</v>
      </c>
      <c r="Q85" s="170"/>
      <c r="R85" s="62" t="s">
        <v>596</v>
      </c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71"/>
      <c r="AG85" s="172"/>
      <c r="AH85" s="170"/>
      <c r="AI85" s="170"/>
      <c r="AJ85" s="171"/>
      <c r="AK85" s="171"/>
      <c r="AL85" s="171"/>
    </row>
    <row r="86" spans="1:38" ht="12.75" customHeight="1">
      <c r="A86" s="256">
        <v>8</v>
      </c>
      <c r="B86" s="347">
        <v>45110</v>
      </c>
      <c r="C86" s="348"/>
      <c r="D86" s="348" t="s">
        <v>925</v>
      </c>
      <c r="E86" s="256" t="s">
        <v>609</v>
      </c>
      <c r="F86" s="256">
        <v>762.5</v>
      </c>
      <c r="G86" s="256">
        <v>750</v>
      </c>
      <c r="H86" s="257">
        <v>750</v>
      </c>
      <c r="I86" s="257" t="s">
        <v>926</v>
      </c>
      <c r="J86" s="331" t="s">
        <v>947</v>
      </c>
      <c r="K86" s="349">
        <f>H86-F86</f>
        <v>-12.5</v>
      </c>
      <c r="L86" s="332">
        <f t="shared" ref="L86:L89" si="36">(H86*N86)*0.07%</f>
        <v>525.00000000000011</v>
      </c>
      <c r="M86" s="350">
        <f t="shared" ref="M86:M89" si="37">(K86*N86)-L86</f>
        <v>-13025</v>
      </c>
      <c r="N86" s="349">
        <v>1000</v>
      </c>
      <c r="O86" s="331" t="s">
        <v>610</v>
      </c>
      <c r="P86" s="351">
        <v>45111</v>
      </c>
      <c r="Q86" s="170"/>
      <c r="R86" s="62" t="s">
        <v>611</v>
      </c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1"/>
      <c r="AG86" s="172"/>
      <c r="AH86" s="170"/>
      <c r="AI86" s="170"/>
      <c r="AJ86" s="171"/>
      <c r="AK86" s="171"/>
      <c r="AL86" s="171"/>
    </row>
    <row r="87" spans="1:38" ht="12.75" customHeight="1">
      <c r="A87" s="260">
        <v>9</v>
      </c>
      <c r="B87" s="261">
        <v>45113</v>
      </c>
      <c r="C87" s="262"/>
      <c r="D87" s="262" t="s">
        <v>959</v>
      </c>
      <c r="E87" s="260" t="s">
        <v>609</v>
      </c>
      <c r="F87" s="260">
        <v>4720</v>
      </c>
      <c r="G87" s="260">
        <v>4640</v>
      </c>
      <c r="H87" s="263">
        <v>4775</v>
      </c>
      <c r="I87" s="263" t="s">
        <v>960</v>
      </c>
      <c r="J87" s="115" t="s">
        <v>745</v>
      </c>
      <c r="K87" s="113">
        <f>H87-F87</f>
        <v>55</v>
      </c>
      <c r="L87" s="116">
        <f t="shared" si="36"/>
        <v>501.37500000000006</v>
      </c>
      <c r="M87" s="169">
        <f t="shared" si="37"/>
        <v>7748.625</v>
      </c>
      <c r="N87" s="113">
        <v>150</v>
      </c>
      <c r="O87" s="115" t="s">
        <v>597</v>
      </c>
      <c r="P87" s="114">
        <v>45113</v>
      </c>
      <c r="Q87" s="170"/>
      <c r="R87" s="62" t="s">
        <v>611</v>
      </c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1"/>
      <c r="AG87" s="172"/>
      <c r="AH87" s="170"/>
      <c r="AI87" s="170"/>
      <c r="AJ87" s="171"/>
      <c r="AK87" s="171"/>
      <c r="AL87" s="171"/>
    </row>
    <row r="88" spans="1:38" ht="12.75" customHeight="1">
      <c r="A88" s="256">
        <v>10</v>
      </c>
      <c r="B88" s="347">
        <v>45114</v>
      </c>
      <c r="C88" s="348"/>
      <c r="D88" s="348" t="s">
        <v>959</v>
      </c>
      <c r="E88" s="256" t="s">
        <v>609</v>
      </c>
      <c r="F88" s="256">
        <v>4695</v>
      </c>
      <c r="G88" s="256">
        <v>4615</v>
      </c>
      <c r="H88" s="257">
        <v>4615</v>
      </c>
      <c r="I88" s="257" t="s">
        <v>989</v>
      </c>
      <c r="J88" s="331" t="s">
        <v>1032</v>
      </c>
      <c r="K88" s="349">
        <f t="shared" ref="K88:K89" si="38">H88-F88</f>
        <v>-80</v>
      </c>
      <c r="L88" s="332">
        <f t="shared" si="36"/>
        <v>484.57500000000005</v>
      </c>
      <c r="M88" s="350">
        <f t="shared" si="37"/>
        <v>-12484.575000000001</v>
      </c>
      <c r="N88" s="349">
        <v>150</v>
      </c>
      <c r="O88" s="331" t="s">
        <v>610</v>
      </c>
      <c r="P88" s="351">
        <v>45117</v>
      </c>
      <c r="Q88" s="170"/>
      <c r="R88" s="62" t="s">
        <v>611</v>
      </c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1"/>
      <c r="AG88" s="172"/>
      <c r="AH88" s="170"/>
      <c r="AI88" s="170"/>
      <c r="AJ88" s="171"/>
      <c r="AK88" s="171"/>
      <c r="AL88" s="171"/>
    </row>
    <row r="89" spans="1:38" ht="12.75" customHeight="1">
      <c r="A89" s="256">
        <v>11</v>
      </c>
      <c r="B89" s="347">
        <v>45114</v>
      </c>
      <c r="C89" s="348"/>
      <c r="D89" s="348" t="s">
        <v>894</v>
      </c>
      <c r="E89" s="256" t="s">
        <v>609</v>
      </c>
      <c r="F89" s="256">
        <v>2727.5</v>
      </c>
      <c r="G89" s="256">
        <v>2685</v>
      </c>
      <c r="H89" s="257">
        <v>2685</v>
      </c>
      <c r="I89" s="257" t="s">
        <v>990</v>
      </c>
      <c r="J89" s="331" t="s">
        <v>1013</v>
      </c>
      <c r="K89" s="349">
        <f t="shared" si="38"/>
        <v>-42.5</v>
      </c>
      <c r="L89" s="332">
        <f t="shared" si="36"/>
        <v>563.85000000000014</v>
      </c>
      <c r="M89" s="350">
        <f t="shared" si="37"/>
        <v>-13313.85</v>
      </c>
      <c r="N89" s="349">
        <v>300</v>
      </c>
      <c r="O89" s="331" t="s">
        <v>610</v>
      </c>
      <c r="P89" s="351">
        <v>45117</v>
      </c>
      <c r="Q89" s="170"/>
      <c r="R89" s="62" t="s">
        <v>611</v>
      </c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1"/>
      <c r="AG89" s="172"/>
      <c r="AH89" s="170"/>
      <c r="AI89" s="170"/>
      <c r="AJ89" s="171"/>
      <c r="AK89" s="171"/>
      <c r="AL89" s="171"/>
    </row>
    <row r="90" spans="1:38" ht="12.75" customHeight="1">
      <c r="A90" s="256">
        <v>12</v>
      </c>
      <c r="B90" s="347">
        <v>45117</v>
      </c>
      <c r="C90" s="348"/>
      <c r="D90" s="348" t="s">
        <v>1011</v>
      </c>
      <c r="E90" s="256" t="s">
        <v>609</v>
      </c>
      <c r="F90" s="256">
        <v>809</v>
      </c>
      <c r="G90" s="256">
        <v>799</v>
      </c>
      <c r="H90" s="257">
        <v>799</v>
      </c>
      <c r="I90" s="257" t="s">
        <v>1012</v>
      </c>
      <c r="J90" s="331" t="s">
        <v>1027</v>
      </c>
      <c r="K90" s="349">
        <f t="shared" ref="K90" si="39">H90-F90</f>
        <v>-10</v>
      </c>
      <c r="L90" s="332">
        <f t="shared" ref="L90:L91" si="40">(H90*N90)*0.07%</f>
        <v>755.05500000000006</v>
      </c>
      <c r="M90" s="350">
        <f t="shared" ref="M90:M91" si="41">(K90*N90)-L90</f>
        <v>-14255.055</v>
      </c>
      <c r="N90" s="349">
        <v>1350</v>
      </c>
      <c r="O90" s="331" t="s">
        <v>610</v>
      </c>
      <c r="P90" s="351">
        <v>45118</v>
      </c>
      <c r="Q90" s="170"/>
      <c r="R90" s="62" t="s">
        <v>596</v>
      </c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1"/>
      <c r="AG90" s="172"/>
      <c r="AH90" s="170"/>
      <c r="AI90" s="170"/>
      <c r="AJ90" s="171"/>
      <c r="AK90" s="171"/>
      <c r="AL90" s="171"/>
    </row>
    <row r="91" spans="1:38" ht="15" customHeight="1">
      <c r="A91" s="260">
        <v>13</v>
      </c>
      <c r="B91" s="261">
        <v>45121</v>
      </c>
      <c r="C91" s="262"/>
      <c r="D91" s="262" t="s">
        <v>921</v>
      </c>
      <c r="E91" s="260" t="s">
        <v>609</v>
      </c>
      <c r="F91" s="260" t="s">
        <v>1090</v>
      </c>
      <c r="G91" s="260">
        <v>624</v>
      </c>
      <c r="H91" s="263">
        <v>643</v>
      </c>
      <c r="I91" s="263" t="s">
        <v>1083</v>
      </c>
      <c r="J91" s="115" t="s">
        <v>822</v>
      </c>
      <c r="K91" s="113">
        <f t="shared" ref="K91:K97" si="42">H91-F91</f>
        <v>9</v>
      </c>
      <c r="L91" s="116">
        <f t="shared" si="40"/>
        <v>585.13000000000011</v>
      </c>
      <c r="M91" s="169">
        <f t="shared" si="41"/>
        <v>11114.869999999999</v>
      </c>
      <c r="N91" s="113">
        <v>1300</v>
      </c>
      <c r="O91" s="115" t="s">
        <v>597</v>
      </c>
      <c r="P91" s="114">
        <v>45124</v>
      </c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</row>
    <row r="92" spans="1:38" ht="12.75" customHeight="1">
      <c r="A92" s="260">
        <v>14</v>
      </c>
      <c r="B92" s="261">
        <v>45121</v>
      </c>
      <c r="C92" s="262"/>
      <c r="D92" s="262" t="s">
        <v>1087</v>
      </c>
      <c r="E92" s="260" t="s">
        <v>609</v>
      </c>
      <c r="F92" s="260">
        <v>185.5</v>
      </c>
      <c r="G92" s="260">
        <v>181</v>
      </c>
      <c r="H92" s="263">
        <v>188.5</v>
      </c>
      <c r="I92" s="263" t="s">
        <v>1088</v>
      </c>
      <c r="J92" s="115" t="s">
        <v>1094</v>
      </c>
      <c r="K92" s="113">
        <f t="shared" si="42"/>
        <v>3</v>
      </c>
      <c r="L92" s="116">
        <f t="shared" ref="L92" si="43">(H92*N92)*0.07%</f>
        <v>395.85000000000008</v>
      </c>
      <c r="M92" s="169">
        <f t="shared" ref="M92" si="44">(K92*N92)-L92</f>
        <v>8604.15</v>
      </c>
      <c r="N92" s="113">
        <v>3000</v>
      </c>
      <c r="O92" s="115" t="s">
        <v>597</v>
      </c>
      <c r="P92" s="114">
        <v>45124</v>
      </c>
      <c r="Q92" s="170"/>
      <c r="R92" s="6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1"/>
      <c r="AG92" s="172"/>
      <c r="AH92" s="170"/>
      <c r="AI92" s="170"/>
      <c r="AJ92" s="171"/>
      <c r="AK92" s="171"/>
      <c r="AL92" s="171"/>
    </row>
    <row r="93" spans="1:38" ht="12.75" customHeight="1">
      <c r="A93" s="260">
        <v>15</v>
      </c>
      <c r="B93" s="261">
        <v>45127</v>
      </c>
      <c r="C93" s="262"/>
      <c r="D93" s="262" t="s">
        <v>910</v>
      </c>
      <c r="E93" s="260" t="s">
        <v>609</v>
      </c>
      <c r="F93" s="260">
        <v>229</v>
      </c>
      <c r="G93" s="260">
        <v>226</v>
      </c>
      <c r="H93" s="263">
        <v>230</v>
      </c>
      <c r="I93" s="263" t="s">
        <v>1128</v>
      </c>
      <c r="J93" s="115" t="s">
        <v>823</v>
      </c>
      <c r="K93" s="113">
        <f t="shared" si="42"/>
        <v>1</v>
      </c>
      <c r="L93" s="116">
        <f t="shared" ref="L93" si="45">(H93*N93)*0.07%</f>
        <v>676.2</v>
      </c>
      <c r="M93" s="169">
        <f t="shared" ref="M93" si="46">(K93*N93)-L93</f>
        <v>3523.8</v>
      </c>
      <c r="N93" s="113">
        <v>4200</v>
      </c>
      <c r="O93" s="115" t="s">
        <v>597</v>
      </c>
      <c r="P93" s="114">
        <v>45131</v>
      </c>
      <c r="Q93" s="170"/>
      <c r="R93" s="6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71"/>
      <c r="AG93" s="172"/>
      <c r="AH93" s="170"/>
      <c r="AI93" s="170"/>
      <c r="AJ93" s="171"/>
      <c r="AK93" s="171"/>
      <c r="AL93" s="171"/>
    </row>
    <row r="94" spans="1:38" ht="12.75" customHeight="1">
      <c r="A94" s="305">
        <v>16</v>
      </c>
      <c r="B94" s="306">
        <v>45127</v>
      </c>
      <c r="C94" s="307"/>
      <c r="D94" s="308" t="s">
        <v>1136</v>
      </c>
      <c r="E94" s="307" t="s">
        <v>609</v>
      </c>
      <c r="F94" s="309">
        <v>1816</v>
      </c>
      <c r="G94" s="307">
        <v>1790</v>
      </c>
      <c r="H94" s="307">
        <v>1817</v>
      </c>
      <c r="I94" s="307" t="s">
        <v>1137</v>
      </c>
      <c r="J94" s="307" t="s">
        <v>823</v>
      </c>
      <c r="K94" s="305">
        <f t="shared" si="42"/>
        <v>1</v>
      </c>
      <c r="L94" s="313">
        <f t="shared" ref="L94" si="47">(H94*N94)*0.07%</f>
        <v>604.15250000000003</v>
      </c>
      <c r="M94" s="314">
        <f t="shared" ref="M94" si="48">(K94*N94)-L94</f>
        <v>-129.15250000000003</v>
      </c>
      <c r="N94" s="305">
        <v>475</v>
      </c>
      <c r="O94" s="307" t="s">
        <v>620</v>
      </c>
      <c r="P94" s="306">
        <v>45131</v>
      </c>
      <c r="Q94" s="170"/>
      <c r="R94" s="6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71"/>
      <c r="AG94" s="172"/>
      <c r="AH94" s="170"/>
      <c r="AI94" s="170"/>
      <c r="AJ94" s="171"/>
      <c r="AK94" s="171"/>
      <c r="AL94" s="171"/>
    </row>
    <row r="95" spans="1:38" ht="12.75" customHeight="1">
      <c r="A95" s="260">
        <v>17</v>
      </c>
      <c r="B95" s="261">
        <v>45127</v>
      </c>
      <c r="C95" s="262"/>
      <c r="D95" s="262" t="s">
        <v>1138</v>
      </c>
      <c r="E95" s="260" t="s">
        <v>609</v>
      </c>
      <c r="F95" s="260">
        <v>946</v>
      </c>
      <c r="G95" s="260">
        <v>930</v>
      </c>
      <c r="H95" s="263">
        <v>951</v>
      </c>
      <c r="I95" s="263" t="s">
        <v>1139</v>
      </c>
      <c r="J95" s="258" t="s">
        <v>929</v>
      </c>
      <c r="K95" s="295">
        <f t="shared" si="42"/>
        <v>5</v>
      </c>
      <c r="L95" s="383">
        <f t="shared" ref="L95" si="49">(H95*N95)*0.07%</f>
        <v>565.84500000000003</v>
      </c>
      <c r="M95" s="384">
        <f t="shared" ref="M95" si="50">(K95*N95)-L95</f>
        <v>3684.1549999999997</v>
      </c>
      <c r="N95" s="295">
        <v>850</v>
      </c>
      <c r="O95" s="115" t="s">
        <v>597</v>
      </c>
      <c r="P95" s="296">
        <v>45134</v>
      </c>
      <c r="Q95" s="170"/>
      <c r="R95" s="6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71"/>
      <c r="AG95" s="172"/>
      <c r="AH95" s="170"/>
      <c r="AI95" s="170"/>
      <c r="AJ95" s="171"/>
      <c r="AK95" s="171"/>
      <c r="AL95" s="171"/>
    </row>
    <row r="96" spans="1:38" ht="12.75" customHeight="1">
      <c r="A96" s="305">
        <v>18</v>
      </c>
      <c r="B96" s="306">
        <v>45131</v>
      </c>
      <c r="C96" s="307"/>
      <c r="D96" s="308" t="s">
        <v>1171</v>
      </c>
      <c r="E96" s="307" t="s">
        <v>609</v>
      </c>
      <c r="F96" s="309">
        <v>978</v>
      </c>
      <c r="G96" s="307">
        <v>959</v>
      </c>
      <c r="H96" s="307">
        <v>979</v>
      </c>
      <c r="I96" s="307" t="s">
        <v>1172</v>
      </c>
      <c r="J96" s="307" t="s">
        <v>823</v>
      </c>
      <c r="K96" s="305">
        <f t="shared" si="42"/>
        <v>1</v>
      </c>
      <c r="L96" s="313">
        <f t="shared" ref="L96:L97" si="51">(H96*N96)*0.07%</f>
        <v>428.31250000000006</v>
      </c>
      <c r="M96" s="314">
        <f t="shared" ref="M96:M97" si="52">(K96*N96)-L96</f>
        <v>196.68749999999994</v>
      </c>
      <c r="N96" s="305">
        <v>625</v>
      </c>
      <c r="O96" s="307" t="s">
        <v>620</v>
      </c>
      <c r="P96" s="306">
        <v>45133</v>
      </c>
      <c r="Q96" s="170"/>
      <c r="R96" s="6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171"/>
      <c r="AG96" s="172"/>
      <c r="AH96" s="170"/>
      <c r="AI96" s="170"/>
      <c r="AJ96" s="171"/>
      <c r="AK96" s="171"/>
      <c r="AL96" s="171"/>
    </row>
    <row r="97" spans="1:38" ht="12.75" customHeight="1">
      <c r="A97" s="260">
        <v>19</v>
      </c>
      <c r="B97" s="261">
        <v>45134</v>
      </c>
      <c r="C97" s="262"/>
      <c r="D97" s="262" t="s">
        <v>1215</v>
      </c>
      <c r="E97" s="260" t="s">
        <v>609</v>
      </c>
      <c r="F97" s="260">
        <v>253.5</v>
      </c>
      <c r="G97" s="260">
        <v>249.5</v>
      </c>
      <c r="H97" s="263">
        <v>256.5</v>
      </c>
      <c r="I97" s="263" t="s">
        <v>1207</v>
      </c>
      <c r="J97" s="258" t="s">
        <v>1094</v>
      </c>
      <c r="K97" s="295">
        <f t="shared" si="42"/>
        <v>3</v>
      </c>
      <c r="L97" s="383">
        <f t="shared" si="51"/>
        <v>646.38000000000011</v>
      </c>
      <c r="M97" s="384">
        <f t="shared" si="52"/>
        <v>10153.619999999999</v>
      </c>
      <c r="N97" s="295">
        <v>3600</v>
      </c>
      <c r="O97" s="115" t="s">
        <v>597</v>
      </c>
      <c r="P97" s="296">
        <v>45134</v>
      </c>
      <c r="Q97" s="170"/>
      <c r="R97" s="6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171"/>
      <c r="AG97" s="172"/>
      <c r="AH97" s="170"/>
      <c r="AI97" s="170"/>
      <c r="AJ97" s="171"/>
      <c r="AK97" s="171"/>
      <c r="AL97" s="171"/>
    </row>
    <row r="98" spans="1:38" ht="12.75" customHeight="1">
      <c r="A98" s="107">
        <v>20</v>
      </c>
      <c r="B98" s="173">
        <v>45134</v>
      </c>
      <c r="C98" s="174"/>
      <c r="D98" s="174" t="s">
        <v>1208</v>
      </c>
      <c r="E98" s="107" t="s">
        <v>609</v>
      </c>
      <c r="F98" s="107" t="s">
        <v>1209</v>
      </c>
      <c r="G98" s="107">
        <v>1700</v>
      </c>
      <c r="H98" s="110"/>
      <c r="I98" s="110" t="s">
        <v>1210</v>
      </c>
      <c r="J98" s="265" t="s">
        <v>595</v>
      </c>
      <c r="K98" s="107"/>
      <c r="L98" s="111"/>
      <c r="M98" s="176"/>
      <c r="N98" s="107"/>
      <c r="O98" s="110"/>
      <c r="P98" s="108"/>
      <c r="Q98" s="170"/>
      <c r="R98" s="62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171"/>
      <c r="AG98" s="172"/>
      <c r="AH98" s="170"/>
      <c r="AI98" s="170"/>
      <c r="AJ98" s="171"/>
      <c r="AK98" s="171"/>
      <c r="AL98" s="171"/>
    </row>
    <row r="99" spans="1:38" ht="12.75" customHeight="1">
      <c r="A99" s="107">
        <v>21</v>
      </c>
      <c r="B99" s="173">
        <v>45135</v>
      </c>
      <c r="C99" s="174"/>
      <c r="D99" s="174" t="s">
        <v>1235</v>
      </c>
      <c r="E99" s="107" t="s">
        <v>609</v>
      </c>
      <c r="F99" s="107" t="s">
        <v>1236</v>
      </c>
      <c r="G99" s="107">
        <v>340</v>
      </c>
      <c r="H99" s="110"/>
      <c r="I99" s="110" t="s">
        <v>1237</v>
      </c>
      <c r="J99" s="265" t="s">
        <v>595</v>
      </c>
      <c r="K99" s="107"/>
      <c r="L99" s="111"/>
      <c r="M99" s="176"/>
      <c r="N99" s="107"/>
      <c r="O99" s="110"/>
      <c r="P99" s="108"/>
      <c r="Q99" s="170"/>
      <c r="R99" s="62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171"/>
      <c r="AG99" s="172"/>
      <c r="AH99" s="170"/>
      <c r="AI99" s="170"/>
      <c r="AJ99" s="171"/>
      <c r="AK99" s="171"/>
      <c r="AL99" s="171"/>
    </row>
    <row r="100" spans="1:38" ht="12.75" customHeight="1">
      <c r="A100" s="107"/>
      <c r="B100" s="173"/>
      <c r="C100" s="174"/>
      <c r="D100" s="174"/>
      <c r="E100" s="107"/>
      <c r="F100" s="107"/>
      <c r="G100" s="107"/>
      <c r="H100" s="110"/>
      <c r="I100" s="110"/>
      <c r="J100" s="265"/>
      <c r="K100" s="107"/>
      <c r="L100" s="111"/>
      <c r="M100" s="176"/>
      <c r="N100" s="107"/>
      <c r="O100" s="110"/>
      <c r="P100" s="108"/>
      <c r="Q100" s="170"/>
      <c r="R100" s="62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171"/>
      <c r="AG100" s="172"/>
      <c r="AH100" s="170"/>
      <c r="AI100" s="170"/>
      <c r="AJ100" s="171"/>
      <c r="AK100" s="171"/>
      <c r="AL100" s="171"/>
    </row>
    <row r="101" spans="1:38" ht="12.75" customHeight="1">
      <c r="A101" s="107"/>
      <c r="B101" s="173"/>
      <c r="C101" s="174"/>
      <c r="D101" s="174"/>
      <c r="E101" s="107"/>
      <c r="F101" s="107"/>
      <c r="G101" s="107"/>
      <c r="H101" s="110"/>
      <c r="I101" s="110"/>
      <c r="J101" s="265"/>
      <c r="K101" s="107"/>
      <c r="L101" s="111"/>
      <c r="M101" s="176"/>
      <c r="N101" s="107"/>
      <c r="O101" s="110"/>
      <c r="P101" s="108"/>
      <c r="Q101" s="170"/>
      <c r="R101" s="62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171"/>
      <c r="AG101" s="172"/>
      <c r="AH101" s="170"/>
      <c r="AI101" s="170"/>
      <c r="AJ101" s="171"/>
      <c r="AK101" s="171"/>
      <c r="AL101" s="171"/>
    </row>
    <row r="102" spans="1:38" ht="12.75" customHeight="1">
      <c r="A102" s="171"/>
      <c r="B102" s="177"/>
      <c r="C102" s="170"/>
      <c r="D102" s="170"/>
      <c r="E102" s="171"/>
      <c r="F102" s="171"/>
      <c r="G102" s="171"/>
      <c r="H102" s="178"/>
      <c r="I102" s="178"/>
      <c r="J102" s="178"/>
      <c r="K102" s="170"/>
      <c r="L102" s="171"/>
      <c r="M102" s="171"/>
      <c r="N102" s="171"/>
      <c r="O102" s="178"/>
      <c r="P102" s="178"/>
      <c r="Q102" s="170"/>
      <c r="R102" s="62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171"/>
      <c r="AG102" s="172"/>
      <c r="AH102" s="170"/>
      <c r="AI102" s="170"/>
      <c r="AJ102" s="171"/>
      <c r="AK102" s="171"/>
      <c r="AL102" s="171"/>
    </row>
    <row r="103" spans="1:38">
      <c r="A103" s="179" t="s">
        <v>618</v>
      </c>
      <c r="B103" s="179"/>
      <c r="C103" s="179"/>
      <c r="D103" s="179"/>
      <c r="E103" s="180"/>
      <c r="F103" s="134"/>
      <c r="G103" s="134"/>
      <c r="H103" s="134"/>
      <c r="I103" s="134"/>
      <c r="J103" s="1"/>
      <c r="K103" s="6"/>
      <c r="L103" s="6"/>
      <c r="M103" s="6"/>
      <c r="N103" s="1"/>
      <c r="O103" s="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38.25">
      <c r="A104" s="104" t="s">
        <v>16</v>
      </c>
      <c r="B104" s="104" t="s">
        <v>568</v>
      </c>
      <c r="C104" s="104"/>
      <c r="D104" s="105" t="s">
        <v>580</v>
      </c>
      <c r="E104" s="104" t="s">
        <v>581</v>
      </c>
      <c r="F104" s="104" t="s">
        <v>582</v>
      </c>
      <c r="G104" s="104" t="s">
        <v>607</v>
      </c>
      <c r="H104" s="104" t="s">
        <v>584</v>
      </c>
      <c r="I104" s="104" t="s">
        <v>585</v>
      </c>
      <c r="J104" s="103" t="s">
        <v>586</v>
      </c>
      <c r="K104" s="103" t="s">
        <v>619</v>
      </c>
      <c r="L104" s="106" t="s">
        <v>588</v>
      </c>
      <c r="M104" s="168" t="s">
        <v>615</v>
      </c>
      <c r="N104" s="104" t="s">
        <v>616</v>
      </c>
      <c r="O104" s="104" t="s">
        <v>590</v>
      </c>
      <c r="P104" s="105" t="s">
        <v>591</v>
      </c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ht="15" customHeight="1">
      <c r="A105" s="423">
        <v>1</v>
      </c>
      <c r="B105" s="427">
        <v>45107</v>
      </c>
      <c r="C105" s="258"/>
      <c r="D105" s="259" t="s">
        <v>903</v>
      </c>
      <c r="E105" s="258" t="s">
        <v>609</v>
      </c>
      <c r="F105" s="275" t="s">
        <v>995</v>
      </c>
      <c r="G105" s="258"/>
      <c r="H105" s="258">
        <v>31</v>
      </c>
      <c r="I105" s="258"/>
      <c r="J105" s="434" t="s">
        <v>1030</v>
      </c>
      <c r="K105" s="283">
        <f t="shared" ref="K105" si="53">H105-F105</f>
        <v>7</v>
      </c>
      <c r="L105" s="284">
        <v>100</v>
      </c>
      <c r="M105" s="355">
        <f t="shared" ref="M105" si="54">(K105*N105)-100</f>
        <v>4800</v>
      </c>
      <c r="N105" s="283">
        <v>700</v>
      </c>
      <c r="O105" s="429" t="s">
        <v>597</v>
      </c>
      <c r="P105" s="431">
        <v>45118</v>
      </c>
      <c r="Q105" s="171"/>
      <c r="R105" s="171" t="s">
        <v>611</v>
      </c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</row>
    <row r="106" spans="1:38" ht="15" customHeight="1">
      <c r="A106" s="424"/>
      <c r="B106" s="433"/>
      <c r="C106" s="258"/>
      <c r="D106" s="259" t="s">
        <v>904</v>
      </c>
      <c r="E106" s="258" t="s">
        <v>617</v>
      </c>
      <c r="F106" s="275" t="s">
        <v>1017</v>
      </c>
      <c r="G106" s="258"/>
      <c r="H106" s="258">
        <v>22.5</v>
      </c>
      <c r="I106" s="258"/>
      <c r="J106" s="435"/>
      <c r="K106" s="321">
        <f>F106-H106</f>
        <v>-5</v>
      </c>
      <c r="L106" s="284">
        <v>100</v>
      </c>
      <c r="M106" s="355">
        <f t="shared" ref="M106" si="55">(K106*N106)-100</f>
        <v>-3600</v>
      </c>
      <c r="N106" s="283">
        <v>700</v>
      </c>
      <c r="O106" s="430"/>
      <c r="P106" s="432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</row>
    <row r="107" spans="1:38" ht="15" customHeight="1">
      <c r="A107" s="298">
        <v>2</v>
      </c>
      <c r="B107" s="297">
        <v>45107</v>
      </c>
      <c r="C107" s="271"/>
      <c r="D107" s="272" t="s">
        <v>898</v>
      </c>
      <c r="E107" s="271" t="s">
        <v>617</v>
      </c>
      <c r="F107" s="276" t="s">
        <v>906</v>
      </c>
      <c r="G107" s="271">
        <v>115</v>
      </c>
      <c r="H107" s="271">
        <v>115</v>
      </c>
      <c r="I107" s="271" t="s">
        <v>900</v>
      </c>
      <c r="J107" s="257" t="s">
        <v>907</v>
      </c>
      <c r="K107" s="290">
        <f>F107-H107</f>
        <v>-30.5</v>
      </c>
      <c r="L107" s="279">
        <v>100</v>
      </c>
      <c r="M107" s="280">
        <f t="shared" ref="M107" si="56">(K107*N107)-100</f>
        <v>-1625</v>
      </c>
      <c r="N107" s="356">
        <v>50</v>
      </c>
      <c r="O107" s="273" t="s">
        <v>610</v>
      </c>
      <c r="P107" s="281">
        <v>45110</v>
      </c>
      <c r="Q107" s="171"/>
      <c r="R107" s="171" t="s">
        <v>596</v>
      </c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</row>
    <row r="108" spans="1:38" ht="15" customHeight="1">
      <c r="A108" s="298">
        <v>3</v>
      </c>
      <c r="B108" s="297">
        <v>45107</v>
      </c>
      <c r="C108" s="271"/>
      <c r="D108" s="272" t="s">
        <v>899</v>
      </c>
      <c r="E108" s="271" t="s">
        <v>609</v>
      </c>
      <c r="F108" s="276" t="s">
        <v>905</v>
      </c>
      <c r="G108" s="271">
        <v>30</v>
      </c>
      <c r="H108" s="271">
        <v>30</v>
      </c>
      <c r="I108" s="271" t="s">
        <v>901</v>
      </c>
      <c r="J108" s="257" t="s">
        <v>908</v>
      </c>
      <c r="K108" s="256">
        <f t="shared" ref="K108:K109" si="57">H108-F108</f>
        <v>-39</v>
      </c>
      <c r="L108" s="279">
        <v>100</v>
      </c>
      <c r="M108" s="280">
        <f t="shared" ref="M108:M109" si="58">(K108*N108)-100</f>
        <v>-1660</v>
      </c>
      <c r="N108" s="256">
        <v>40</v>
      </c>
      <c r="O108" s="273" t="s">
        <v>610</v>
      </c>
      <c r="P108" s="281">
        <v>45110</v>
      </c>
      <c r="Q108" s="171"/>
      <c r="R108" s="171" t="s">
        <v>611</v>
      </c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</row>
    <row r="109" spans="1:38" ht="15" customHeight="1">
      <c r="A109" s="295">
        <v>4</v>
      </c>
      <c r="B109" s="296">
        <v>45110</v>
      </c>
      <c r="C109" s="258"/>
      <c r="D109" s="259" t="s">
        <v>914</v>
      </c>
      <c r="E109" s="258" t="s">
        <v>609</v>
      </c>
      <c r="F109" s="275" t="s">
        <v>916</v>
      </c>
      <c r="G109" s="258">
        <v>75</v>
      </c>
      <c r="H109" s="258">
        <v>220</v>
      </c>
      <c r="I109" s="258" t="s">
        <v>866</v>
      </c>
      <c r="J109" s="282" t="s">
        <v>624</v>
      </c>
      <c r="K109" s="283">
        <f t="shared" si="57"/>
        <v>50</v>
      </c>
      <c r="L109" s="284">
        <v>100</v>
      </c>
      <c r="M109" s="285">
        <f t="shared" si="58"/>
        <v>1150</v>
      </c>
      <c r="N109" s="283">
        <v>25</v>
      </c>
      <c r="O109" s="282" t="s">
        <v>597</v>
      </c>
      <c r="P109" s="286">
        <v>45110</v>
      </c>
      <c r="Q109" s="171"/>
      <c r="R109" s="171" t="s">
        <v>596</v>
      </c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</row>
    <row r="110" spans="1:38" ht="15" customHeight="1">
      <c r="A110" s="298">
        <v>5</v>
      </c>
      <c r="B110" s="297">
        <v>45110</v>
      </c>
      <c r="C110" s="271"/>
      <c r="D110" s="272" t="s">
        <v>919</v>
      </c>
      <c r="E110" s="271" t="s">
        <v>609</v>
      </c>
      <c r="F110" s="276" t="s">
        <v>930</v>
      </c>
      <c r="G110" s="271">
        <v>40</v>
      </c>
      <c r="H110" s="271">
        <v>40</v>
      </c>
      <c r="I110" s="271" t="s">
        <v>902</v>
      </c>
      <c r="J110" s="310" t="s">
        <v>931</v>
      </c>
      <c r="K110" s="256">
        <f t="shared" ref="K110" si="59">H110-F110</f>
        <v>-30</v>
      </c>
      <c r="L110" s="279">
        <v>100</v>
      </c>
      <c r="M110" s="280">
        <f t="shared" ref="M110" si="60">(K110*N110)-100</f>
        <v>-1300</v>
      </c>
      <c r="N110" s="256">
        <v>40</v>
      </c>
      <c r="O110" s="311" t="s">
        <v>610</v>
      </c>
      <c r="P110" s="312">
        <v>45111</v>
      </c>
      <c r="Q110" s="171"/>
      <c r="R110" s="171" t="s">
        <v>596</v>
      </c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</row>
    <row r="111" spans="1:38" ht="15" customHeight="1">
      <c r="A111" s="305">
        <v>6</v>
      </c>
      <c r="B111" s="306">
        <v>45110</v>
      </c>
      <c r="C111" s="307"/>
      <c r="D111" s="308" t="s">
        <v>914</v>
      </c>
      <c r="E111" s="307" t="s">
        <v>609</v>
      </c>
      <c r="F111" s="309" t="s">
        <v>927</v>
      </c>
      <c r="G111" s="307">
        <v>65</v>
      </c>
      <c r="H111" s="307">
        <v>165</v>
      </c>
      <c r="I111" s="307" t="s">
        <v>866</v>
      </c>
      <c r="J111" s="307" t="s">
        <v>929</v>
      </c>
      <c r="K111" s="305">
        <f t="shared" ref="K111:K112" si="61">H111-F111</f>
        <v>5</v>
      </c>
      <c r="L111" s="313">
        <v>100</v>
      </c>
      <c r="M111" s="314">
        <f t="shared" ref="M111:M112" si="62">(K111*N111)-100</f>
        <v>25</v>
      </c>
      <c r="N111" s="305">
        <v>25</v>
      </c>
      <c r="O111" s="307" t="s">
        <v>620</v>
      </c>
      <c r="P111" s="306">
        <v>45110</v>
      </c>
      <c r="Q111" s="171"/>
      <c r="R111" s="171" t="s">
        <v>596</v>
      </c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</row>
    <row r="112" spans="1:38" ht="15" customHeight="1">
      <c r="A112" s="295">
        <v>7</v>
      </c>
      <c r="B112" s="296">
        <v>45111</v>
      </c>
      <c r="C112" s="258"/>
      <c r="D112" s="259" t="s">
        <v>914</v>
      </c>
      <c r="E112" s="258" t="s">
        <v>609</v>
      </c>
      <c r="F112" s="275" t="s">
        <v>934</v>
      </c>
      <c r="G112" s="258">
        <v>0</v>
      </c>
      <c r="H112" s="258">
        <v>160</v>
      </c>
      <c r="I112" s="258" t="s">
        <v>866</v>
      </c>
      <c r="J112" s="282" t="s">
        <v>650</v>
      </c>
      <c r="K112" s="283">
        <f t="shared" si="61"/>
        <v>40</v>
      </c>
      <c r="L112" s="284">
        <v>100</v>
      </c>
      <c r="M112" s="285">
        <f t="shared" si="62"/>
        <v>900</v>
      </c>
      <c r="N112" s="283">
        <v>25</v>
      </c>
      <c r="O112" s="282" t="s">
        <v>597</v>
      </c>
      <c r="P112" s="286">
        <v>45111</v>
      </c>
      <c r="Q112" s="171"/>
      <c r="R112" s="171" t="s">
        <v>596</v>
      </c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</row>
    <row r="113" spans="1:38" ht="15" customHeight="1">
      <c r="A113" s="295">
        <v>8</v>
      </c>
      <c r="B113" s="296">
        <v>45111</v>
      </c>
      <c r="C113" s="258"/>
      <c r="D113" s="259" t="s">
        <v>932</v>
      </c>
      <c r="E113" s="258" t="s">
        <v>609</v>
      </c>
      <c r="F113" s="275" t="s">
        <v>936</v>
      </c>
      <c r="G113" s="258">
        <v>0</v>
      </c>
      <c r="H113" s="258">
        <v>51</v>
      </c>
      <c r="I113" s="258" t="s">
        <v>933</v>
      </c>
      <c r="J113" s="282" t="s">
        <v>621</v>
      </c>
      <c r="K113" s="283">
        <f t="shared" ref="K113:K114" si="63">H113-F113</f>
        <v>21</v>
      </c>
      <c r="L113" s="284">
        <v>100</v>
      </c>
      <c r="M113" s="285">
        <f t="shared" ref="M113:M114" si="64">(K113*N113)-100</f>
        <v>740</v>
      </c>
      <c r="N113" s="283">
        <v>40</v>
      </c>
      <c r="O113" s="282" t="s">
        <v>597</v>
      </c>
      <c r="P113" s="286">
        <v>45111</v>
      </c>
      <c r="Q113" s="171"/>
      <c r="R113" s="171" t="s">
        <v>611</v>
      </c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</row>
    <row r="114" spans="1:38" ht="15" customHeight="1">
      <c r="A114" s="295">
        <v>9</v>
      </c>
      <c r="B114" s="296">
        <v>45111</v>
      </c>
      <c r="C114" s="258"/>
      <c r="D114" s="259" t="s">
        <v>914</v>
      </c>
      <c r="E114" s="258" t="s">
        <v>609</v>
      </c>
      <c r="F114" s="275" t="s">
        <v>943</v>
      </c>
      <c r="G114" s="258">
        <v>0</v>
      </c>
      <c r="H114" s="258">
        <v>122.5</v>
      </c>
      <c r="I114" s="258" t="s">
        <v>937</v>
      </c>
      <c r="J114" s="282" t="s">
        <v>944</v>
      </c>
      <c r="K114" s="283">
        <f t="shared" si="63"/>
        <v>20</v>
      </c>
      <c r="L114" s="284">
        <v>100</v>
      </c>
      <c r="M114" s="285">
        <f t="shared" si="64"/>
        <v>400</v>
      </c>
      <c r="N114" s="283">
        <v>25</v>
      </c>
      <c r="O114" s="282" t="s">
        <v>597</v>
      </c>
      <c r="P114" s="286">
        <v>45111</v>
      </c>
      <c r="Q114" s="171"/>
      <c r="R114" s="171" t="s">
        <v>596</v>
      </c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</row>
    <row r="115" spans="1:38" ht="15" customHeight="1">
      <c r="A115" s="295">
        <v>10</v>
      </c>
      <c r="B115" s="296">
        <v>45111</v>
      </c>
      <c r="C115" s="258"/>
      <c r="D115" s="259" t="s">
        <v>939</v>
      </c>
      <c r="E115" s="258" t="s">
        <v>609</v>
      </c>
      <c r="F115" s="275" t="s">
        <v>941</v>
      </c>
      <c r="G115" s="258">
        <v>0</v>
      </c>
      <c r="H115" s="258">
        <v>51</v>
      </c>
      <c r="I115" s="258" t="s">
        <v>940</v>
      </c>
      <c r="J115" s="282" t="s">
        <v>942</v>
      </c>
      <c r="K115" s="283">
        <f t="shared" ref="K115" si="65">H115-F115</f>
        <v>15</v>
      </c>
      <c r="L115" s="284">
        <v>100</v>
      </c>
      <c r="M115" s="285">
        <f t="shared" ref="M115" si="66">(K115*N115)-100</f>
        <v>500</v>
      </c>
      <c r="N115" s="283">
        <v>40</v>
      </c>
      <c r="O115" s="282" t="s">
        <v>597</v>
      </c>
      <c r="P115" s="286">
        <v>45111</v>
      </c>
      <c r="Q115" s="171"/>
      <c r="R115" s="171" t="s">
        <v>611</v>
      </c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</row>
    <row r="116" spans="1:38" ht="15" customHeight="1">
      <c r="A116" s="295">
        <v>11</v>
      </c>
      <c r="B116" s="296">
        <v>45111</v>
      </c>
      <c r="C116" s="258"/>
      <c r="D116" s="259" t="s">
        <v>932</v>
      </c>
      <c r="E116" s="258" t="s">
        <v>609</v>
      </c>
      <c r="F116" s="275" t="s">
        <v>945</v>
      </c>
      <c r="G116" s="258">
        <v>0</v>
      </c>
      <c r="H116" s="258">
        <v>46.5</v>
      </c>
      <c r="I116" s="258" t="s">
        <v>933</v>
      </c>
      <c r="J116" s="282" t="s">
        <v>948</v>
      </c>
      <c r="K116" s="283">
        <f t="shared" ref="K116:K117" si="67">H116-F116</f>
        <v>19.5</v>
      </c>
      <c r="L116" s="284">
        <v>100</v>
      </c>
      <c r="M116" s="285">
        <f t="shared" ref="M116:M117" si="68">(K116*N116)-100</f>
        <v>680</v>
      </c>
      <c r="N116" s="283">
        <v>40</v>
      </c>
      <c r="O116" s="282" t="s">
        <v>597</v>
      </c>
      <c r="P116" s="286">
        <v>45111</v>
      </c>
      <c r="Q116" s="171"/>
      <c r="R116" s="171" t="s">
        <v>611</v>
      </c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</row>
    <row r="117" spans="1:38" ht="15" customHeight="1">
      <c r="A117" s="298">
        <v>12</v>
      </c>
      <c r="B117" s="297">
        <v>45112</v>
      </c>
      <c r="C117" s="271"/>
      <c r="D117" s="272" t="s">
        <v>953</v>
      </c>
      <c r="E117" s="271" t="s">
        <v>609</v>
      </c>
      <c r="F117" s="276" t="s">
        <v>962</v>
      </c>
      <c r="G117" s="271">
        <v>15</v>
      </c>
      <c r="H117" s="271">
        <v>15</v>
      </c>
      <c r="I117" s="271" t="s">
        <v>954</v>
      </c>
      <c r="J117" s="310" t="s">
        <v>963</v>
      </c>
      <c r="K117" s="256">
        <f t="shared" si="67"/>
        <v>-39.5</v>
      </c>
      <c r="L117" s="279">
        <v>100</v>
      </c>
      <c r="M117" s="280">
        <f t="shared" si="68"/>
        <v>-1680</v>
      </c>
      <c r="N117" s="256">
        <v>40</v>
      </c>
      <c r="O117" s="311" t="s">
        <v>610</v>
      </c>
      <c r="P117" s="312">
        <v>45113</v>
      </c>
      <c r="Q117" s="171"/>
      <c r="R117" s="171" t="s">
        <v>596</v>
      </c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</row>
    <row r="118" spans="1:38" ht="15" customHeight="1">
      <c r="A118" s="423" t="s">
        <v>1238</v>
      </c>
      <c r="B118" s="427">
        <v>45112</v>
      </c>
      <c r="C118" s="258"/>
      <c r="D118" s="259" t="s">
        <v>956</v>
      </c>
      <c r="E118" s="258" t="s">
        <v>609</v>
      </c>
      <c r="F118" s="275" t="s">
        <v>981</v>
      </c>
      <c r="G118" s="258">
        <v>120</v>
      </c>
      <c r="H118" s="258">
        <v>370</v>
      </c>
      <c r="I118" s="258" t="s">
        <v>957</v>
      </c>
      <c r="J118" s="434" t="s">
        <v>983</v>
      </c>
      <c r="K118" s="283">
        <f t="shared" ref="K118" si="69">H118-F118</f>
        <v>10</v>
      </c>
      <c r="L118" s="284">
        <v>100</v>
      </c>
      <c r="M118" s="285">
        <f t="shared" ref="M118" si="70">(K118*N118)-100</f>
        <v>150</v>
      </c>
      <c r="N118" s="283">
        <v>25</v>
      </c>
      <c r="O118" s="282" t="s">
        <v>597</v>
      </c>
      <c r="P118" s="286">
        <v>45114</v>
      </c>
      <c r="Q118" s="171"/>
      <c r="R118" s="171" t="s">
        <v>596</v>
      </c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</row>
    <row r="119" spans="1:38" ht="15" customHeight="1">
      <c r="A119" s="424"/>
      <c r="B119" s="433"/>
      <c r="C119" s="258"/>
      <c r="D119" s="259" t="s">
        <v>914</v>
      </c>
      <c r="E119" s="258" t="s">
        <v>617</v>
      </c>
      <c r="F119" s="275" t="s">
        <v>982</v>
      </c>
      <c r="G119" s="258"/>
      <c r="H119" s="258">
        <v>0</v>
      </c>
      <c r="I119" s="258">
        <v>0</v>
      </c>
      <c r="J119" s="435"/>
      <c r="K119" s="321">
        <f>F119-H119</f>
        <v>100</v>
      </c>
      <c r="L119" s="284">
        <v>100</v>
      </c>
      <c r="M119" s="285">
        <f t="shared" ref="M119:M120" si="71">(K119*N119)-100</f>
        <v>2400</v>
      </c>
      <c r="N119" s="283">
        <v>25</v>
      </c>
      <c r="O119" s="282" t="s">
        <v>597</v>
      </c>
      <c r="P119" s="286">
        <v>45113</v>
      </c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</row>
    <row r="120" spans="1:38" ht="15" customHeight="1">
      <c r="A120" s="298">
        <v>14</v>
      </c>
      <c r="B120" s="297">
        <v>45113</v>
      </c>
      <c r="C120" s="271"/>
      <c r="D120" s="272" t="s">
        <v>966</v>
      </c>
      <c r="E120" s="271" t="s">
        <v>609</v>
      </c>
      <c r="F120" s="276" t="s">
        <v>976</v>
      </c>
      <c r="G120" s="271">
        <v>0</v>
      </c>
      <c r="H120" s="271">
        <v>0</v>
      </c>
      <c r="I120" s="271" t="s">
        <v>967</v>
      </c>
      <c r="J120" s="310" t="s">
        <v>977</v>
      </c>
      <c r="K120" s="256">
        <f t="shared" ref="K120" si="72">H120-F120</f>
        <v>-16</v>
      </c>
      <c r="L120" s="279">
        <v>100</v>
      </c>
      <c r="M120" s="280">
        <f t="shared" si="71"/>
        <v>-740</v>
      </c>
      <c r="N120" s="256">
        <v>40</v>
      </c>
      <c r="O120" s="311" t="s">
        <v>610</v>
      </c>
      <c r="P120" s="312">
        <v>45113</v>
      </c>
      <c r="Q120" s="171"/>
      <c r="R120" s="171" t="s">
        <v>596</v>
      </c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</row>
    <row r="121" spans="1:38" ht="15" customHeight="1">
      <c r="A121" s="305">
        <v>15</v>
      </c>
      <c r="B121" s="306">
        <v>45113</v>
      </c>
      <c r="C121" s="307"/>
      <c r="D121" s="308" t="s">
        <v>968</v>
      </c>
      <c r="E121" s="307" t="s">
        <v>609</v>
      </c>
      <c r="F121" s="309" t="s">
        <v>974</v>
      </c>
      <c r="G121" s="307">
        <v>40</v>
      </c>
      <c r="H121" s="307">
        <v>86.5</v>
      </c>
      <c r="I121" s="307" t="s">
        <v>969</v>
      </c>
      <c r="J121" s="307" t="s">
        <v>975</v>
      </c>
      <c r="K121" s="305">
        <f t="shared" ref="K121:K127" si="73">H121-F121</f>
        <v>4</v>
      </c>
      <c r="L121" s="313">
        <v>100</v>
      </c>
      <c r="M121" s="314">
        <f t="shared" ref="M121:M127" si="74">(K121*N121)-100</f>
        <v>60</v>
      </c>
      <c r="N121" s="305">
        <v>40</v>
      </c>
      <c r="O121" s="307" t="s">
        <v>620</v>
      </c>
      <c r="P121" s="306">
        <v>45113</v>
      </c>
      <c r="Q121" s="171"/>
      <c r="R121" s="171" t="s">
        <v>596</v>
      </c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</row>
    <row r="122" spans="1:38" ht="15" customHeight="1">
      <c r="A122" s="295">
        <v>16</v>
      </c>
      <c r="B122" s="296">
        <v>45113</v>
      </c>
      <c r="C122" s="258"/>
      <c r="D122" s="259" t="s">
        <v>970</v>
      </c>
      <c r="E122" s="258" t="s">
        <v>609</v>
      </c>
      <c r="F122" s="275" t="s">
        <v>978</v>
      </c>
      <c r="G122" s="258">
        <v>19</v>
      </c>
      <c r="H122" s="258">
        <v>41</v>
      </c>
      <c r="I122" s="258" t="s">
        <v>971</v>
      </c>
      <c r="J122" s="258" t="s">
        <v>979</v>
      </c>
      <c r="K122" s="320">
        <f t="shared" si="73"/>
        <v>8</v>
      </c>
      <c r="L122" s="284">
        <v>100</v>
      </c>
      <c r="M122" s="285">
        <f t="shared" si="74"/>
        <v>2300</v>
      </c>
      <c r="N122" s="283">
        <v>300</v>
      </c>
      <c r="O122" s="282" t="s">
        <v>597</v>
      </c>
      <c r="P122" s="286">
        <v>45114</v>
      </c>
      <c r="Q122" s="171"/>
      <c r="R122" s="171" t="s">
        <v>611</v>
      </c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</row>
    <row r="123" spans="1:38" ht="15" customHeight="1">
      <c r="A123" s="344">
        <v>17</v>
      </c>
      <c r="B123" s="345">
        <v>45113</v>
      </c>
      <c r="C123" s="271"/>
      <c r="D123" s="272" t="s">
        <v>972</v>
      </c>
      <c r="E123" s="271" t="s">
        <v>609</v>
      </c>
      <c r="F123" s="276" t="s">
        <v>978</v>
      </c>
      <c r="G123" s="271">
        <v>22</v>
      </c>
      <c r="H123" s="271">
        <v>22</v>
      </c>
      <c r="I123" s="271" t="s">
        <v>973</v>
      </c>
      <c r="J123" s="310" t="s">
        <v>998</v>
      </c>
      <c r="K123" s="256">
        <f t="shared" si="73"/>
        <v>-11</v>
      </c>
      <c r="L123" s="279">
        <v>100</v>
      </c>
      <c r="M123" s="280">
        <f t="shared" si="74"/>
        <v>-4775</v>
      </c>
      <c r="N123" s="256">
        <v>425</v>
      </c>
      <c r="O123" s="311" t="s">
        <v>610</v>
      </c>
      <c r="P123" s="312">
        <v>45117</v>
      </c>
      <c r="Q123" s="171"/>
      <c r="R123" s="171" t="s">
        <v>611</v>
      </c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</row>
    <row r="124" spans="1:38" ht="15" customHeight="1">
      <c r="A124" s="344">
        <v>18</v>
      </c>
      <c r="B124" s="345">
        <v>45114</v>
      </c>
      <c r="C124" s="271"/>
      <c r="D124" s="272" t="s">
        <v>970</v>
      </c>
      <c r="E124" s="271" t="s">
        <v>609</v>
      </c>
      <c r="F124" s="276" t="s">
        <v>997</v>
      </c>
      <c r="G124" s="271">
        <v>15</v>
      </c>
      <c r="H124" s="271">
        <v>15</v>
      </c>
      <c r="I124" s="271" t="s">
        <v>980</v>
      </c>
      <c r="J124" s="310" t="s">
        <v>999</v>
      </c>
      <c r="K124" s="256">
        <f t="shared" si="73"/>
        <v>-13.5</v>
      </c>
      <c r="L124" s="279">
        <v>100</v>
      </c>
      <c r="M124" s="280">
        <f t="shared" si="74"/>
        <v>-4150</v>
      </c>
      <c r="N124" s="256">
        <v>300</v>
      </c>
      <c r="O124" s="311" t="s">
        <v>610</v>
      </c>
      <c r="P124" s="312">
        <v>45117</v>
      </c>
      <c r="Q124" s="171"/>
      <c r="R124" s="171" t="s">
        <v>611</v>
      </c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</row>
    <row r="125" spans="1:38" ht="15" customHeight="1">
      <c r="A125" s="344">
        <v>19</v>
      </c>
      <c r="B125" s="345">
        <v>45114</v>
      </c>
      <c r="C125" s="271"/>
      <c r="D125" s="272" t="s">
        <v>984</v>
      </c>
      <c r="E125" s="271" t="s">
        <v>609</v>
      </c>
      <c r="F125" s="276" t="s">
        <v>994</v>
      </c>
      <c r="G125" s="271">
        <v>35</v>
      </c>
      <c r="H125" s="271">
        <v>47.5</v>
      </c>
      <c r="I125" s="271" t="s">
        <v>969</v>
      </c>
      <c r="J125" s="310" t="s">
        <v>907</v>
      </c>
      <c r="K125" s="256">
        <f t="shared" si="73"/>
        <v>-30.5</v>
      </c>
      <c r="L125" s="279">
        <v>100</v>
      </c>
      <c r="M125" s="280">
        <f t="shared" si="74"/>
        <v>-1320</v>
      </c>
      <c r="N125" s="256">
        <v>40</v>
      </c>
      <c r="O125" s="311" t="s">
        <v>610</v>
      </c>
      <c r="P125" s="312">
        <v>45117</v>
      </c>
      <c r="Q125" s="171"/>
      <c r="R125" s="171" t="s">
        <v>611</v>
      </c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</row>
    <row r="126" spans="1:38" ht="15" customHeight="1">
      <c r="A126" s="344">
        <v>20</v>
      </c>
      <c r="B126" s="345">
        <v>45114</v>
      </c>
      <c r="C126" s="271"/>
      <c r="D126" s="272" t="s">
        <v>985</v>
      </c>
      <c r="E126" s="271" t="s">
        <v>609</v>
      </c>
      <c r="F126" s="276" t="s">
        <v>996</v>
      </c>
      <c r="G126" s="271">
        <v>35</v>
      </c>
      <c r="H126" s="271">
        <v>35</v>
      </c>
      <c r="I126" s="271" t="s">
        <v>986</v>
      </c>
      <c r="J126" s="310" t="s">
        <v>977</v>
      </c>
      <c r="K126" s="256">
        <f t="shared" si="73"/>
        <v>-16</v>
      </c>
      <c r="L126" s="279">
        <v>100</v>
      </c>
      <c r="M126" s="280">
        <f t="shared" si="74"/>
        <v>-6100</v>
      </c>
      <c r="N126" s="256">
        <v>375</v>
      </c>
      <c r="O126" s="311" t="s">
        <v>610</v>
      </c>
      <c r="P126" s="312">
        <v>45117</v>
      </c>
      <c r="Q126" s="171"/>
      <c r="R126" s="171" t="s">
        <v>596</v>
      </c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</row>
    <row r="127" spans="1:38" ht="15" customHeight="1">
      <c r="A127" s="344">
        <v>21</v>
      </c>
      <c r="B127" s="345">
        <v>45114</v>
      </c>
      <c r="C127" s="271"/>
      <c r="D127" s="272" t="s">
        <v>987</v>
      </c>
      <c r="E127" s="271" t="s">
        <v>609</v>
      </c>
      <c r="F127" s="276" t="s">
        <v>995</v>
      </c>
      <c r="G127" s="271">
        <v>14</v>
      </c>
      <c r="H127" s="271">
        <v>17</v>
      </c>
      <c r="I127" s="271" t="s">
        <v>988</v>
      </c>
      <c r="J127" s="310" t="s">
        <v>1001</v>
      </c>
      <c r="K127" s="256">
        <f t="shared" si="73"/>
        <v>-7</v>
      </c>
      <c r="L127" s="279">
        <v>100</v>
      </c>
      <c r="M127" s="280">
        <f t="shared" si="74"/>
        <v>-5000</v>
      </c>
      <c r="N127" s="256">
        <v>700</v>
      </c>
      <c r="O127" s="311" t="s">
        <v>610</v>
      </c>
      <c r="P127" s="312">
        <v>45117</v>
      </c>
      <c r="Q127" s="171"/>
      <c r="R127" s="171" t="s">
        <v>596</v>
      </c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</row>
    <row r="128" spans="1:38" ht="15" customHeight="1">
      <c r="A128" s="322">
        <v>22</v>
      </c>
      <c r="B128" s="264">
        <v>45117</v>
      </c>
      <c r="C128" s="258"/>
      <c r="D128" s="259" t="s">
        <v>1000</v>
      </c>
      <c r="E128" s="258" t="s">
        <v>1003</v>
      </c>
      <c r="F128" s="275" t="s">
        <v>1002</v>
      </c>
      <c r="G128" s="258">
        <v>19</v>
      </c>
      <c r="H128" s="258">
        <v>49</v>
      </c>
      <c r="I128" s="258" t="s">
        <v>933</v>
      </c>
      <c r="J128" s="258" t="s">
        <v>1031</v>
      </c>
      <c r="K128" s="320">
        <f t="shared" ref="K128" si="75">H128-F128</f>
        <v>10</v>
      </c>
      <c r="L128" s="284">
        <v>100</v>
      </c>
      <c r="M128" s="285">
        <f t="shared" ref="M128" si="76">(K128*N128)-100</f>
        <v>2400</v>
      </c>
      <c r="N128" s="283">
        <v>250</v>
      </c>
      <c r="O128" s="282" t="s">
        <v>597</v>
      </c>
      <c r="P128" s="286">
        <v>45117</v>
      </c>
      <c r="Q128" s="171"/>
      <c r="R128" s="171" t="s">
        <v>611</v>
      </c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</row>
    <row r="129" spans="1:38" ht="15" customHeight="1">
      <c r="A129" s="322">
        <v>23</v>
      </c>
      <c r="B129" s="264">
        <v>45117</v>
      </c>
      <c r="C129" s="258"/>
      <c r="D129" s="259" t="s">
        <v>1006</v>
      </c>
      <c r="E129" s="258" t="s">
        <v>609</v>
      </c>
      <c r="F129" s="275" t="s">
        <v>1007</v>
      </c>
      <c r="G129" s="258">
        <v>34</v>
      </c>
      <c r="H129" s="258">
        <v>70</v>
      </c>
      <c r="I129" s="258" t="s">
        <v>1008</v>
      </c>
      <c r="J129" s="258" t="s">
        <v>1009</v>
      </c>
      <c r="K129" s="320">
        <f t="shared" ref="K129" si="77">H129-F129</f>
        <v>12</v>
      </c>
      <c r="L129" s="284">
        <v>100</v>
      </c>
      <c r="M129" s="285">
        <f t="shared" ref="M129" si="78">(K129*N129)-100</f>
        <v>2000</v>
      </c>
      <c r="N129" s="283">
        <v>175</v>
      </c>
      <c r="O129" s="282" t="s">
        <v>597</v>
      </c>
      <c r="P129" s="286">
        <v>45117</v>
      </c>
      <c r="Q129" s="171"/>
      <c r="R129" s="171" t="s">
        <v>596</v>
      </c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</row>
    <row r="130" spans="1:38" ht="15" customHeight="1">
      <c r="A130" s="322">
        <v>24</v>
      </c>
      <c r="B130" s="264">
        <v>45117</v>
      </c>
      <c r="C130" s="258"/>
      <c r="D130" s="259" t="s">
        <v>1016</v>
      </c>
      <c r="E130" s="258" t="s">
        <v>609</v>
      </c>
      <c r="F130" s="275" t="s">
        <v>1018</v>
      </c>
      <c r="G130" s="258">
        <v>0</v>
      </c>
      <c r="H130" s="258">
        <v>68.5</v>
      </c>
      <c r="I130" s="258">
        <v>120</v>
      </c>
      <c r="J130" s="258" t="s">
        <v>1019</v>
      </c>
      <c r="K130" s="320">
        <f t="shared" ref="K130" si="79">H130-F130</f>
        <v>22</v>
      </c>
      <c r="L130" s="284">
        <v>100</v>
      </c>
      <c r="M130" s="285">
        <f t="shared" ref="M130" si="80">(K130*N130)-100</f>
        <v>780</v>
      </c>
      <c r="N130" s="283">
        <v>40</v>
      </c>
      <c r="O130" s="282" t="s">
        <v>597</v>
      </c>
      <c r="P130" s="286">
        <v>45118</v>
      </c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</row>
    <row r="131" spans="1:38" ht="15" customHeight="1">
      <c r="A131" s="322">
        <v>25</v>
      </c>
      <c r="B131" s="264">
        <v>45118</v>
      </c>
      <c r="C131" s="258"/>
      <c r="D131" s="259" t="s">
        <v>1020</v>
      </c>
      <c r="E131" s="258" t="s">
        <v>609</v>
      </c>
      <c r="F131" s="275" t="s">
        <v>1002</v>
      </c>
      <c r="G131" s="258">
        <v>0</v>
      </c>
      <c r="H131" s="258">
        <v>68.5</v>
      </c>
      <c r="I131" s="258" t="s">
        <v>940</v>
      </c>
      <c r="J131" s="258" t="s">
        <v>1026</v>
      </c>
      <c r="K131" s="320">
        <f t="shared" ref="K131:K132" si="81">H131-F131</f>
        <v>29.5</v>
      </c>
      <c r="L131" s="284">
        <v>100</v>
      </c>
      <c r="M131" s="285">
        <f t="shared" ref="M131:M132" si="82">(K131*N131)-100</f>
        <v>1080</v>
      </c>
      <c r="N131" s="283">
        <v>40</v>
      </c>
      <c r="O131" s="282" t="s">
        <v>597</v>
      </c>
      <c r="P131" s="286">
        <v>45118</v>
      </c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</row>
    <row r="132" spans="1:38" ht="15" customHeight="1">
      <c r="A132" s="322">
        <v>26</v>
      </c>
      <c r="B132" s="264">
        <v>45118</v>
      </c>
      <c r="C132" s="258"/>
      <c r="D132" s="259" t="s">
        <v>1021</v>
      </c>
      <c r="E132" s="258" t="s">
        <v>609</v>
      </c>
      <c r="F132" s="275" t="s">
        <v>1028</v>
      </c>
      <c r="G132" s="258">
        <v>1</v>
      </c>
      <c r="H132" s="258">
        <v>2.65</v>
      </c>
      <c r="I132" s="258" t="s">
        <v>1024</v>
      </c>
      <c r="J132" s="258" t="s">
        <v>1029</v>
      </c>
      <c r="K132" s="320">
        <f t="shared" si="81"/>
        <v>0.5</v>
      </c>
      <c r="L132" s="284">
        <v>100</v>
      </c>
      <c r="M132" s="285">
        <f t="shared" si="82"/>
        <v>2400</v>
      </c>
      <c r="N132" s="283">
        <v>5000</v>
      </c>
      <c r="O132" s="282" t="s">
        <v>597</v>
      </c>
      <c r="P132" s="286">
        <v>45118</v>
      </c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</row>
    <row r="133" spans="1:38" ht="15" customHeight="1">
      <c r="A133" s="322">
        <v>27</v>
      </c>
      <c r="B133" s="264">
        <v>45118</v>
      </c>
      <c r="C133" s="258"/>
      <c r="D133" s="259" t="s">
        <v>1022</v>
      </c>
      <c r="E133" s="258" t="s">
        <v>609</v>
      </c>
      <c r="F133" s="275" t="s">
        <v>1025</v>
      </c>
      <c r="G133" s="258">
        <v>7.5</v>
      </c>
      <c r="H133" s="258">
        <v>16</v>
      </c>
      <c r="I133" s="258" t="s">
        <v>1023</v>
      </c>
      <c r="J133" s="258" t="s">
        <v>915</v>
      </c>
      <c r="K133" s="320">
        <f t="shared" ref="K133" si="83">H133-F133</f>
        <v>2.5</v>
      </c>
      <c r="L133" s="284">
        <v>100</v>
      </c>
      <c r="M133" s="285">
        <f t="shared" ref="M133" si="84">(K133*N133)-100</f>
        <v>2275</v>
      </c>
      <c r="N133" s="283">
        <v>950</v>
      </c>
      <c r="O133" s="282" t="s">
        <v>597</v>
      </c>
      <c r="P133" s="286">
        <v>45118</v>
      </c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</row>
    <row r="134" spans="1:38" ht="15" customHeight="1">
      <c r="A134" s="322">
        <v>28</v>
      </c>
      <c r="B134" s="264">
        <v>45119</v>
      </c>
      <c r="C134" s="258"/>
      <c r="D134" s="259" t="s">
        <v>1036</v>
      </c>
      <c r="E134" s="258" t="s">
        <v>609</v>
      </c>
      <c r="F134" s="275" t="s">
        <v>1050</v>
      </c>
      <c r="G134" s="258">
        <v>90</v>
      </c>
      <c r="H134" s="258">
        <v>142.5</v>
      </c>
      <c r="I134" s="258" t="s">
        <v>1037</v>
      </c>
      <c r="J134" s="258" t="s">
        <v>1051</v>
      </c>
      <c r="K134" s="320">
        <f t="shared" ref="K134" si="85">H134-F134</f>
        <v>16.5</v>
      </c>
      <c r="L134" s="284">
        <v>100</v>
      </c>
      <c r="M134" s="285">
        <f t="shared" ref="M134" si="86">(K134*N134)-100</f>
        <v>2375</v>
      </c>
      <c r="N134" s="283">
        <v>150</v>
      </c>
      <c r="O134" s="282" t="s">
        <v>597</v>
      </c>
      <c r="P134" s="286">
        <v>45119</v>
      </c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</row>
    <row r="135" spans="1:38" ht="15" customHeight="1">
      <c r="A135" s="423">
        <v>29</v>
      </c>
      <c r="B135" s="438">
        <v>45119</v>
      </c>
      <c r="C135" s="258"/>
      <c r="D135" s="259" t="s">
        <v>1039</v>
      </c>
      <c r="E135" s="258" t="s">
        <v>609</v>
      </c>
      <c r="F135" s="275" t="s">
        <v>945</v>
      </c>
      <c r="G135" s="258"/>
      <c r="H135" s="258">
        <v>31</v>
      </c>
      <c r="I135" s="258"/>
      <c r="J135" s="436" t="s">
        <v>961</v>
      </c>
      <c r="K135" s="320">
        <f t="shared" ref="K135" si="87">H135-F135</f>
        <v>4</v>
      </c>
      <c r="L135" s="284">
        <v>100</v>
      </c>
      <c r="M135" s="285">
        <f t="shared" ref="M135" si="88">(K135*N135)-100</f>
        <v>1528</v>
      </c>
      <c r="N135" s="283">
        <v>407</v>
      </c>
      <c r="O135" s="282" t="s">
        <v>597</v>
      </c>
      <c r="P135" s="286">
        <v>45128</v>
      </c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</row>
    <row r="136" spans="1:38" ht="15" customHeight="1">
      <c r="A136" s="424"/>
      <c r="B136" s="428"/>
      <c r="C136" s="258"/>
      <c r="D136" s="259" t="s">
        <v>1040</v>
      </c>
      <c r="E136" s="258" t="s">
        <v>617</v>
      </c>
      <c r="F136" s="275" t="s">
        <v>1158</v>
      </c>
      <c r="G136" s="258"/>
      <c r="H136" s="258">
        <v>15.5</v>
      </c>
      <c r="I136" s="258"/>
      <c r="J136" s="437"/>
      <c r="K136" s="321">
        <f>F136-H136</f>
        <v>1.5</v>
      </c>
      <c r="L136" s="284">
        <v>100</v>
      </c>
      <c r="M136" s="285">
        <f t="shared" ref="M136" si="89">(K136*N136)-100</f>
        <v>510.5</v>
      </c>
      <c r="N136" s="283">
        <v>407</v>
      </c>
      <c r="O136" s="282" t="s">
        <v>597</v>
      </c>
      <c r="P136" s="286">
        <v>45128</v>
      </c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</row>
    <row r="137" spans="1:38" ht="15" customHeight="1">
      <c r="A137" s="322">
        <v>30</v>
      </c>
      <c r="B137" s="264">
        <v>45119</v>
      </c>
      <c r="C137" s="258"/>
      <c r="D137" s="259" t="s">
        <v>1041</v>
      </c>
      <c r="E137" s="258" t="s">
        <v>609</v>
      </c>
      <c r="F137" s="275" t="s">
        <v>982</v>
      </c>
      <c r="G137" s="258">
        <v>60</v>
      </c>
      <c r="H137" s="258">
        <v>122</v>
      </c>
      <c r="I137" s="258" t="s">
        <v>1042</v>
      </c>
      <c r="J137" s="258" t="s">
        <v>1019</v>
      </c>
      <c r="K137" s="320">
        <f t="shared" ref="K137" si="90">H137-F137</f>
        <v>22</v>
      </c>
      <c r="L137" s="284">
        <v>100</v>
      </c>
      <c r="M137" s="285">
        <f t="shared" ref="M137" si="91">(K137*N137)-100</f>
        <v>780</v>
      </c>
      <c r="N137" s="283">
        <v>40</v>
      </c>
      <c r="O137" s="282" t="s">
        <v>597</v>
      </c>
      <c r="P137" s="286">
        <v>45120</v>
      </c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</row>
    <row r="138" spans="1:38" ht="15" customHeight="1">
      <c r="A138" s="322">
        <v>31</v>
      </c>
      <c r="B138" s="264">
        <v>45119</v>
      </c>
      <c r="C138" s="258"/>
      <c r="D138" s="259" t="s">
        <v>1044</v>
      </c>
      <c r="E138" s="258" t="s">
        <v>609</v>
      </c>
      <c r="F138" s="275" t="s">
        <v>1047</v>
      </c>
      <c r="G138" s="258">
        <v>20</v>
      </c>
      <c r="H138" s="258">
        <v>43</v>
      </c>
      <c r="I138" s="258" t="s">
        <v>1045</v>
      </c>
      <c r="J138" s="258" t="s">
        <v>822</v>
      </c>
      <c r="K138" s="320">
        <f t="shared" ref="K138:K139" si="92">H138-F138</f>
        <v>9</v>
      </c>
      <c r="L138" s="284">
        <v>100</v>
      </c>
      <c r="M138" s="285">
        <f t="shared" ref="M138:M139" si="93">(K138*N138)-100</f>
        <v>3275</v>
      </c>
      <c r="N138" s="283">
        <v>375</v>
      </c>
      <c r="O138" s="282" t="s">
        <v>597</v>
      </c>
      <c r="P138" s="286">
        <v>45119</v>
      </c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</row>
    <row r="139" spans="1:38" ht="15" customHeight="1">
      <c r="A139" s="344">
        <v>32</v>
      </c>
      <c r="B139" s="345">
        <v>45119</v>
      </c>
      <c r="C139" s="271"/>
      <c r="D139" s="272" t="s">
        <v>1048</v>
      </c>
      <c r="E139" s="271" t="s">
        <v>609</v>
      </c>
      <c r="F139" s="276" t="s">
        <v>1079</v>
      </c>
      <c r="G139" s="271">
        <v>49</v>
      </c>
      <c r="H139" s="271">
        <v>49</v>
      </c>
      <c r="I139" s="271" t="s">
        <v>1049</v>
      </c>
      <c r="J139" s="310" t="s">
        <v>1080</v>
      </c>
      <c r="K139" s="256">
        <f t="shared" si="92"/>
        <v>-43</v>
      </c>
      <c r="L139" s="279">
        <v>100</v>
      </c>
      <c r="M139" s="280">
        <f t="shared" si="93"/>
        <v>-5475</v>
      </c>
      <c r="N139" s="256">
        <v>125</v>
      </c>
      <c r="O139" s="311" t="s">
        <v>610</v>
      </c>
      <c r="P139" s="312">
        <v>45121</v>
      </c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</row>
    <row r="140" spans="1:38" ht="15" customHeight="1">
      <c r="A140" s="344">
        <v>33</v>
      </c>
      <c r="B140" s="345">
        <v>45119</v>
      </c>
      <c r="C140" s="271"/>
      <c r="D140" s="272" t="s">
        <v>1021</v>
      </c>
      <c r="E140" s="271" t="s">
        <v>609</v>
      </c>
      <c r="F140" s="276" t="s">
        <v>1059</v>
      </c>
      <c r="G140" s="271">
        <v>1</v>
      </c>
      <c r="H140" s="271">
        <v>1</v>
      </c>
      <c r="I140" s="271">
        <v>4.5</v>
      </c>
      <c r="J140" s="310" t="s">
        <v>1060</v>
      </c>
      <c r="K140" s="256">
        <f t="shared" ref="K140" si="94">H140-F140</f>
        <v>-1.2000000000000002</v>
      </c>
      <c r="L140" s="279">
        <v>100</v>
      </c>
      <c r="M140" s="280">
        <f t="shared" ref="M140" si="95">(K140*N140)-100</f>
        <v>-6100.0000000000009</v>
      </c>
      <c r="N140" s="256">
        <v>5000</v>
      </c>
      <c r="O140" s="311" t="s">
        <v>610</v>
      </c>
      <c r="P140" s="312">
        <v>45120</v>
      </c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</row>
    <row r="141" spans="1:38" ht="15" customHeight="1">
      <c r="A141" s="322">
        <v>34</v>
      </c>
      <c r="B141" s="264">
        <v>45119</v>
      </c>
      <c r="C141" s="258"/>
      <c r="D141" s="259" t="s">
        <v>1052</v>
      </c>
      <c r="E141" s="258" t="s">
        <v>609</v>
      </c>
      <c r="F141" s="275" t="s">
        <v>1058</v>
      </c>
      <c r="G141" s="258">
        <v>60</v>
      </c>
      <c r="H141" s="258">
        <v>105.5</v>
      </c>
      <c r="I141" s="258" t="s">
        <v>901</v>
      </c>
      <c r="J141" s="258" t="s">
        <v>948</v>
      </c>
      <c r="K141" s="320">
        <f t="shared" ref="K141:K142" si="96">H141-F141</f>
        <v>19.5</v>
      </c>
      <c r="L141" s="284">
        <v>100</v>
      </c>
      <c r="M141" s="285">
        <f t="shared" ref="M141:M142" si="97">(K141*N141)-100</f>
        <v>3800</v>
      </c>
      <c r="N141" s="283">
        <v>200</v>
      </c>
      <c r="O141" s="282" t="s">
        <v>597</v>
      </c>
      <c r="P141" s="286">
        <v>45120</v>
      </c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</row>
    <row r="142" spans="1:38" ht="15" customHeight="1">
      <c r="A142" s="344">
        <v>35</v>
      </c>
      <c r="B142" s="345">
        <v>45120</v>
      </c>
      <c r="C142" s="271"/>
      <c r="D142" s="272" t="s">
        <v>1044</v>
      </c>
      <c r="E142" s="271" t="s">
        <v>609</v>
      </c>
      <c r="F142" s="276" t="s">
        <v>1068</v>
      </c>
      <c r="G142" s="271">
        <v>34</v>
      </c>
      <c r="H142" s="271">
        <v>34</v>
      </c>
      <c r="I142" s="271" t="s">
        <v>1062</v>
      </c>
      <c r="J142" s="310" t="s">
        <v>1069</v>
      </c>
      <c r="K142" s="256">
        <f t="shared" si="96"/>
        <v>-13.5</v>
      </c>
      <c r="L142" s="279">
        <v>100</v>
      </c>
      <c r="M142" s="280">
        <f t="shared" si="97"/>
        <v>-5162.5</v>
      </c>
      <c r="N142" s="256">
        <v>375</v>
      </c>
      <c r="O142" s="311" t="s">
        <v>610</v>
      </c>
      <c r="P142" s="312">
        <v>45120</v>
      </c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</row>
    <row r="143" spans="1:38" ht="15" customHeight="1">
      <c r="A143" s="322">
        <v>36</v>
      </c>
      <c r="B143" s="264">
        <v>45120</v>
      </c>
      <c r="C143" s="258"/>
      <c r="D143" s="259" t="s">
        <v>1063</v>
      </c>
      <c r="E143" s="258" t="s">
        <v>609</v>
      </c>
      <c r="F143" s="275" t="s">
        <v>1065</v>
      </c>
      <c r="G143" s="258">
        <v>0</v>
      </c>
      <c r="H143" s="258">
        <v>125</v>
      </c>
      <c r="I143" s="258" t="s">
        <v>969</v>
      </c>
      <c r="J143" s="258" t="s">
        <v>623</v>
      </c>
      <c r="K143" s="320">
        <f t="shared" ref="K143" si="98">H143-F143</f>
        <v>47.5</v>
      </c>
      <c r="L143" s="284">
        <v>100</v>
      </c>
      <c r="M143" s="285">
        <f t="shared" ref="M143" si="99">(K143*N143)-100</f>
        <v>1087.5</v>
      </c>
      <c r="N143" s="283">
        <v>25</v>
      </c>
      <c r="O143" s="282" t="s">
        <v>597</v>
      </c>
      <c r="P143" s="286">
        <v>45120</v>
      </c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</row>
    <row r="144" spans="1:38" ht="15" customHeight="1">
      <c r="A144" s="322">
        <v>37</v>
      </c>
      <c r="B144" s="264">
        <v>45120</v>
      </c>
      <c r="C144" s="258"/>
      <c r="D144" s="259" t="s">
        <v>1041</v>
      </c>
      <c r="E144" s="258" t="s">
        <v>609</v>
      </c>
      <c r="F144" s="275" t="s">
        <v>1078</v>
      </c>
      <c r="G144" s="258">
        <v>48</v>
      </c>
      <c r="H144" s="258">
        <v>110</v>
      </c>
      <c r="I144" s="258" t="s">
        <v>1070</v>
      </c>
      <c r="J144" s="258" t="s">
        <v>1019</v>
      </c>
      <c r="K144" s="320">
        <f t="shared" ref="K144" si="100">H144-F144</f>
        <v>22</v>
      </c>
      <c r="L144" s="284">
        <v>100</v>
      </c>
      <c r="M144" s="285">
        <f t="shared" ref="M144" si="101">(K144*N144)-100</f>
        <v>780</v>
      </c>
      <c r="N144" s="283">
        <v>40</v>
      </c>
      <c r="O144" s="282" t="s">
        <v>597</v>
      </c>
      <c r="P144" s="286">
        <v>45121</v>
      </c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</row>
    <row r="145" spans="1:38" ht="15" customHeight="1">
      <c r="A145" s="344">
        <v>38</v>
      </c>
      <c r="B145" s="345">
        <v>45120</v>
      </c>
      <c r="C145" s="271"/>
      <c r="D145" s="272" t="s">
        <v>1072</v>
      </c>
      <c r="E145" s="271" t="s">
        <v>609</v>
      </c>
      <c r="F145" s="276" t="s">
        <v>1074</v>
      </c>
      <c r="G145" s="271">
        <v>24</v>
      </c>
      <c r="H145" s="271">
        <v>24</v>
      </c>
      <c r="I145" s="271" t="s">
        <v>1073</v>
      </c>
      <c r="J145" s="310" t="s">
        <v>1075</v>
      </c>
      <c r="K145" s="256">
        <f t="shared" ref="K145:K146" si="102">H145-F145</f>
        <v>-7</v>
      </c>
      <c r="L145" s="279">
        <v>100</v>
      </c>
      <c r="M145" s="280">
        <f t="shared" ref="M145:M146" si="103">(K145*N145)-100</f>
        <v>-4300</v>
      </c>
      <c r="N145" s="256">
        <v>600</v>
      </c>
      <c r="O145" s="311" t="s">
        <v>610</v>
      </c>
      <c r="P145" s="312">
        <v>45120</v>
      </c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</row>
    <row r="146" spans="1:38" ht="15" customHeight="1">
      <c r="A146" s="423">
        <v>39</v>
      </c>
      <c r="B146" s="427">
        <v>45121</v>
      </c>
      <c r="C146" s="346"/>
      <c r="D146" s="259" t="s">
        <v>1081</v>
      </c>
      <c r="E146" s="258" t="s">
        <v>609</v>
      </c>
      <c r="F146" s="275" t="s">
        <v>1093</v>
      </c>
      <c r="G146" s="258"/>
      <c r="H146" s="258">
        <v>52</v>
      </c>
      <c r="I146" s="258"/>
      <c r="J146" s="423" t="s">
        <v>929</v>
      </c>
      <c r="K146" s="320">
        <f t="shared" si="102"/>
        <v>8</v>
      </c>
      <c r="L146" s="284">
        <v>100</v>
      </c>
      <c r="M146" s="285">
        <f t="shared" si="103"/>
        <v>2900</v>
      </c>
      <c r="N146" s="283">
        <v>375</v>
      </c>
      <c r="O146" s="439" t="s">
        <v>597</v>
      </c>
      <c r="P146" s="425">
        <v>45124</v>
      </c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</row>
    <row r="147" spans="1:38" ht="15" customHeight="1">
      <c r="A147" s="424"/>
      <c r="B147" s="428"/>
      <c r="C147" s="346"/>
      <c r="D147" s="259" t="s">
        <v>1082</v>
      </c>
      <c r="E147" s="258" t="s">
        <v>617</v>
      </c>
      <c r="F147" s="275" t="s">
        <v>1074</v>
      </c>
      <c r="G147" s="258"/>
      <c r="H147" s="258">
        <v>34</v>
      </c>
      <c r="I147" s="258"/>
      <c r="J147" s="424"/>
      <c r="K147" s="320">
        <f>F147-H147</f>
        <v>-3</v>
      </c>
      <c r="L147" s="284">
        <v>100</v>
      </c>
      <c r="M147" s="285">
        <f t="shared" ref="M147" si="104">(K147*N147)-100</f>
        <v>-1225</v>
      </c>
      <c r="N147" s="283">
        <v>375</v>
      </c>
      <c r="O147" s="440"/>
      <c r="P147" s="426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</row>
    <row r="148" spans="1:38" ht="15" customHeight="1">
      <c r="A148" s="322">
        <v>40</v>
      </c>
      <c r="B148" s="264">
        <v>45121</v>
      </c>
      <c r="C148" s="258"/>
      <c r="D148" s="259" t="s">
        <v>1085</v>
      </c>
      <c r="E148" s="258" t="s">
        <v>609</v>
      </c>
      <c r="F148" s="275" t="s">
        <v>1089</v>
      </c>
      <c r="G148" s="258">
        <v>48</v>
      </c>
      <c r="H148" s="258">
        <v>112.5</v>
      </c>
      <c r="I148" s="258" t="s">
        <v>1086</v>
      </c>
      <c r="J148" s="258" t="s">
        <v>944</v>
      </c>
      <c r="K148" s="320">
        <f t="shared" ref="K148" si="105">H148-F148</f>
        <v>20</v>
      </c>
      <c r="L148" s="284">
        <v>100</v>
      </c>
      <c r="M148" s="285">
        <f t="shared" ref="M148" si="106">(K148*N148)-100</f>
        <v>700</v>
      </c>
      <c r="N148" s="283">
        <v>40</v>
      </c>
      <c r="O148" s="282" t="s">
        <v>597</v>
      </c>
      <c r="P148" s="286">
        <v>45121</v>
      </c>
      <c r="Q148" s="171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</row>
    <row r="149" spans="1:38" ht="15" customHeight="1">
      <c r="A149" s="322">
        <v>41</v>
      </c>
      <c r="B149" s="264">
        <v>45124</v>
      </c>
      <c r="C149" s="258"/>
      <c r="D149" s="259" t="s">
        <v>1091</v>
      </c>
      <c r="E149" s="258" t="s">
        <v>609</v>
      </c>
      <c r="F149" s="275" t="s">
        <v>978</v>
      </c>
      <c r="G149" s="258">
        <v>15</v>
      </c>
      <c r="H149" s="258">
        <v>42.5</v>
      </c>
      <c r="I149" s="258" t="s">
        <v>980</v>
      </c>
      <c r="J149" s="258" t="s">
        <v>1096</v>
      </c>
      <c r="K149" s="320">
        <f t="shared" ref="K149" si="107">H149-F149</f>
        <v>9.5</v>
      </c>
      <c r="L149" s="284">
        <v>100</v>
      </c>
      <c r="M149" s="285">
        <f t="shared" ref="M149" si="108">(K149*N149)-100</f>
        <v>2750</v>
      </c>
      <c r="N149" s="283">
        <v>300</v>
      </c>
      <c r="O149" s="282" t="s">
        <v>597</v>
      </c>
      <c r="P149" s="286">
        <v>45124</v>
      </c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</row>
    <row r="150" spans="1:38" ht="15" customHeight="1">
      <c r="A150" s="322">
        <v>42</v>
      </c>
      <c r="B150" s="264">
        <v>45124</v>
      </c>
      <c r="C150" s="258"/>
      <c r="D150" s="259" t="s">
        <v>1041</v>
      </c>
      <c r="E150" s="258" t="s">
        <v>609</v>
      </c>
      <c r="F150" s="275" t="s">
        <v>1098</v>
      </c>
      <c r="G150" s="258">
        <v>0</v>
      </c>
      <c r="H150" s="258">
        <v>68</v>
      </c>
      <c r="I150" s="258" t="s">
        <v>1092</v>
      </c>
      <c r="J150" s="258" t="s">
        <v>1099</v>
      </c>
      <c r="K150" s="320">
        <f t="shared" ref="K150" si="109">H150-F150</f>
        <v>18</v>
      </c>
      <c r="L150" s="284">
        <v>100</v>
      </c>
      <c r="M150" s="285">
        <f t="shared" ref="M150" si="110">(K150*N150)-100</f>
        <v>620</v>
      </c>
      <c r="N150" s="283">
        <v>40</v>
      </c>
      <c r="O150" s="282" t="s">
        <v>597</v>
      </c>
      <c r="P150" s="286">
        <v>45124</v>
      </c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</row>
    <row r="151" spans="1:38" ht="15" customHeight="1">
      <c r="A151" s="322">
        <v>43</v>
      </c>
      <c r="B151" s="264">
        <v>45124</v>
      </c>
      <c r="C151" s="258"/>
      <c r="D151" s="259" t="s">
        <v>1000</v>
      </c>
      <c r="E151" s="258" t="s">
        <v>609</v>
      </c>
      <c r="F151" s="275" t="s">
        <v>1047</v>
      </c>
      <c r="G151" s="258">
        <v>15</v>
      </c>
      <c r="H151" s="258">
        <v>44</v>
      </c>
      <c r="I151" s="258" t="s">
        <v>971</v>
      </c>
      <c r="J151" s="258" t="s">
        <v>1031</v>
      </c>
      <c r="K151" s="320">
        <f t="shared" ref="K151" si="111">H151-F151</f>
        <v>10</v>
      </c>
      <c r="L151" s="284">
        <v>100</v>
      </c>
      <c r="M151" s="285">
        <f t="shared" ref="M151" si="112">(K151*N151)-100</f>
        <v>2400</v>
      </c>
      <c r="N151" s="283">
        <v>250</v>
      </c>
      <c r="O151" s="282" t="s">
        <v>597</v>
      </c>
      <c r="P151" s="286">
        <v>45125</v>
      </c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</row>
    <row r="152" spans="1:38" ht="15" customHeight="1">
      <c r="A152" s="322">
        <v>44</v>
      </c>
      <c r="B152" s="264">
        <v>45124</v>
      </c>
      <c r="C152" s="258"/>
      <c r="D152" s="259" t="s">
        <v>1100</v>
      </c>
      <c r="E152" s="258" t="s">
        <v>609</v>
      </c>
      <c r="F152" s="275" t="s">
        <v>941</v>
      </c>
      <c r="G152" s="258">
        <v>17</v>
      </c>
      <c r="H152" s="258">
        <v>44</v>
      </c>
      <c r="I152" s="258" t="s">
        <v>971</v>
      </c>
      <c r="J152" s="258" t="s">
        <v>979</v>
      </c>
      <c r="K152" s="320">
        <f t="shared" ref="K152" si="113">H152-F152</f>
        <v>8</v>
      </c>
      <c r="L152" s="284">
        <v>100</v>
      </c>
      <c r="M152" s="285">
        <f t="shared" ref="M152" si="114">(K152*N152)-100</f>
        <v>2300</v>
      </c>
      <c r="N152" s="283">
        <v>300</v>
      </c>
      <c r="O152" s="282" t="s">
        <v>597</v>
      </c>
      <c r="P152" s="286">
        <v>45125</v>
      </c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</row>
    <row r="153" spans="1:38" ht="15" customHeight="1">
      <c r="A153" s="322">
        <v>45</v>
      </c>
      <c r="B153" s="264">
        <v>45124</v>
      </c>
      <c r="C153" s="258"/>
      <c r="D153" s="259" t="s">
        <v>1091</v>
      </c>
      <c r="E153" s="258" t="s">
        <v>609</v>
      </c>
      <c r="F153" s="275" t="s">
        <v>978</v>
      </c>
      <c r="G153" s="258">
        <v>15</v>
      </c>
      <c r="H153" s="258">
        <v>41</v>
      </c>
      <c r="I153" s="258" t="s">
        <v>980</v>
      </c>
      <c r="J153" s="258" t="s">
        <v>979</v>
      </c>
      <c r="K153" s="320">
        <f t="shared" ref="K153" si="115">H153-F153</f>
        <v>8</v>
      </c>
      <c r="L153" s="284">
        <v>100</v>
      </c>
      <c r="M153" s="285">
        <f t="shared" ref="M153" si="116">(K153*N153)-100</f>
        <v>2300</v>
      </c>
      <c r="N153" s="283">
        <v>300</v>
      </c>
      <c r="O153" s="282" t="s">
        <v>597</v>
      </c>
      <c r="P153" s="286">
        <v>45125</v>
      </c>
      <c r="Q153" s="171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</row>
    <row r="154" spans="1:38" ht="15" customHeight="1">
      <c r="A154" s="322">
        <v>46</v>
      </c>
      <c r="B154" s="264">
        <v>45124</v>
      </c>
      <c r="C154" s="258"/>
      <c r="D154" s="259" t="s">
        <v>1101</v>
      </c>
      <c r="E154" s="258" t="s">
        <v>609</v>
      </c>
      <c r="F154" s="275" t="s">
        <v>1145</v>
      </c>
      <c r="G154" s="258">
        <v>45</v>
      </c>
      <c r="H154" s="258">
        <v>122.5</v>
      </c>
      <c r="I154" s="258" t="s">
        <v>1037</v>
      </c>
      <c r="J154" s="258" t="s">
        <v>1146</v>
      </c>
      <c r="K154" s="320">
        <f t="shared" ref="K154" si="117">H154-F154</f>
        <v>27.5</v>
      </c>
      <c r="L154" s="284">
        <v>100</v>
      </c>
      <c r="M154" s="285">
        <f t="shared" ref="M154" si="118">(K154*N154)-100</f>
        <v>2650</v>
      </c>
      <c r="N154" s="283">
        <v>100</v>
      </c>
      <c r="O154" s="282" t="s">
        <v>597</v>
      </c>
      <c r="P154" s="286">
        <v>45128</v>
      </c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</row>
    <row r="155" spans="1:38" ht="15" customHeight="1">
      <c r="A155" s="322">
        <v>47</v>
      </c>
      <c r="B155" s="264">
        <v>45125</v>
      </c>
      <c r="C155" s="258"/>
      <c r="D155" s="259" t="s">
        <v>1106</v>
      </c>
      <c r="E155" s="258" t="s">
        <v>609</v>
      </c>
      <c r="F155" s="275" t="s">
        <v>1109</v>
      </c>
      <c r="G155" s="258">
        <v>0</v>
      </c>
      <c r="H155" s="258">
        <v>75</v>
      </c>
      <c r="I155" s="258" t="s">
        <v>1092</v>
      </c>
      <c r="J155" s="258" t="s">
        <v>1110</v>
      </c>
      <c r="K155" s="320">
        <f t="shared" ref="K155:K156" si="119">H155-F155</f>
        <v>23</v>
      </c>
      <c r="L155" s="284">
        <v>100</v>
      </c>
      <c r="M155" s="285">
        <f t="shared" ref="M155:M156" si="120">(K155*N155)-100</f>
        <v>1050</v>
      </c>
      <c r="N155" s="283">
        <v>50</v>
      </c>
      <c r="O155" s="282" t="s">
        <v>597</v>
      </c>
      <c r="P155" s="286">
        <v>45125</v>
      </c>
      <c r="Q155" s="171"/>
      <c r="R155" s="171"/>
      <c r="S155" s="171"/>
      <c r="T155" s="171"/>
      <c r="U155" s="171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</row>
    <row r="156" spans="1:38" ht="15" customHeight="1">
      <c r="A156" s="344">
        <v>48</v>
      </c>
      <c r="B156" s="345">
        <v>45125</v>
      </c>
      <c r="C156" s="271"/>
      <c r="D156" s="272" t="s">
        <v>1108</v>
      </c>
      <c r="E156" s="271" t="s">
        <v>609</v>
      </c>
      <c r="F156" s="276" t="s">
        <v>1098</v>
      </c>
      <c r="G156" s="271">
        <v>0</v>
      </c>
      <c r="H156" s="271">
        <v>7</v>
      </c>
      <c r="I156" s="271" t="s">
        <v>1092</v>
      </c>
      <c r="J156" s="310" t="s">
        <v>1080</v>
      </c>
      <c r="K156" s="256">
        <f t="shared" si="119"/>
        <v>-43</v>
      </c>
      <c r="L156" s="279">
        <v>100</v>
      </c>
      <c r="M156" s="280">
        <f t="shared" si="120"/>
        <v>-1820</v>
      </c>
      <c r="N156" s="256">
        <v>40</v>
      </c>
      <c r="O156" s="311" t="s">
        <v>610</v>
      </c>
      <c r="P156" s="312">
        <v>45125</v>
      </c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</row>
    <row r="157" spans="1:38" ht="15" customHeight="1">
      <c r="A157" s="417">
        <v>49</v>
      </c>
      <c r="B157" s="419">
        <v>45125</v>
      </c>
      <c r="C157" s="307"/>
      <c r="D157" s="308" t="s">
        <v>1111</v>
      </c>
      <c r="E157" s="307" t="s">
        <v>609</v>
      </c>
      <c r="F157" s="309" t="s">
        <v>1116</v>
      </c>
      <c r="G157" s="307"/>
      <c r="H157" s="307">
        <v>400</v>
      </c>
      <c r="I157" s="307"/>
      <c r="J157" s="417" t="s">
        <v>942</v>
      </c>
      <c r="K157" s="358">
        <f t="shared" ref="K157" si="121">H157-F157</f>
        <v>0</v>
      </c>
      <c r="L157" s="359">
        <v>100</v>
      </c>
      <c r="M157" s="360">
        <f t="shared" ref="M157:M158" si="122">(K157*N157)-100</f>
        <v>-100</v>
      </c>
      <c r="N157" s="361">
        <v>15</v>
      </c>
      <c r="O157" s="421" t="s">
        <v>620</v>
      </c>
      <c r="P157" s="415">
        <v>45125</v>
      </c>
      <c r="Q157" s="171"/>
      <c r="R157" s="171"/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</row>
    <row r="158" spans="1:38" ht="15" customHeight="1">
      <c r="A158" s="418"/>
      <c r="B158" s="420"/>
      <c r="C158" s="307"/>
      <c r="D158" s="308" t="s">
        <v>1112</v>
      </c>
      <c r="E158" s="307" t="s">
        <v>617</v>
      </c>
      <c r="F158" s="309" t="s">
        <v>1117</v>
      </c>
      <c r="G158" s="307"/>
      <c r="H158" s="307">
        <v>130</v>
      </c>
      <c r="I158" s="307"/>
      <c r="J158" s="418"/>
      <c r="K158" s="358">
        <f>F158-H158</f>
        <v>15</v>
      </c>
      <c r="L158" s="359">
        <v>100</v>
      </c>
      <c r="M158" s="360">
        <f t="shared" si="122"/>
        <v>275</v>
      </c>
      <c r="N158" s="361">
        <v>25</v>
      </c>
      <c r="O158" s="422"/>
      <c r="P158" s="416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</row>
    <row r="159" spans="1:38" ht="15" customHeight="1">
      <c r="A159" s="322">
        <v>50</v>
      </c>
      <c r="B159" s="264">
        <v>45125</v>
      </c>
      <c r="C159" s="258"/>
      <c r="D159" s="259" t="s">
        <v>1000</v>
      </c>
      <c r="E159" s="258" t="s">
        <v>609</v>
      </c>
      <c r="F159" s="275" t="s">
        <v>1113</v>
      </c>
      <c r="G159" s="258">
        <v>10</v>
      </c>
      <c r="H159" s="258">
        <v>41</v>
      </c>
      <c r="I159" s="258" t="s">
        <v>1045</v>
      </c>
      <c r="J159" s="258" t="s">
        <v>1009</v>
      </c>
      <c r="K159" s="320">
        <f t="shared" ref="K159:K161" si="123">H159-F159</f>
        <v>12</v>
      </c>
      <c r="L159" s="284">
        <v>100</v>
      </c>
      <c r="M159" s="285">
        <f t="shared" ref="M159:M161" si="124">(K159*N159)-100</f>
        <v>2900</v>
      </c>
      <c r="N159" s="283">
        <v>250</v>
      </c>
      <c r="O159" s="282" t="s">
        <v>597</v>
      </c>
      <c r="P159" s="286">
        <v>45125</v>
      </c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</row>
    <row r="160" spans="1:38" ht="15" customHeight="1">
      <c r="A160" s="322">
        <v>51</v>
      </c>
      <c r="B160" s="264">
        <v>45125</v>
      </c>
      <c r="C160" s="258"/>
      <c r="D160" s="259" t="s">
        <v>1091</v>
      </c>
      <c r="E160" s="258" t="s">
        <v>609</v>
      </c>
      <c r="F160" s="275" t="s">
        <v>978</v>
      </c>
      <c r="G160" s="258">
        <v>15</v>
      </c>
      <c r="H160" s="258">
        <v>43.5</v>
      </c>
      <c r="I160" s="258" t="s">
        <v>980</v>
      </c>
      <c r="J160" s="258" t="s">
        <v>1122</v>
      </c>
      <c r="K160" s="320">
        <f t="shared" si="123"/>
        <v>10.5</v>
      </c>
      <c r="L160" s="284">
        <v>100</v>
      </c>
      <c r="M160" s="285">
        <f t="shared" si="124"/>
        <v>3050</v>
      </c>
      <c r="N160" s="283">
        <v>300</v>
      </c>
      <c r="O160" s="282" t="s">
        <v>597</v>
      </c>
      <c r="P160" s="286">
        <v>45126</v>
      </c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</row>
    <row r="161" spans="1:38" ht="15" customHeight="1">
      <c r="A161" s="344">
        <v>52</v>
      </c>
      <c r="B161" s="345">
        <v>45126</v>
      </c>
      <c r="C161" s="271"/>
      <c r="D161" s="272" t="s">
        <v>1121</v>
      </c>
      <c r="E161" s="271" t="s">
        <v>609</v>
      </c>
      <c r="F161" s="276" t="s">
        <v>1131</v>
      </c>
      <c r="G161" s="271">
        <v>65</v>
      </c>
      <c r="H161" s="271">
        <v>65</v>
      </c>
      <c r="I161" s="271" t="s">
        <v>1049</v>
      </c>
      <c r="J161" s="310" t="s">
        <v>1132</v>
      </c>
      <c r="K161" s="256">
        <f t="shared" si="123"/>
        <v>-31</v>
      </c>
      <c r="L161" s="279">
        <v>100</v>
      </c>
      <c r="M161" s="280">
        <f t="shared" si="124"/>
        <v>-4750</v>
      </c>
      <c r="N161" s="256">
        <v>150</v>
      </c>
      <c r="O161" s="311" t="s">
        <v>610</v>
      </c>
      <c r="P161" s="312">
        <v>45127</v>
      </c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</row>
    <row r="162" spans="1:38" ht="15" customHeight="1">
      <c r="A162" s="344">
        <v>53</v>
      </c>
      <c r="B162" s="345">
        <v>45126</v>
      </c>
      <c r="C162" s="271"/>
      <c r="D162" s="272" t="s">
        <v>1123</v>
      </c>
      <c r="E162" s="271" t="s">
        <v>609</v>
      </c>
      <c r="F162" s="276" t="s">
        <v>996</v>
      </c>
      <c r="G162" s="271">
        <v>27</v>
      </c>
      <c r="H162" s="271">
        <v>27</v>
      </c>
      <c r="I162" s="271" t="s">
        <v>940</v>
      </c>
      <c r="J162" s="310" t="s">
        <v>1154</v>
      </c>
      <c r="K162" s="256">
        <f t="shared" ref="K162" si="125">H162-F162</f>
        <v>-24</v>
      </c>
      <c r="L162" s="279">
        <v>100</v>
      </c>
      <c r="M162" s="280">
        <f t="shared" ref="M162" si="126">(K162*N162)-100</f>
        <v>-4900</v>
      </c>
      <c r="N162" s="256">
        <v>200</v>
      </c>
      <c r="O162" s="311" t="s">
        <v>610</v>
      </c>
      <c r="P162" s="312">
        <v>45128</v>
      </c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</row>
    <row r="163" spans="1:38" ht="15" customHeight="1">
      <c r="A163" s="322">
        <v>54</v>
      </c>
      <c r="B163" s="264">
        <v>45126</v>
      </c>
      <c r="C163" s="258"/>
      <c r="D163" s="259" t="s">
        <v>1124</v>
      </c>
      <c r="E163" s="258" t="s">
        <v>609</v>
      </c>
      <c r="F163" s="275" t="s">
        <v>1125</v>
      </c>
      <c r="G163" s="258">
        <v>0</v>
      </c>
      <c r="H163" s="258">
        <v>53</v>
      </c>
      <c r="I163" s="258" t="s">
        <v>940</v>
      </c>
      <c r="J163" s="258" t="s">
        <v>1126</v>
      </c>
      <c r="K163" s="320">
        <f t="shared" ref="K163" si="127">H163-F163</f>
        <v>11</v>
      </c>
      <c r="L163" s="284">
        <v>100</v>
      </c>
      <c r="M163" s="285">
        <f t="shared" ref="M163" si="128">(K163*N163)-100</f>
        <v>450</v>
      </c>
      <c r="N163" s="283">
        <v>50</v>
      </c>
      <c r="O163" s="282" t="s">
        <v>597</v>
      </c>
      <c r="P163" s="286">
        <v>45126</v>
      </c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</row>
    <row r="164" spans="1:38" ht="15" customHeight="1">
      <c r="A164" s="322">
        <v>55</v>
      </c>
      <c r="B164" s="264">
        <v>45127</v>
      </c>
      <c r="C164" s="258"/>
      <c r="D164" s="259" t="s">
        <v>1124</v>
      </c>
      <c r="E164" s="258" t="s">
        <v>609</v>
      </c>
      <c r="F164" s="275" t="s">
        <v>1002</v>
      </c>
      <c r="G164" s="258">
        <v>0</v>
      </c>
      <c r="H164" s="258">
        <v>59</v>
      </c>
      <c r="I164" s="258" t="s">
        <v>940</v>
      </c>
      <c r="J164" s="258" t="s">
        <v>944</v>
      </c>
      <c r="K164" s="320">
        <f t="shared" ref="K164" si="129">H164-F164</f>
        <v>20</v>
      </c>
      <c r="L164" s="284">
        <v>100</v>
      </c>
      <c r="M164" s="285">
        <f t="shared" ref="M164" si="130">(K164*N164)-100</f>
        <v>900</v>
      </c>
      <c r="N164" s="283">
        <v>50</v>
      </c>
      <c r="O164" s="282" t="s">
        <v>597</v>
      </c>
      <c r="P164" s="286">
        <v>45127</v>
      </c>
      <c r="Q164" s="171"/>
      <c r="R164" s="171"/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</row>
    <row r="165" spans="1:38" ht="15" customHeight="1">
      <c r="A165" s="322">
        <v>56</v>
      </c>
      <c r="B165" s="264">
        <v>45127</v>
      </c>
      <c r="C165" s="258"/>
      <c r="D165" s="259" t="s">
        <v>1135</v>
      </c>
      <c r="E165" s="258" t="s">
        <v>609</v>
      </c>
      <c r="F165" s="275" t="s">
        <v>936</v>
      </c>
      <c r="G165" s="258">
        <v>12</v>
      </c>
      <c r="H165" s="258">
        <v>69.5</v>
      </c>
      <c r="I165" s="258" t="s">
        <v>973</v>
      </c>
      <c r="J165" s="258" t="s">
        <v>1144</v>
      </c>
      <c r="K165" s="320">
        <f t="shared" ref="K165" si="131">H165-F165</f>
        <v>39.5</v>
      </c>
      <c r="L165" s="284">
        <v>100</v>
      </c>
      <c r="M165" s="285">
        <f t="shared" ref="M165" si="132">(K165*N165)-100</f>
        <v>11750</v>
      </c>
      <c r="N165" s="283">
        <v>300</v>
      </c>
      <c r="O165" s="282" t="s">
        <v>597</v>
      </c>
      <c r="P165" s="286">
        <v>45128</v>
      </c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</row>
    <row r="166" spans="1:38" ht="15" customHeight="1">
      <c r="A166" s="322">
        <v>57</v>
      </c>
      <c r="B166" s="264">
        <v>45128</v>
      </c>
      <c r="C166" s="258"/>
      <c r="D166" s="259" t="s">
        <v>1142</v>
      </c>
      <c r="E166" s="258" t="s">
        <v>609</v>
      </c>
      <c r="F166" s="275" t="s">
        <v>1147</v>
      </c>
      <c r="G166" s="258">
        <v>90</v>
      </c>
      <c r="H166" s="258">
        <v>505</v>
      </c>
      <c r="I166" s="258" t="s">
        <v>1143</v>
      </c>
      <c r="J166" s="258" t="s">
        <v>1148</v>
      </c>
      <c r="K166" s="320">
        <f t="shared" ref="K166" si="133">H166-F166</f>
        <v>135</v>
      </c>
      <c r="L166" s="284">
        <v>100</v>
      </c>
      <c r="M166" s="285">
        <f t="shared" ref="M166" si="134">(K166*N166)-100</f>
        <v>1925</v>
      </c>
      <c r="N166" s="283">
        <v>15</v>
      </c>
      <c r="O166" s="282" t="s">
        <v>597</v>
      </c>
      <c r="P166" s="286">
        <v>45128</v>
      </c>
      <c r="Q166" s="171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</row>
    <row r="167" spans="1:38" ht="15" customHeight="1">
      <c r="A167" s="322">
        <v>58</v>
      </c>
      <c r="B167" s="264">
        <v>45128</v>
      </c>
      <c r="C167" s="258"/>
      <c r="D167" s="259" t="s">
        <v>1149</v>
      </c>
      <c r="E167" s="258" t="s">
        <v>609</v>
      </c>
      <c r="F167" s="275" t="s">
        <v>1162</v>
      </c>
      <c r="G167" s="258">
        <v>80</v>
      </c>
      <c r="H167" s="258">
        <v>365</v>
      </c>
      <c r="I167" s="258" t="s">
        <v>1143</v>
      </c>
      <c r="J167" s="258" t="s">
        <v>1163</v>
      </c>
      <c r="K167" s="320">
        <f t="shared" ref="K167" si="135">H167-F167</f>
        <v>65</v>
      </c>
      <c r="L167" s="284">
        <v>100</v>
      </c>
      <c r="M167" s="285">
        <f t="shared" ref="M167" si="136">(K167*N167)-100</f>
        <v>875</v>
      </c>
      <c r="N167" s="283">
        <v>15</v>
      </c>
      <c r="O167" s="282" t="s">
        <v>597</v>
      </c>
      <c r="P167" s="286">
        <v>45128</v>
      </c>
      <c r="Q167" s="171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/>
      <c r="AL167" s="171"/>
    </row>
    <row r="168" spans="1:38" ht="15" customHeight="1">
      <c r="A168" s="344">
        <v>59</v>
      </c>
      <c r="B168" s="345">
        <v>45128</v>
      </c>
      <c r="C168" s="271"/>
      <c r="D168" s="272" t="s">
        <v>1150</v>
      </c>
      <c r="E168" s="271" t="s">
        <v>609</v>
      </c>
      <c r="F168" s="276" t="s">
        <v>1159</v>
      </c>
      <c r="G168" s="271">
        <v>6</v>
      </c>
      <c r="H168" s="271">
        <v>7</v>
      </c>
      <c r="I168" s="271" t="s">
        <v>973</v>
      </c>
      <c r="J168" s="310" t="s">
        <v>1160</v>
      </c>
      <c r="K168" s="256">
        <f t="shared" ref="K168" si="137">H168-F168</f>
        <v>-15</v>
      </c>
      <c r="L168" s="279">
        <v>100</v>
      </c>
      <c r="M168" s="280">
        <f t="shared" ref="M168" si="138">(K168*N168)-100</f>
        <v>-4600</v>
      </c>
      <c r="N168" s="256">
        <v>300</v>
      </c>
      <c r="O168" s="311" t="s">
        <v>610</v>
      </c>
      <c r="P168" s="312">
        <v>45128</v>
      </c>
      <c r="Q168" s="171"/>
      <c r="R168" s="171"/>
      <c r="S168" s="171"/>
      <c r="T168" s="171"/>
      <c r="U168" s="171"/>
      <c r="V168" s="171"/>
      <c r="W168" s="171"/>
      <c r="X168" s="171"/>
      <c r="Y168" s="171"/>
      <c r="Z168" s="171"/>
      <c r="AA168" s="171"/>
      <c r="AB168" s="171"/>
      <c r="AC168" s="171"/>
      <c r="AD168" s="171"/>
      <c r="AE168" s="171"/>
      <c r="AF168" s="171"/>
      <c r="AG168" s="171"/>
      <c r="AH168" s="171"/>
      <c r="AI168" s="171"/>
      <c r="AJ168" s="171"/>
      <c r="AK168" s="171"/>
      <c r="AL168" s="171"/>
    </row>
    <row r="169" spans="1:38" ht="15" customHeight="1">
      <c r="A169" s="344">
        <v>60</v>
      </c>
      <c r="B169" s="345">
        <v>45128</v>
      </c>
      <c r="C169" s="271"/>
      <c r="D169" s="272" t="s">
        <v>1151</v>
      </c>
      <c r="E169" s="271" t="s">
        <v>609</v>
      </c>
      <c r="F169" s="276" t="s">
        <v>1180</v>
      </c>
      <c r="G169" s="271">
        <v>6</v>
      </c>
      <c r="H169" s="271">
        <v>6</v>
      </c>
      <c r="I169" s="271" t="s">
        <v>1045</v>
      </c>
      <c r="J169" s="310" t="s">
        <v>1181</v>
      </c>
      <c r="K169" s="256">
        <f t="shared" ref="K169" si="139">H169-F169</f>
        <v>-20</v>
      </c>
      <c r="L169" s="279">
        <v>100</v>
      </c>
      <c r="M169" s="280">
        <f t="shared" ref="M169" si="140">(K169*N169)-100</f>
        <v>-5100</v>
      </c>
      <c r="N169" s="256">
        <v>250</v>
      </c>
      <c r="O169" s="311" t="s">
        <v>610</v>
      </c>
      <c r="P169" s="312">
        <v>45132</v>
      </c>
      <c r="Q169" s="171"/>
      <c r="R169" s="171"/>
      <c r="S169" s="171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</row>
    <row r="170" spans="1:38" ht="15" customHeight="1">
      <c r="A170" s="322">
        <v>61</v>
      </c>
      <c r="B170" s="264">
        <v>45128</v>
      </c>
      <c r="C170" s="258"/>
      <c r="D170" s="259" t="s">
        <v>1152</v>
      </c>
      <c r="E170" s="258" t="s">
        <v>609</v>
      </c>
      <c r="F170" s="275" t="s">
        <v>1065</v>
      </c>
      <c r="G170" s="258">
        <v>30</v>
      </c>
      <c r="H170" s="258">
        <v>102</v>
      </c>
      <c r="I170" s="258">
        <v>135</v>
      </c>
      <c r="J170" s="258" t="s">
        <v>1161</v>
      </c>
      <c r="K170" s="320">
        <f t="shared" ref="K170:K171" si="141">H170-F170</f>
        <v>24.5</v>
      </c>
      <c r="L170" s="284">
        <v>100</v>
      </c>
      <c r="M170" s="285">
        <f t="shared" ref="M170:M171" si="142">(K170*N170)-100</f>
        <v>880</v>
      </c>
      <c r="N170" s="283">
        <v>40</v>
      </c>
      <c r="O170" s="282" t="s">
        <v>597</v>
      </c>
      <c r="P170" s="286">
        <v>45128</v>
      </c>
      <c r="Q170" s="171"/>
      <c r="R170" s="171"/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71"/>
      <c r="AG170" s="171"/>
      <c r="AH170" s="171"/>
      <c r="AI170" s="171"/>
      <c r="AJ170" s="171"/>
      <c r="AK170" s="171"/>
      <c r="AL170" s="171"/>
    </row>
    <row r="171" spans="1:38" ht="15" customHeight="1">
      <c r="A171" s="344">
        <v>62</v>
      </c>
      <c r="B171" s="345">
        <v>45128</v>
      </c>
      <c r="C171" s="271"/>
      <c r="D171" s="272" t="s">
        <v>1152</v>
      </c>
      <c r="E171" s="271" t="s">
        <v>609</v>
      </c>
      <c r="F171" s="276" t="s">
        <v>1184</v>
      </c>
      <c r="G171" s="271">
        <v>25</v>
      </c>
      <c r="H171" s="271">
        <v>27</v>
      </c>
      <c r="I171" s="271" t="s">
        <v>1153</v>
      </c>
      <c r="J171" s="310" t="s">
        <v>1185</v>
      </c>
      <c r="K171" s="256">
        <f t="shared" si="141"/>
        <v>-45.5</v>
      </c>
      <c r="L171" s="279">
        <v>100</v>
      </c>
      <c r="M171" s="280">
        <f t="shared" si="142"/>
        <v>-1920</v>
      </c>
      <c r="N171" s="256">
        <v>40</v>
      </c>
      <c r="O171" s="311" t="s">
        <v>610</v>
      </c>
      <c r="P171" s="312">
        <v>45132</v>
      </c>
      <c r="Q171" s="171"/>
      <c r="R171" s="171"/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/>
      <c r="AL171" s="171"/>
    </row>
    <row r="172" spans="1:38" ht="15" customHeight="1">
      <c r="A172" s="322">
        <v>63</v>
      </c>
      <c r="B172" s="264">
        <v>45128</v>
      </c>
      <c r="C172" s="258"/>
      <c r="D172" s="259" t="s">
        <v>1142</v>
      </c>
      <c r="E172" s="258" t="s">
        <v>609</v>
      </c>
      <c r="F172" s="275" t="s">
        <v>1164</v>
      </c>
      <c r="G172" s="258">
        <v>90</v>
      </c>
      <c r="H172" s="258">
        <v>385</v>
      </c>
      <c r="I172" s="258" t="s">
        <v>1143</v>
      </c>
      <c r="J172" s="258" t="s">
        <v>1163</v>
      </c>
      <c r="K172" s="320">
        <f t="shared" ref="K172:K173" si="143">H172-F172</f>
        <v>65</v>
      </c>
      <c r="L172" s="284">
        <v>100</v>
      </c>
      <c r="M172" s="285">
        <f t="shared" ref="M172:M173" si="144">(K172*N172)-100</f>
        <v>875</v>
      </c>
      <c r="N172" s="283">
        <v>15</v>
      </c>
      <c r="O172" s="282" t="s">
        <v>597</v>
      </c>
      <c r="P172" s="286">
        <v>45128</v>
      </c>
      <c r="Q172" s="171"/>
      <c r="R172" s="171"/>
      <c r="S172" s="171"/>
      <c r="T172" s="171"/>
      <c r="U172" s="171"/>
      <c r="V172" s="171"/>
      <c r="W172" s="171"/>
      <c r="X172" s="171"/>
      <c r="Y172" s="171"/>
      <c r="Z172" s="171"/>
      <c r="AA172" s="171"/>
      <c r="AB172" s="171"/>
      <c r="AC172" s="171"/>
      <c r="AD172" s="171"/>
      <c r="AE172" s="171"/>
      <c r="AF172" s="171"/>
      <c r="AG172" s="171"/>
      <c r="AH172" s="171"/>
      <c r="AI172" s="171"/>
      <c r="AJ172" s="171"/>
      <c r="AK172" s="171"/>
      <c r="AL172" s="171"/>
    </row>
    <row r="173" spans="1:38" ht="15" customHeight="1">
      <c r="A173" s="344">
        <v>64</v>
      </c>
      <c r="B173" s="345">
        <v>45128</v>
      </c>
      <c r="C173" s="271"/>
      <c r="D173" s="272" t="s">
        <v>1166</v>
      </c>
      <c r="E173" s="271" t="s">
        <v>609</v>
      </c>
      <c r="F173" s="276" t="s">
        <v>1182</v>
      </c>
      <c r="G173" s="271">
        <v>19</v>
      </c>
      <c r="H173" s="271">
        <v>24</v>
      </c>
      <c r="I173" s="271" t="s">
        <v>1153</v>
      </c>
      <c r="J173" s="310" t="s">
        <v>1183</v>
      </c>
      <c r="K173" s="256">
        <f t="shared" si="143"/>
        <v>-44</v>
      </c>
      <c r="L173" s="279">
        <v>100</v>
      </c>
      <c r="M173" s="280">
        <f t="shared" si="144"/>
        <v>-2300</v>
      </c>
      <c r="N173" s="256">
        <v>50</v>
      </c>
      <c r="O173" s="311" t="s">
        <v>610</v>
      </c>
      <c r="P173" s="312">
        <v>45132</v>
      </c>
      <c r="Q173" s="171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1"/>
      <c r="AC173" s="171"/>
      <c r="AD173" s="171"/>
      <c r="AE173" s="171"/>
      <c r="AF173" s="171"/>
      <c r="AG173" s="171"/>
      <c r="AH173" s="171"/>
      <c r="AI173" s="171"/>
      <c r="AJ173" s="171"/>
      <c r="AK173" s="171"/>
      <c r="AL173" s="171"/>
    </row>
    <row r="174" spans="1:38" ht="15" customHeight="1">
      <c r="A174" s="344">
        <v>65</v>
      </c>
      <c r="B174" s="345">
        <v>45131</v>
      </c>
      <c r="C174" s="271"/>
      <c r="D174" s="272" t="s">
        <v>1168</v>
      </c>
      <c r="E174" s="271" t="s">
        <v>609</v>
      </c>
      <c r="F174" s="276" t="s">
        <v>1225</v>
      </c>
      <c r="G174" s="271">
        <v>160</v>
      </c>
      <c r="H174" s="271">
        <v>160</v>
      </c>
      <c r="I174" s="271" t="s">
        <v>1169</v>
      </c>
      <c r="J174" s="310" t="s">
        <v>1226</v>
      </c>
      <c r="K174" s="256">
        <f t="shared" ref="K174" si="145">H174-F174</f>
        <v>-52</v>
      </c>
      <c r="L174" s="279">
        <v>100</v>
      </c>
      <c r="M174" s="280">
        <f t="shared" ref="M174" si="146">(K174*N174)-100</f>
        <v>-2700</v>
      </c>
      <c r="N174" s="256">
        <v>50</v>
      </c>
      <c r="O174" s="311" t="s">
        <v>610</v>
      </c>
      <c r="P174" s="312">
        <v>45135</v>
      </c>
      <c r="Q174" s="171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  <c r="AG174" s="171"/>
      <c r="AH174" s="171"/>
      <c r="AI174" s="171"/>
      <c r="AJ174" s="171"/>
      <c r="AK174" s="171"/>
      <c r="AL174" s="171"/>
    </row>
    <row r="175" spans="1:38" ht="15" customHeight="1">
      <c r="A175" s="322">
        <v>66</v>
      </c>
      <c r="B175" s="264">
        <v>45131</v>
      </c>
      <c r="C175" s="258"/>
      <c r="D175" s="259" t="s">
        <v>1142</v>
      </c>
      <c r="E175" s="258" t="s">
        <v>609</v>
      </c>
      <c r="F175" s="275" t="s">
        <v>1173</v>
      </c>
      <c r="G175" s="258">
        <v>45</v>
      </c>
      <c r="H175" s="258">
        <v>305</v>
      </c>
      <c r="I175" s="258" t="s">
        <v>1170</v>
      </c>
      <c r="J175" s="258" t="s">
        <v>1174</v>
      </c>
      <c r="K175" s="320">
        <f t="shared" ref="K175" si="147">H175-F175</f>
        <v>75</v>
      </c>
      <c r="L175" s="284">
        <v>100</v>
      </c>
      <c r="M175" s="285">
        <f t="shared" ref="M175" si="148">(K175*N175)-100</f>
        <v>1025</v>
      </c>
      <c r="N175" s="283">
        <v>15</v>
      </c>
      <c r="O175" s="282" t="s">
        <v>597</v>
      </c>
      <c r="P175" s="286">
        <v>45131</v>
      </c>
      <c r="Q175" s="171"/>
      <c r="R175" s="171"/>
      <c r="S175" s="171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</row>
    <row r="176" spans="1:38" ht="15" customHeight="1">
      <c r="A176" s="322">
        <v>67</v>
      </c>
      <c r="B176" s="264">
        <v>45132</v>
      </c>
      <c r="C176" s="258"/>
      <c r="D176" s="259" t="s">
        <v>1186</v>
      </c>
      <c r="E176" s="258" t="s">
        <v>609</v>
      </c>
      <c r="F176" s="275" t="s">
        <v>1187</v>
      </c>
      <c r="G176" s="258">
        <v>0</v>
      </c>
      <c r="H176" s="258">
        <v>64.5</v>
      </c>
      <c r="I176" s="258" t="s">
        <v>940</v>
      </c>
      <c r="J176" s="258" t="s">
        <v>1026</v>
      </c>
      <c r="K176" s="320">
        <f t="shared" ref="K176" si="149">H176-F176</f>
        <v>29.5</v>
      </c>
      <c r="L176" s="284">
        <v>100</v>
      </c>
      <c r="M176" s="285">
        <f t="shared" ref="M176" si="150">(K176*N176)-100</f>
        <v>1080</v>
      </c>
      <c r="N176" s="283">
        <v>40</v>
      </c>
      <c r="O176" s="282" t="s">
        <v>597</v>
      </c>
      <c r="P176" s="286">
        <v>45132</v>
      </c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</row>
    <row r="177" spans="1:38" ht="15" customHeight="1">
      <c r="A177" s="322">
        <v>68</v>
      </c>
      <c r="B177" s="264">
        <v>45133</v>
      </c>
      <c r="C177" s="258"/>
      <c r="D177" s="259" t="s">
        <v>1152</v>
      </c>
      <c r="E177" s="258" t="s">
        <v>609</v>
      </c>
      <c r="F177" s="275" t="s">
        <v>1199</v>
      </c>
      <c r="G177" s="258">
        <v>60</v>
      </c>
      <c r="H177" s="258">
        <v>129</v>
      </c>
      <c r="I177" s="258" t="s">
        <v>1193</v>
      </c>
      <c r="J177" s="258" t="s">
        <v>946</v>
      </c>
      <c r="K177" s="320">
        <f t="shared" ref="K177:K178" si="151">H177-F177</f>
        <v>26.5</v>
      </c>
      <c r="L177" s="284">
        <v>100</v>
      </c>
      <c r="M177" s="285">
        <f t="shared" ref="M177:M178" si="152">(K177*N177)-100</f>
        <v>960</v>
      </c>
      <c r="N177" s="283">
        <v>40</v>
      </c>
      <c r="O177" s="282" t="s">
        <v>597</v>
      </c>
      <c r="P177" s="286">
        <v>45133</v>
      </c>
      <c r="Q177" s="171"/>
      <c r="R177" s="171"/>
      <c r="S177" s="171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</row>
    <row r="178" spans="1:38" ht="15" customHeight="1">
      <c r="A178" s="344">
        <v>69</v>
      </c>
      <c r="B178" s="345">
        <v>45134</v>
      </c>
      <c r="C178" s="271"/>
      <c r="D178" s="272" t="s">
        <v>1212</v>
      </c>
      <c r="E178" s="271" t="s">
        <v>609</v>
      </c>
      <c r="F178" s="276" t="s">
        <v>1213</v>
      </c>
      <c r="G178" s="271">
        <v>0</v>
      </c>
      <c r="H178" s="271">
        <v>0</v>
      </c>
      <c r="I178" s="271" t="s">
        <v>1214</v>
      </c>
      <c r="J178" s="310" t="s">
        <v>1176</v>
      </c>
      <c r="K178" s="256">
        <f t="shared" si="151"/>
        <v>-41</v>
      </c>
      <c r="L178" s="279">
        <v>100</v>
      </c>
      <c r="M178" s="280">
        <f t="shared" si="152"/>
        <v>-2150</v>
      </c>
      <c r="N178" s="385">
        <v>50</v>
      </c>
      <c r="O178" s="387" t="s">
        <v>610</v>
      </c>
      <c r="P178" s="386">
        <v>45134</v>
      </c>
      <c r="Q178" s="171"/>
      <c r="R178" s="171"/>
      <c r="S178" s="171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</row>
    <row r="179" spans="1:38" ht="15" customHeight="1">
      <c r="A179" s="298">
        <v>70</v>
      </c>
      <c r="B179" s="345">
        <v>45134</v>
      </c>
      <c r="C179" s="271"/>
      <c r="D179" s="272" t="s">
        <v>1211</v>
      </c>
      <c r="E179" s="271" t="s">
        <v>609</v>
      </c>
      <c r="F179" s="276" t="s">
        <v>974</v>
      </c>
      <c r="G179" s="271">
        <v>40</v>
      </c>
      <c r="H179" s="271">
        <v>40</v>
      </c>
      <c r="I179" s="271" t="s">
        <v>1042</v>
      </c>
      <c r="J179" s="271" t="s">
        <v>1013</v>
      </c>
      <c r="K179" s="388">
        <f t="shared" ref="K179" si="153">H179-F179</f>
        <v>-42.5</v>
      </c>
      <c r="L179" s="279">
        <v>100</v>
      </c>
      <c r="M179" s="280">
        <f t="shared" ref="M179" si="154">(K179*N179)-100</f>
        <v>-1800</v>
      </c>
      <c r="N179" s="385">
        <v>40</v>
      </c>
      <c r="O179" s="387" t="s">
        <v>610</v>
      </c>
      <c r="P179" s="386">
        <v>45134</v>
      </c>
      <c r="Q179" s="171"/>
      <c r="R179" s="171"/>
      <c r="S179" s="171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</row>
    <row r="180" spans="1:38" ht="38.25" customHeight="1">
      <c r="A180" s="102" t="s">
        <v>626</v>
      </c>
      <c r="B180" s="181"/>
      <c r="C180" s="181"/>
      <c r="D180" s="182"/>
      <c r="E180" s="156"/>
      <c r="F180" s="6"/>
      <c r="G180" s="6"/>
      <c r="H180" s="157"/>
      <c r="I180" s="183"/>
      <c r="J180" s="1"/>
      <c r="K180" s="6"/>
      <c r="L180" s="6"/>
      <c r="M180" s="6"/>
      <c r="N180" s="1"/>
      <c r="O180" s="1"/>
      <c r="Q180" s="1"/>
      <c r="R180" s="6"/>
      <c r="S180" s="1"/>
      <c r="T180" s="1"/>
      <c r="U180" s="1"/>
      <c r="V180" s="1"/>
      <c r="W180" s="1"/>
      <c r="X180" s="6"/>
      <c r="Y180" s="1"/>
      <c r="Z180" s="1"/>
      <c r="AA180" s="1"/>
      <c r="AB180" s="1"/>
      <c r="AC180" s="1"/>
      <c r="AD180" s="6"/>
      <c r="AE180" s="1"/>
      <c r="AF180" s="1"/>
      <c r="AG180" s="1"/>
      <c r="AH180" s="1"/>
      <c r="AI180" s="1"/>
      <c r="AJ180" s="6"/>
      <c r="AK180" s="1"/>
    </row>
    <row r="181" spans="1:38" ht="38.25">
      <c r="A181" s="103" t="s">
        <v>16</v>
      </c>
      <c r="B181" s="104" t="s">
        <v>568</v>
      </c>
      <c r="C181" s="104"/>
      <c r="D181" s="105" t="s">
        <v>580</v>
      </c>
      <c r="E181" s="104" t="s">
        <v>581</v>
      </c>
      <c r="F181" s="104" t="s">
        <v>582</v>
      </c>
      <c r="G181" s="104" t="s">
        <v>583</v>
      </c>
      <c r="H181" s="104" t="s">
        <v>584</v>
      </c>
      <c r="I181" s="104" t="s">
        <v>585</v>
      </c>
      <c r="J181" s="103" t="s">
        <v>586</v>
      </c>
      <c r="K181" s="160" t="s">
        <v>608</v>
      </c>
      <c r="L181" s="161" t="s">
        <v>588</v>
      </c>
      <c r="M181" s="106" t="s">
        <v>589</v>
      </c>
      <c r="N181" s="104" t="s">
        <v>590</v>
      </c>
      <c r="O181" s="105" t="s">
        <v>591</v>
      </c>
      <c r="P181" s="104" t="s">
        <v>592</v>
      </c>
      <c r="Q181" s="41"/>
      <c r="R181" s="6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</row>
    <row r="182" spans="1:38" ht="14.25" customHeight="1">
      <c r="A182" s="107">
        <v>1</v>
      </c>
      <c r="B182" s="108">
        <v>44840</v>
      </c>
      <c r="C182" s="174"/>
      <c r="D182" s="174" t="s">
        <v>627</v>
      </c>
      <c r="E182" s="107" t="s">
        <v>609</v>
      </c>
      <c r="F182" s="107" t="s">
        <v>628</v>
      </c>
      <c r="G182" s="107">
        <v>1220</v>
      </c>
      <c r="H182" s="107"/>
      <c r="I182" s="107" t="s">
        <v>629</v>
      </c>
      <c r="J182" s="110" t="s">
        <v>595</v>
      </c>
      <c r="K182" s="110"/>
      <c r="L182" s="111"/>
      <c r="M182" s="184"/>
      <c r="N182" s="110"/>
      <c r="O182" s="110"/>
      <c r="P182" s="111"/>
      <c r="Q182" s="41"/>
      <c r="R182" s="41" t="s">
        <v>596</v>
      </c>
      <c r="S182" s="41"/>
      <c r="T182" s="1"/>
      <c r="U182" s="1"/>
      <c r="V182" s="1"/>
      <c r="W182" s="1"/>
      <c r="X182" s="1"/>
      <c r="Y182" s="1"/>
      <c r="Z182" s="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</row>
    <row r="183" spans="1:38" ht="14.25" customHeight="1">
      <c r="A183" s="107">
        <v>2</v>
      </c>
      <c r="B183" s="108">
        <v>45071</v>
      </c>
      <c r="C183" s="174"/>
      <c r="D183" s="174" t="s">
        <v>279</v>
      </c>
      <c r="E183" s="107" t="s">
        <v>609</v>
      </c>
      <c r="F183" s="107" t="s">
        <v>631</v>
      </c>
      <c r="G183" s="107">
        <v>267</v>
      </c>
      <c r="H183" s="107"/>
      <c r="I183" s="107" t="s">
        <v>632</v>
      </c>
      <c r="J183" s="110" t="s">
        <v>595</v>
      </c>
      <c r="K183" s="110"/>
      <c r="L183" s="111"/>
      <c r="M183" s="112"/>
      <c r="N183" s="175"/>
      <c r="O183" s="185"/>
      <c r="P183" s="108"/>
      <c r="Q183" s="41"/>
      <c r="R183" s="41" t="s">
        <v>596</v>
      </c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</row>
    <row r="184" spans="1:38" ht="14.25" customHeight="1">
      <c r="A184" s="322">
        <v>3</v>
      </c>
      <c r="B184" s="264">
        <v>45125</v>
      </c>
      <c r="C184" s="258"/>
      <c r="D184" s="259" t="s">
        <v>326</v>
      </c>
      <c r="E184" s="258" t="s">
        <v>609</v>
      </c>
      <c r="F184" s="275">
        <v>2200</v>
      </c>
      <c r="G184" s="258">
        <v>1990</v>
      </c>
      <c r="H184" s="258">
        <v>2395</v>
      </c>
      <c r="I184" s="258" t="s">
        <v>1015</v>
      </c>
      <c r="J184" s="115" t="s">
        <v>1196</v>
      </c>
      <c r="K184" s="115">
        <f t="shared" ref="K184" si="155">H184-F184</f>
        <v>195</v>
      </c>
      <c r="L184" s="116">
        <f>(F184*-0.07)/100</f>
        <v>-1.5400000000000003</v>
      </c>
      <c r="M184" s="117">
        <f t="shared" ref="M184" si="156">(K184+L184)/F184</f>
        <v>8.7936363636363646E-2</v>
      </c>
      <c r="N184" s="318" t="s">
        <v>597</v>
      </c>
      <c r="O184" s="324">
        <v>45133</v>
      </c>
      <c r="P184" s="286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</row>
    <row r="185" spans="1:38" ht="14.25" customHeight="1">
      <c r="A185" s="107"/>
      <c r="B185" s="108"/>
      <c r="C185" s="174"/>
      <c r="D185" s="174"/>
      <c r="E185" s="107"/>
      <c r="F185" s="107"/>
      <c r="G185" s="107"/>
      <c r="H185" s="107"/>
      <c r="I185" s="107"/>
      <c r="J185" s="110"/>
      <c r="K185" s="110"/>
      <c r="L185" s="111"/>
      <c r="M185" s="112"/>
      <c r="N185" s="265"/>
      <c r="O185" s="294"/>
      <c r="P185" s="108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</row>
    <row r="186" spans="1:38" ht="12.75" customHeight="1">
      <c r="A186" s="107"/>
      <c r="B186" s="108"/>
      <c r="C186" s="174"/>
      <c r="D186" s="174"/>
      <c r="E186" s="107"/>
      <c r="F186" s="107"/>
      <c r="G186" s="107"/>
      <c r="H186" s="107"/>
      <c r="I186" s="107"/>
      <c r="J186" s="110"/>
      <c r="K186" s="110"/>
      <c r="L186" s="111"/>
      <c r="M186" s="184"/>
      <c r="N186" s="110"/>
      <c r="O186" s="110"/>
      <c r="P186" s="108"/>
      <c r="R186" s="6"/>
      <c r="S186" s="1"/>
      <c r="T186" s="1"/>
      <c r="U186" s="1"/>
      <c r="V186" s="1"/>
      <c r="W186" s="1"/>
      <c r="X186" s="1"/>
      <c r="Y186" s="1"/>
    </row>
    <row r="187" spans="1:38" ht="12.75" customHeight="1">
      <c r="A187" s="141" t="s">
        <v>600</v>
      </c>
      <c r="B187" s="141"/>
      <c r="C187" s="141"/>
      <c r="D187" s="141"/>
      <c r="E187" s="41"/>
      <c r="F187" s="148" t="s">
        <v>602</v>
      </c>
      <c r="G187" s="62"/>
      <c r="H187" s="62"/>
      <c r="I187" s="62"/>
      <c r="J187" s="6"/>
      <c r="K187" s="164"/>
      <c r="L187" s="165"/>
      <c r="M187" s="6"/>
      <c r="N187" s="131"/>
      <c r="O187" s="186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47" t="s">
        <v>601</v>
      </c>
      <c r="B188" s="141"/>
      <c r="C188" s="141"/>
      <c r="D188" s="141"/>
      <c r="E188" s="6"/>
      <c r="F188" s="148" t="s">
        <v>605</v>
      </c>
      <c r="G188" s="6"/>
      <c r="H188" s="6" t="s">
        <v>633</v>
      </c>
      <c r="I188" s="6"/>
      <c r="J188" s="1"/>
      <c r="K188" s="6"/>
      <c r="L188" s="6"/>
      <c r="M188" s="6"/>
      <c r="N188" s="1"/>
      <c r="O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47"/>
      <c r="B189" s="141"/>
      <c r="C189" s="141"/>
      <c r="D189" s="141"/>
      <c r="E189" s="6"/>
      <c r="F189" s="148"/>
      <c r="G189" s="6"/>
      <c r="H189" s="6"/>
      <c r="I189" s="6"/>
      <c r="J189" s="1"/>
      <c r="K189" s="6"/>
      <c r="L189" s="6"/>
      <c r="M189" s="6"/>
      <c r="N189" s="1"/>
      <c r="O189" s="1"/>
      <c r="Q189" s="1"/>
      <c r="R189" s="62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47"/>
      <c r="B190" s="141"/>
      <c r="C190" s="141"/>
      <c r="D190" s="141"/>
      <c r="E190" s="6"/>
      <c r="F190" s="148"/>
      <c r="G190" s="62"/>
      <c r="H190" s="41"/>
      <c r="I190" s="62"/>
      <c r="J190" s="6"/>
      <c r="K190" s="164"/>
      <c r="L190" s="165"/>
      <c r="M190" s="6"/>
      <c r="N190" s="131"/>
      <c r="O190" s="166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47"/>
      <c r="B191" s="141"/>
      <c r="C191" s="141"/>
      <c r="D191" s="141"/>
      <c r="E191" s="6"/>
      <c r="F191" s="148"/>
      <c r="G191" s="62"/>
      <c r="H191" s="41"/>
      <c r="I191" s="62"/>
      <c r="J191" s="6"/>
      <c r="K191" s="164"/>
      <c r="L191" s="165"/>
      <c r="M191" s="6"/>
      <c r="N191" s="131"/>
      <c r="O191" s="166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47"/>
      <c r="B192" s="141"/>
      <c r="C192" s="141"/>
      <c r="D192" s="141"/>
      <c r="E192" s="6"/>
      <c r="F192" s="148"/>
      <c r="G192" s="62"/>
      <c r="H192" s="41"/>
      <c r="I192" s="62"/>
      <c r="J192" s="6"/>
      <c r="K192" s="164"/>
      <c r="L192" s="165"/>
      <c r="M192" s="6"/>
      <c r="N192" s="131"/>
      <c r="O192" s="166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7"/>
      <c r="B193" s="141"/>
      <c r="C193" s="141"/>
      <c r="D193" s="141"/>
      <c r="E193" s="6"/>
      <c r="F193" s="148"/>
      <c r="G193" s="62"/>
      <c r="H193" s="41"/>
      <c r="I193" s="62"/>
      <c r="J193" s="6"/>
      <c r="K193" s="164"/>
      <c r="L193" s="165"/>
      <c r="M193" s="6"/>
      <c r="N193" s="131"/>
      <c r="O193" s="166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7"/>
      <c r="B194" s="141"/>
      <c r="C194" s="141"/>
      <c r="D194" s="141"/>
      <c r="E194" s="6"/>
      <c r="F194" s="148"/>
      <c r="G194" s="62"/>
      <c r="H194" s="41"/>
      <c r="I194" s="62"/>
      <c r="J194" s="6"/>
      <c r="K194" s="164"/>
      <c r="L194" s="165"/>
      <c r="M194" s="6"/>
      <c r="N194" s="131"/>
      <c r="O194" s="166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7"/>
      <c r="B195" s="141"/>
      <c r="C195" s="141"/>
      <c r="D195" s="141"/>
      <c r="E195" s="6"/>
      <c r="F195" s="148"/>
      <c r="G195" s="62"/>
      <c r="H195" s="41"/>
      <c r="I195" s="62"/>
      <c r="J195" s="6"/>
      <c r="K195" s="164"/>
      <c r="L195" s="165"/>
      <c r="M195" s="6"/>
      <c r="N195" s="131"/>
      <c r="O195" s="166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62"/>
      <c r="B196" s="130"/>
      <c r="C196" s="130"/>
      <c r="D196" s="41"/>
      <c r="E196" s="62"/>
      <c r="F196" s="62"/>
      <c r="G196" s="62"/>
      <c r="H196" s="41"/>
      <c r="I196" s="62"/>
      <c r="J196" s="6"/>
      <c r="K196" s="164"/>
      <c r="L196" s="165"/>
      <c r="M196" s="6"/>
      <c r="N196" s="131"/>
      <c r="O196" s="166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38.25" customHeight="1">
      <c r="A197" s="41"/>
      <c r="B197" s="187" t="s">
        <v>634</v>
      </c>
      <c r="C197" s="187"/>
      <c r="D197" s="187"/>
      <c r="E197" s="187"/>
      <c r="F197" s="6"/>
      <c r="G197" s="6"/>
      <c r="H197" s="158"/>
      <c r="I197" s="6"/>
      <c r="J197" s="158"/>
      <c r="K197" s="159"/>
      <c r="L197" s="6"/>
      <c r="M197" s="6"/>
      <c r="N197" s="1"/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03" t="s">
        <v>16</v>
      </c>
      <c r="B198" s="104" t="s">
        <v>568</v>
      </c>
      <c r="C198" s="104"/>
      <c r="D198" s="105" t="s">
        <v>580</v>
      </c>
      <c r="E198" s="104" t="s">
        <v>581</v>
      </c>
      <c r="F198" s="104" t="s">
        <v>582</v>
      </c>
      <c r="G198" s="104" t="s">
        <v>635</v>
      </c>
      <c r="H198" s="104" t="s">
        <v>636</v>
      </c>
      <c r="I198" s="104" t="s">
        <v>585</v>
      </c>
      <c r="J198" s="188" t="s">
        <v>586</v>
      </c>
      <c r="K198" s="104" t="s">
        <v>587</v>
      </c>
      <c r="L198" s="104" t="s">
        <v>637</v>
      </c>
      <c r="M198" s="104" t="s">
        <v>590</v>
      </c>
      <c r="N198" s="105" t="s">
        <v>591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</v>
      </c>
      <c r="B199" s="190">
        <v>41579</v>
      </c>
      <c r="C199" s="190"/>
      <c r="D199" s="191" t="s">
        <v>638</v>
      </c>
      <c r="E199" s="192" t="s">
        <v>593</v>
      </c>
      <c r="F199" s="193">
        <v>82</v>
      </c>
      <c r="G199" s="192" t="s">
        <v>639</v>
      </c>
      <c r="H199" s="192">
        <v>100</v>
      </c>
      <c r="I199" s="194">
        <v>100</v>
      </c>
      <c r="J199" s="195" t="s">
        <v>640</v>
      </c>
      <c r="K199" s="196">
        <f t="shared" ref="K199:K251" si="157">H199-F199</f>
        <v>18</v>
      </c>
      <c r="L199" s="197">
        <f t="shared" ref="L199:L251" si="158">K199/F199</f>
        <v>0.21951219512195122</v>
      </c>
      <c r="M199" s="192" t="s">
        <v>597</v>
      </c>
      <c r="N199" s="198">
        <v>42657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2</v>
      </c>
      <c r="B200" s="190">
        <v>41794</v>
      </c>
      <c r="C200" s="190"/>
      <c r="D200" s="191" t="s">
        <v>641</v>
      </c>
      <c r="E200" s="192" t="s">
        <v>609</v>
      </c>
      <c r="F200" s="193">
        <v>257</v>
      </c>
      <c r="G200" s="192" t="s">
        <v>639</v>
      </c>
      <c r="H200" s="192">
        <v>300</v>
      </c>
      <c r="I200" s="194">
        <v>300</v>
      </c>
      <c r="J200" s="195" t="s">
        <v>640</v>
      </c>
      <c r="K200" s="196">
        <f t="shared" si="157"/>
        <v>43</v>
      </c>
      <c r="L200" s="197">
        <f t="shared" si="158"/>
        <v>0.16731517509727625</v>
      </c>
      <c r="M200" s="192" t="s">
        <v>597</v>
      </c>
      <c r="N200" s="198">
        <v>41822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3</v>
      </c>
      <c r="B201" s="190">
        <v>41828</v>
      </c>
      <c r="C201" s="190"/>
      <c r="D201" s="191" t="s">
        <v>642</v>
      </c>
      <c r="E201" s="192" t="s">
        <v>609</v>
      </c>
      <c r="F201" s="193">
        <v>393</v>
      </c>
      <c r="G201" s="192" t="s">
        <v>639</v>
      </c>
      <c r="H201" s="192">
        <v>468</v>
      </c>
      <c r="I201" s="194">
        <v>468</v>
      </c>
      <c r="J201" s="195" t="s">
        <v>640</v>
      </c>
      <c r="K201" s="196">
        <f t="shared" si="157"/>
        <v>75</v>
      </c>
      <c r="L201" s="197">
        <f t="shared" si="158"/>
        <v>0.19083969465648856</v>
      </c>
      <c r="M201" s="192" t="s">
        <v>597</v>
      </c>
      <c r="N201" s="198">
        <v>41863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4</v>
      </c>
      <c r="B202" s="190">
        <v>41857</v>
      </c>
      <c r="C202" s="190"/>
      <c r="D202" s="191" t="s">
        <v>643</v>
      </c>
      <c r="E202" s="192" t="s">
        <v>609</v>
      </c>
      <c r="F202" s="193">
        <v>205</v>
      </c>
      <c r="G202" s="192" t="s">
        <v>639</v>
      </c>
      <c r="H202" s="192">
        <v>275</v>
      </c>
      <c r="I202" s="194">
        <v>250</v>
      </c>
      <c r="J202" s="195" t="s">
        <v>640</v>
      </c>
      <c r="K202" s="196">
        <f t="shared" si="157"/>
        <v>70</v>
      </c>
      <c r="L202" s="197">
        <f t="shared" si="158"/>
        <v>0.34146341463414637</v>
      </c>
      <c r="M202" s="192" t="s">
        <v>597</v>
      </c>
      <c r="N202" s="198">
        <v>41962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5</v>
      </c>
      <c r="B203" s="190">
        <v>41886</v>
      </c>
      <c r="C203" s="190"/>
      <c r="D203" s="191" t="s">
        <v>644</v>
      </c>
      <c r="E203" s="192" t="s">
        <v>609</v>
      </c>
      <c r="F203" s="193">
        <v>162</v>
      </c>
      <c r="G203" s="192" t="s">
        <v>639</v>
      </c>
      <c r="H203" s="192">
        <v>190</v>
      </c>
      <c r="I203" s="194">
        <v>190</v>
      </c>
      <c r="J203" s="195" t="s">
        <v>640</v>
      </c>
      <c r="K203" s="196">
        <f t="shared" si="157"/>
        <v>28</v>
      </c>
      <c r="L203" s="197">
        <f t="shared" si="158"/>
        <v>0.1728395061728395</v>
      </c>
      <c r="M203" s="192" t="s">
        <v>597</v>
      </c>
      <c r="N203" s="198">
        <v>42006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6</v>
      </c>
      <c r="B204" s="190">
        <v>41886</v>
      </c>
      <c r="C204" s="190"/>
      <c r="D204" s="191" t="s">
        <v>645</v>
      </c>
      <c r="E204" s="192" t="s">
        <v>609</v>
      </c>
      <c r="F204" s="193">
        <v>75</v>
      </c>
      <c r="G204" s="192" t="s">
        <v>639</v>
      </c>
      <c r="H204" s="192">
        <v>91.5</v>
      </c>
      <c r="I204" s="194" t="s">
        <v>630</v>
      </c>
      <c r="J204" s="195" t="s">
        <v>646</v>
      </c>
      <c r="K204" s="196">
        <f t="shared" si="157"/>
        <v>16.5</v>
      </c>
      <c r="L204" s="197">
        <f t="shared" si="158"/>
        <v>0.22</v>
      </c>
      <c r="M204" s="192" t="s">
        <v>597</v>
      </c>
      <c r="N204" s="198">
        <v>41954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7</v>
      </c>
      <c r="B205" s="190">
        <v>41913</v>
      </c>
      <c r="C205" s="190"/>
      <c r="D205" s="191" t="s">
        <v>647</v>
      </c>
      <c r="E205" s="192" t="s">
        <v>609</v>
      </c>
      <c r="F205" s="193">
        <v>850</v>
      </c>
      <c r="G205" s="192" t="s">
        <v>639</v>
      </c>
      <c r="H205" s="192">
        <v>982.5</v>
      </c>
      <c r="I205" s="194">
        <v>1050</v>
      </c>
      <c r="J205" s="195" t="s">
        <v>648</v>
      </c>
      <c r="K205" s="196">
        <f t="shared" si="157"/>
        <v>132.5</v>
      </c>
      <c r="L205" s="197">
        <f t="shared" si="158"/>
        <v>0.15588235294117647</v>
      </c>
      <c r="M205" s="192" t="s">
        <v>597</v>
      </c>
      <c r="N205" s="198">
        <v>42039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8</v>
      </c>
      <c r="B206" s="190">
        <v>41913</v>
      </c>
      <c r="C206" s="190"/>
      <c r="D206" s="191" t="s">
        <v>649</v>
      </c>
      <c r="E206" s="192" t="s">
        <v>609</v>
      </c>
      <c r="F206" s="193">
        <v>475</v>
      </c>
      <c r="G206" s="192" t="s">
        <v>639</v>
      </c>
      <c r="H206" s="192">
        <v>515</v>
      </c>
      <c r="I206" s="194">
        <v>600</v>
      </c>
      <c r="J206" s="195" t="s">
        <v>650</v>
      </c>
      <c r="K206" s="196">
        <f t="shared" si="157"/>
        <v>40</v>
      </c>
      <c r="L206" s="197">
        <f t="shared" si="158"/>
        <v>8.4210526315789472E-2</v>
      </c>
      <c r="M206" s="192" t="s">
        <v>597</v>
      </c>
      <c r="N206" s="198">
        <v>41939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9</v>
      </c>
      <c r="B207" s="190">
        <v>41913</v>
      </c>
      <c r="C207" s="190"/>
      <c r="D207" s="191" t="s">
        <v>651</v>
      </c>
      <c r="E207" s="192" t="s">
        <v>609</v>
      </c>
      <c r="F207" s="193">
        <v>86</v>
      </c>
      <c r="G207" s="192" t="s">
        <v>639</v>
      </c>
      <c r="H207" s="192">
        <v>99</v>
      </c>
      <c r="I207" s="194">
        <v>140</v>
      </c>
      <c r="J207" s="195" t="s">
        <v>652</v>
      </c>
      <c r="K207" s="196">
        <f t="shared" si="157"/>
        <v>13</v>
      </c>
      <c r="L207" s="197">
        <f t="shared" si="158"/>
        <v>0.15116279069767441</v>
      </c>
      <c r="M207" s="192" t="s">
        <v>597</v>
      </c>
      <c r="N207" s="198">
        <v>41939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10</v>
      </c>
      <c r="B208" s="190">
        <v>41926</v>
      </c>
      <c r="C208" s="190"/>
      <c r="D208" s="191" t="s">
        <v>653</v>
      </c>
      <c r="E208" s="192" t="s">
        <v>609</v>
      </c>
      <c r="F208" s="193">
        <v>496.6</v>
      </c>
      <c r="G208" s="192" t="s">
        <v>639</v>
      </c>
      <c r="H208" s="192">
        <v>621</v>
      </c>
      <c r="I208" s="194">
        <v>580</v>
      </c>
      <c r="J208" s="195" t="s">
        <v>640</v>
      </c>
      <c r="K208" s="196">
        <f t="shared" si="157"/>
        <v>124.39999999999998</v>
      </c>
      <c r="L208" s="197">
        <f t="shared" si="158"/>
        <v>0.25050342327829234</v>
      </c>
      <c r="M208" s="192" t="s">
        <v>597</v>
      </c>
      <c r="N208" s="198">
        <v>42605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11</v>
      </c>
      <c r="B209" s="190">
        <v>41926</v>
      </c>
      <c r="C209" s="190"/>
      <c r="D209" s="191" t="s">
        <v>654</v>
      </c>
      <c r="E209" s="192" t="s">
        <v>609</v>
      </c>
      <c r="F209" s="193">
        <v>2481.9</v>
      </c>
      <c r="G209" s="192" t="s">
        <v>639</v>
      </c>
      <c r="H209" s="192">
        <v>2840</v>
      </c>
      <c r="I209" s="194">
        <v>2870</v>
      </c>
      <c r="J209" s="195" t="s">
        <v>655</v>
      </c>
      <c r="K209" s="196">
        <f t="shared" si="157"/>
        <v>358.09999999999991</v>
      </c>
      <c r="L209" s="197">
        <f t="shared" si="158"/>
        <v>0.14428462065353154</v>
      </c>
      <c r="M209" s="192" t="s">
        <v>597</v>
      </c>
      <c r="N209" s="198">
        <v>42017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12</v>
      </c>
      <c r="B210" s="190">
        <v>41928</v>
      </c>
      <c r="C210" s="190"/>
      <c r="D210" s="191" t="s">
        <v>656</v>
      </c>
      <c r="E210" s="192" t="s">
        <v>609</v>
      </c>
      <c r="F210" s="193">
        <v>84.5</v>
      </c>
      <c r="G210" s="192" t="s">
        <v>639</v>
      </c>
      <c r="H210" s="192">
        <v>93</v>
      </c>
      <c r="I210" s="194">
        <v>110</v>
      </c>
      <c r="J210" s="195" t="s">
        <v>657</v>
      </c>
      <c r="K210" s="196">
        <f t="shared" si="157"/>
        <v>8.5</v>
      </c>
      <c r="L210" s="197">
        <f t="shared" si="158"/>
        <v>0.10059171597633136</v>
      </c>
      <c r="M210" s="192" t="s">
        <v>597</v>
      </c>
      <c r="N210" s="198">
        <v>41939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</v>
      </c>
      <c r="B211" s="190">
        <v>41928</v>
      </c>
      <c r="C211" s="190"/>
      <c r="D211" s="191" t="s">
        <v>658</v>
      </c>
      <c r="E211" s="192" t="s">
        <v>609</v>
      </c>
      <c r="F211" s="193">
        <v>401</v>
      </c>
      <c r="G211" s="192" t="s">
        <v>639</v>
      </c>
      <c r="H211" s="192">
        <v>428</v>
      </c>
      <c r="I211" s="194">
        <v>450</v>
      </c>
      <c r="J211" s="195" t="s">
        <v>659</v>
      </c>
      <c r="K211" s="196">
        <f t="shared" si="157"/>
        <v>27</v>
      </c>
      <c r="L211" s="197">
        <f t="shared" si="158"/>
        <v>6.7331670822942641E-2</v>
      </c>
      <c r="M211" s="192" t="s">
        <v>597</v>
      </c>
      <c r="N211" s="198">
        <v>42020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14</v>
      </c>
      <c r="B212" s="190">
        <v>41928</v>
      </c>
      <c r="C212" s="190"/>
      <c r="D212" s="191" t="s">
        <v>660</v>
      </c>
      <c r="E212" s="192" t="s">
        <v>609</v>
      </c>
      <c r="F212" s="193">
        <v>101</v>
      </c>
      <c r="G212" s="192" t="s">
        <v>639</v>
      </c>
      <c r="H212" s="192">
        <v>112</v>
      </c>
      <c r="I212" s="194">
        <v>120</v>
      </c>
      <c r="J212" s="195" t="s">
        <v>661</v>
      </c>
      <c r="K212" s="196">
        <f t="shared" si="157"/>
        <v>11</v>
      </c>
      <c r="L212" s="197">
        <f t="shared" si="158"/>
        <v>0.10891089108910891</v>
      </c>
      <c r="M212" s="192" t="s">
        <v>597</v>
      </c>
      <c r="N212" s="198">
        <v>41939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15</v>
      </c>
      <c r="B213" s="190">
        <v>41954</v>
      </c>
      <c r="C213" s="190"/>
      <c r="D213" s="191" t="s">
        <v>662</v>
      </c>
      <c r="E213" s="192" t="s">
        <v>609</v>
      </c>
      <c r="F213" s="193">
        <v>59</v>
      </c>
      <c r="G213" s="192" t="s">
        <v>639</v>
      </c>
      <c r="H213" s="192">
        <v>76</v>
      </c>
      <c r="I213" s="194">
        <v>76</v>
      </c>
      <c r="J213" s="195" t="s">
        <v>640</v>
      </c>
      <c r="K213" s="196">
        <f t="shared" si="157"/>
        <v>17</v>
      </c>
      <c r="L213" s="197">
        <f t="shared" si="158"/>
        <v>0.28813559322033899</v>
      </c>
      <c r="M213" s="192" t="s">
        <v>597</v>
      </c>
      <c r="N213" s="198">
        <v>43032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16</v>
      </c>
      <c r="B214" s="190">
        <v>41954</v>
      </c>
      <c r="C214" s="190"/>
      <c r="D214" s="191" t="s">
        <v>651</v>
      </c>
      <c r="E214" s="192" t="s">
        <v>609</v>
      </c>
      <c r="F214" s="193">
        <v>99</v>
      </c>
      <c r="G214" s="192" t="s">
        <v>639</v>
      </c>
      <c r="H214" s="192">
        <v>120</v>
      </c>
      <c r="I214" s="194">
        <v>120</v>
      </c>
      <c r="J214" s="195" t="s">
        <v>621</v>
      </c>
      <c r="K214" s="196">
        <f t="shared" si="157"/>
        <v>21</v>
      </c>
      <c r="L214" s="197">
        <f t="shared" si="158"/>
        <v>0.21212121212121213</v>
      </c>
      <c r="M214" s="192" t="s">
        <v>597</v>
      </c>
      <c r="N214" s="198">
        <v>41960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17</v>
      </c>
      <c r="B215" s="190">
        <v>41956</v>
      </c>
      <c r="C215" s="190"/>
      <c r="D215" s="191" t="s">
        <v>663</v>
      </c>
      <c r="E215" s="192" t="s">
        <v>609</v>
      </c>
      <c r="F215" s="193">
        <v>22</v>
      </c>
      <c r="G215" s="192" t="s">
        <v>639</v>
      </c>
      <c r="H215" s="192">
        <v>33.549999999999997</v>
      </c>
      <c r="I215" s="194">
        <v>32</v>
      </c>
      <c r="J215" s="195" t="s">
        <v>664</v>
      </c>
      <c r="K215" s="196">
        <f t="shared" si="157"/>
        <v>11.549999999999997</v>
      </c>
      <c r="L215" s="197">
        <f t="shared" si="158"/>
        <v>0.52499999999999991</v>
      </c>
      <c r="M215" s="192" t="s">
        <v>597</v>
      </c>
      <c r="N215" s="198">
        <v>42188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18</v>
      </c>
      <c r="B216" s="190">
        <v>41976</v>
      </c>
      <c r="C216" s="190"/>
      <c r="D216" s="191" t="s">
        <v>665</v>
      </c>
      <c r="E216" s="192" t="s">
        <v>609</v>
      </c>
      <c r="F216" s="193">
        <v>440</v>
      </c>
      <c r="G216" s="192" t="s">
        <v>639</v>
      </c>
      <c r="H216" s="192">
        <v>520</v>
      </c>
      <c r="I216" s="194">
        <v>520</v>
      </c>
      <c r="J216" s="195" t="s">
        <v>666</v>
      </c>
      <c r="K216" s="196">
        <f t="shared" si="157"/>
        <v>80</v>
      </c>
      <c r="L216" s="197">
        <f t="shared" si="158"/>
        <v>0.18181818181818182</v>
      </c>
      <c r="M216" s="192" t="s">
        <v>597</v>
      </c>
      <c r="N216" s="198">
        <v>42208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19</v>
      </c>
      <c r="B217" s="190">
        <v>41976</v>
      </c>
      <c r="C217" s="190"/>
      <c r="D217" s="191" t="s">
        <v>667</v>
      </c>
      <c r="E217" s="192" t="s">
        <v>609</v>
      </c>
      <c r="F217" s="193">
        <v>360</v>
      </c>
      <c r="G217" s="192" t="s">
        <v>639</v>
      </c>
      <c r="H217" s="192">
        <v>427</v>
      </c>
      <c r="I217" s="194">
        <v>425</v>
      </c>
      <c r="J217" s="195" t="s">
        <v>668</v>
      </c>
      <c r="K217" s="196">
        <f t="shared" si="157"/>
        <v>67</v>
      </c>
      <c r="L217" s="197">
        <f t="shared" si="158"/>
        <v>0.18611111111111112</v>
      </c>
      <c r="M217" s="192" t="s">
        <v>597</v>
      </c>
      <c r="N217" s="198">
        <v>42058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20</v>
      </c>
      <c r="B218" s="190">
        <v>42012</v>
      </c>
      <c r="C218" s="190"/>
      <c r="D218" s="191" t="s">
        <v>669</v>
      </c>
      <c r="E218" s="192" t="s">
        <v>609</v>
      </c>
      <c r="F218" s="193">
        <v>360</v>
      </c>
      <c r="G218" s="192" t="s">
        <v>639</v>
      </c>
      <c r="H218" s="192">
        <v>455</v>
      </c>
      <c r="I218" s="194">
        <v>420</v>
      </c>
      <c r="J218" s="195" t="s">
        <v>670</v>
      </c>
      <c r="K218" s="196">
        <f t="shared" si="157"/>
        <v>95</v>
      </c>
      <c r="L218" s="197">
        <f t="shared" si="158"/>
        <v>0.2638888888888889</v>
      </c>
      <c r="M218" s="192" t="s">
        <v>597</v>
      </c>
      <c r="N218" s="198">
        <v>42024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21</v>
      </c>
      <c r="B219" s="190">
        <v>42012</v>
      </c>
      <c r="C219" s="190"/>
      <c r="D219" s="191" t="s">
        <v>671</v>
      </c>
      <c r="E219" s="192" t="s">
        <v>609</v>
      </c>
      <c r="F219" s="193">
        <v>130</v>
      </c>
      <c r="G219" s="192"/>
      <c r="H219" s="192">
        <v>175.5</v>
      </c>
      <c r="I219" s="194">
        <v>165</v>
      </c>
      <c r="J219" s="195" t="s">
        <v>672</v>
      </c>
      <c r="K219" s="196">
        <f t="shared" si="157"/>
        <v>45.5</v>
      </c>
      <c r="L219" s="197">
        <f t="shared" si="158"/>
        <v>0.35</v>
      </c>
      <c r="M219" s="192" t="s">
        <v>597</v>
      </c>
      <c r="N219" s="198">
        <v>43088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22</v>
      </c>
      <c r="B220" s="190">
        <v>42040</v>
      </c>
      <c r="C220" s="190"/>
      <c r="D220" s="191" t="s">
        <v>405</v>
      </c>
      <c r="E220" s="192" t="s">
        <v>593</v>
      </c>
      <c r="F220" s="193">
        <v>98</v>
      </c>
      <c r="G220" s="192"/>
      <c r="H220" s="192">
        <v>120</v>
      </c>
      <c r="I220" s="194">
        <v>120</v>
      </c>
      <c r="J220" s="195" t="s">
        <v>640</v>
      </c>
      <c r="K220" s="196">
        <f t="shared" si="157"/>
        <v>22</v>
      </c>
      <c r="L220" s="197">
        <f t="shared" si="158"/>
        <v>0.22448979591836735</v>
      </c>
      <c r="M220" s="192" t="s">
        <v>597</v>
      </c>
      <c r="N220" s="198">
        <v>42753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23</v>
      </c>
      <c r="B221" s="190">
        <v>42040</v>
      </c>
      <c r="C221" s="190"/>
      <c r="D221" s="191" t="s">
        <v>673</v>
      </c>
      <c r="E221" s="192" t="s">
        <v>593</v>
      </c>
      <c r="F221" s="193">
        <v>196</v>
      </c>
      <c r="G221" s="192"/>
      <c r="H221" s="192">
        <v>262</v>
      </c>
      <c r="I221" s="194">
        <v>255</v>
      </c>
      <c r="J221" s="195" t="s">
        <v>640</v>
      </c>
      <c r="K221" s="196">
        <f t="shared" si="157"/>
        <v>66</v>
      </c>
      <c r="L221" s="197">
        <f t="shared" si="158"/>
        <v>0.33673469387755101</v>
      </c>
      <c r="M221" s="192" t="s">
        <v>597</v>
      </c>
      <c r="N221" s="198">
        <v>42599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9">
        <v>24</v>
      </c>
      <c r="B222" s="200">
        <v>42067</v>
      </c>
      <c r="C222" s="200"/>
      <c r="D222" s="201" t="s">
        <v>404</v>
      </c>
      <c r="E222" s="202" t="s">
        <v>593</v>
      </c>
      <c r="F222" s="203">
        <v>235</v>
      </c>
      <c r="G222" s="203"/>
      <c r="H222" s="204">
        <v>77</v>
      </c>
      <c r="I222" s="204" t="s">
        <v>674</v>
      </c>
      <c r="J222" s="205" t="s">
        <v>675</v>
      </c>
      <c r="K222" s="206">
        <f t="shared" si="157"/>
        <v>-158</v>
      </c>
      <c r="L222" s="207">
        <f t="shared" si="158"/>
        <v>-0.67234042553191486</v>
      </c>
      <c r="M222" s="203" t="s">
        <v>610</v>
      </c>
      <c r="N222" s="200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25</v>
      </c>
      <c r="B223" s="190">
        <v>42067</v>
      </c>
      <c r="C223" s="190"/>
      <c r="D223" s="191" t="s">
        <v>676</v>
      </c>
      <c r="E223" s="192" t="s">
        <v>593</v>
      </c>
      <c r="F223" s="193">
        <v>185</v>
      </c>
      <c r="G223" s="192"/>
      <c r="H223" s="192">
        <v>224</v>
      </c>
      <c r="I223" s="194" t="s">
        <v>677</v>
      </c>
      <c r="J223" s="195" t="s">
        <v>640</v>
      </c>
      <c r="K223" s="196">
        <f t="shared" si="157"/>
        <v>39</v>
      </c>
      <c r="L223" s="197">
        <f t="shared" si="158"/>
        <v>0.21081081081081082</v>
      </c>
      <c r="M223" s="192" t="s">
        <v>597</v>
      </c>
      <c r="N223" s="198">
        <v>42647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9">
        <v>26</v>
      </c>
      <c r="B224" s="200">
        <v>42090</v>
      </c>
      <c r="C224" s="200"/>
      <c r="D224" s="208" t="s">
        <v>678</v>
      </c>
      <c r="E224" s="203" t="s">
        <v>593</v>
      </c>
      <c r="F224" s="203">
        <v>49.5</v>
      </c>
      <c r="G224" s="204"/>
      <c r="H224" s="204">
        <v>15.85</v>
      </c>
      <c r="I224" s="204">
        <v>67</v>
      </c>
      <c r="J224" s="205" t="s">
        <v>679</v>
      </c>
      <c r="K224" s="204">
        <f t="shared" si="157"/>
        <v>-33.65</v>
      </c>
      <c r="L224" s="209">
        <f t="shared" si="158"/>
        <v>-0.67979797979797973</v>
      </c>
      <c r="M224" s="203" t="s">
        <v>610</v>
      </c>
      <c r="N224" s="210">
        <v>43627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27</v>
      </c>
      <c r="B225" s="190">
        <v>42093</v>
      </c>
      <c r="C225" s="190"/>
      <c r="D225" s="191" t="s">
        <v>680</v>
      </c>
      <c r="E225" s="192" t="s">
        <v>593</v>
      </c>
      <c r="F225" s="193">
        <v>183.5</v>
      </c>
      <c r="G225" s="192"/>
      <c r="H225" s="192">
        <v>219</v>
      </c>
      <c r="I225" s="194">
        <v>218</v>
      </c>
      <c r="J225" s="195" t="s">
        <v>681</v>
      </c>
      <c r="K225" s="196">
        <f t="shared" si="157"/>
        <v>35.5</v>
      </c>
      <c r="L225" s="197">
        <f t="shared" si="158"/>
        <v>0.19346049046321526</v>
      </c>
      <c r="M225" s="192" t="s">
        <v>597</v>
      </c>
      <c r="N225" s="198">
        <v>42103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28</v>
      </c>
      <c r="B226" s="190">
        <v>42114</v>
      </c>
      <c r="C226" s="190"/>
      <c r="D226" s="191" t="s">
        <v>682</v>
      </c>
      <c r="E226" s="192" t="s">
        <v>593</v>
      </c>
      <c r="F226" s="193">
        <f>(227+237)/2</f>
        <v>232</v>
      </c>
      <c r="G226" s="192"/>
      <c r="H226" s="192">
        <v>298</v>
      </c>
      <c r="I226" s="194">
        <v>298</v>
      </c>
      <c r="J226" s="195" t="s">
        <v>640</v>
      </c>
      <c r="K226" s="196">
        <f t="shared" si="157"/>
        <v>66</v>
      </c>
      <c r="L226" s="197">
        <f t="shared" si="158"/>
        <v>0.28448275862068967</v>
      </c>
      <c r="M226" s="192" t="s">
        <v>597</v>
      </c>
      <c r="N226" s="198">
        <v>42823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29</v>
      </c>
      <c r="B227" s="190">
        <v>42128</v>
      </c>
      <c r="C227" s="190"/>
      <c r="D227" s="191" t="s">
        <v>683</v>
      </c>
      <c r="E227" s="192" t="s">
        <v>609</v>
      </c>
      <c r="F227" s="193">
        <v>385</v>
      </c>
      <c r="G227" s="192"/>
      <c r="H227" s="192">
        <f>212.5+331</f>
        <v>543.5</v>
      </c>
      <c r="I227" s="194">
        <v>510</v>
      </c>
      <c r="J227" s="195" t="s">
        <v>684</v>
      </c>
      <c r="K227" s="196">
        <f t="shared" si="157"/>
        <v>158.5</v>
      </c>
      <c r="L227" s="197">
        <f t="shared" si="158"/>
        <v>0.41168831168831171</v>
      </c>
      <c r="M227" s="192" t="s">
        <v>597</v>
      </c>
      <c r="N227" s="198">
        <v>42235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30</v>
      </c>
      <c r="B228" s="190">
        <v>42128</v>
      </c>
      <c r="C228" s="190"/>
      <c r="D228" s="191" t="s">
        <v>685</v>
      </c>
      <c r="E228" s="192" t="s">
        <v>609</v>
      </c>
      <c r="F228" s="193">
        <v>115.5</v>
      </c>
      <c r="G228" s="192"/>
      <c r="H228" s="192">
        <v>146</v>
      </c>
      <c r="I228" s="194">
        <v>142</v>
      </c>
      <c r="J228" s="195" t="s">
        <v>686</v>
      </c>
      <c r="K228" s="196">
        <f t="shared" si="157"/>
        <v>30.5</v>
      </c>
      <c r="L228" s="197">
        <f t="shared" si="158"/>
        <v>0.26406926406926406</v>
      </c>
      <c r="M228" s="192" t="s">
        <v>597</v>
      </c>
      <c r="N228" s="198">
        <v>42202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31</v>
      </c>
      <c r="B229" s="190">
        <v>42151</v>
      </c>
      <c r="C229" s="190"/>
      <c r="D229" s="191" t="s">
        <v>542</v>
      </c>
      <c r="E229" s="192" t="s">
        <v>609</v>
      </c>
      <c r="F229" s="193">
        <v>237.5</v>
      </c>
      <c r="G229" s="192"/>
      <c r="H229" s="192">
        <v>279.5</v>
      </c>
      <c r="I229" s="194">
        <v>278</v>
      </c>
      <c r="J229" s="195" t="s">
        <v>640</v>
      </c>
      <c r="K229" s="196">
        <f t="shared" si="157"/>
        <v>42</v>
      </c>
      <c r="L229" s="197">
        <f t="shared" si="158"/>
        <v>0.17684210526315788</v>
      </c>
      <c r="M229" s="192" t="s">
        <v>597</v>
      </c>
      <c r="N229" s="198">
        <v>42222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32</v>
      </c>
      <c r="B230" s="190">
        <v>42174</v>
      </c>
      <c r="C230" s="190"/>
      <c r="D230" s="191" t="s">
        <v>658</v>
      </c>
      <c r="E230" s="192" t="s">
        <v>593</v>
      </c>
      <c r="F230" s="193">
        <v>340</v>
      </c>
      <c r="G230" s="192"/>
      <c r="H230" s="192">
        <v>448</v>
      </c>
      <c r="I230" s="194">
        <v>448</v>
      </c>
      <c r="J230" s="195" t="s">
        <v>640</v>
      </c>
      <c r="K230" s="196">
        <f t="shared" si="157"/>
        <v>108</v>
      </c>
      <c r="L230" s="197">
        <f t="shared" si="158"/>
        <v>0.31764705882352939</v>
      </c>
      <c r="M230" s="192" t="s">
        <v>597</v>
      </c>
      <c r="N230" s="198">
        <v>43018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33</v>
      </c>
      <c r="B231" s="190">
        <v>42191</v>
      </c>
      <c r="C231" s="190"/>
      <c r="D231" s="191" t="s">
        <v>687</v>
      </c>
      <c r="E231" s="192" t="s">
        <v>593</v>
      </c>
      <c r="F231" s="193">
        <v>390</v>
      </c>
      <c r="G231" s="192"/>
      <c r="H231" s="192">
        <v>460</v>
      </c>
      <c r="I231" s="194">
        <v>460</v>
      </c>
      <c r="J231" s="195" t="s">
        <v>640</v>
      </c>
      <c r="K231" s="196">
        <f t="shared" si="157"/>
        <v>70</v>
      </c>
      <c r="L231" s="197">
        <f t="shared" si="158"/>
        <v>0.17948717948717949</v>
      </c>
      <c r="M231" s="192" t="s">
        <v>597</v>
      </c>
      <c r="N231" s="198">
        <v>42478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9">
        <v>34</v>
      </c>
      <c r="B232" s="200">
        <v>42195</v>
      </c>
      <c r="C232" s="200"/>
      <c r="D232" s="201" t="s">
        <v>688</v>
      </c>
      <c r="E232" s="202" t="s">
        <v>593</v>
      </c>
      <c r="F232" s="203">
        <v>122.5</v>
      </c>
      <c r="G232" s="203"/>
      <c r="H232" s="204">
        <v>61</v>
      </c>
      <c r="I232" s="204">
        <v>172</v>
      </c>
      <c r="J232" s="205" t="s">
        <v>689</v>
      </c>
      <c r="K232" s="206">
        <f t="shared" si="157"/>
        <v>-61.5</v>
      </c>
      <c r="L232" s="207">
        <f t="shared" si="158"/>
        <v>-0.50204081632653064</v>
      </c>
      <c r="M232" s="203" t="s">
        <v>610</v>
      </c>
      <c r="N232" s="200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35</v>
      </c>
      <c r="B233" s="190">
        <v>42219</v>
      </c>
      <c r="C233" s="190"/>
      <c r="D233" s="191" t="s">
        <v>690</v>
      </c>
      <c r="E233" s="192" t="s">
        <v>593</v>
      </c>
      <c r="F233" s="193">
        <v>297.5</v>
      </c>
      <c r="G233" s="192"/>
      <c r="H233" s="192">
        <v>350</v>
      </c>
      <c r="I233" s="194">
        <v>360</v>
      </c>
      <c r="J233" s="195" t="s">
        <v>691</v>
      </c>
      <c r="K233" s="196">
        <f t="shared" si="157"/>
        <v>52.5</v>
      </c>
      <c r="L233" s="197">
        <f t="shared" si="158"/>
        <v>0.17647058823529413</v>
      </c>
      <c r="M233" s="192" t="s">
        <v>597</v>
      </c>
      <c r="N233" s="198">
        <v>42232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36</v>
      </c>
      <c r="B234" s="190">
        <v>42219</v>
      </c>
      <c r="C234" s="190"/>
      <c r="D234" s="191" t="s">
        <v>692</v>
      </c>
      <c r="E234" s="192" t="s">
        <v>593</v>
      </c>
      <c r="F234" s="193">
        <v>115.5</v>
      </c>
      <c r="G234" s="192"/>
      <c r="H234" s="192">
        <v>149</v>
      </c>
      <c r="I234" s="194">
        <v>140</v>
      </c>
      <c r="J234" s="195" t="s">
        <v>693</v>
      </c>
      <c r="K234" s="196">
        <f t="shared" si="157"/>
        <v>33.5</v>
      </c>
      <c r="L234" s="197">
        <f t="shared" si="158"/>
        <v>0.29004329004329005</v>
      </c>
      <c r="M234" s="192" t="s">
        <v>597</v>
      </c>
      <c r="N234" s="198">
        <v>42740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37</v>
      </c>
      <c r="B235" s="190">
        <v>42251</v>
      </c>
      <c r="C235" s="190"/>
      <c r="D235" s="191" t="s">
        <v>542</v>
      </c>
      <c r="E235" s="192" t="s">
        <v>593</v>
      </c>
      <c r="F235" s="193">
        <v>226</v>
      </c>
      <c r="G235" s="192"/>
      <c r="H235" s="192">
        <v>292</v>
      </c>
      <c r="I235" s="194">
        <v>292</v>
      </c>
      <c r="J235" s="195" t="s">
        <v>694</v>
      </c>
      <c r="K235" s="196">
        <f t="shared" si="157"/>
        <v>66</v>
      </c>
      <c r="L235" s="197">
        <f t="shared" si="158"/>
        <v>0.29203539823008851</v>
      </c>
      <c r="M235" s="192" t="s">
        <v>597</v>
      </c>
      <c r="N235" s="198">
        <v>42286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38</v>
      </c>
      <c r="B236" s="190">
        <v>42254</v>
      </c>
      <c r="C236" s="190"/>
      <c r="D236" s="191" t="s">
        <v>682</v>
      </c>
      <c r="E236" s="192" t="s">
        <v>593</v>
      </c>
      <c r="F236" s="193">
        <v>232.5</v>
      </c>
      <c r="G236" s="192"/>
      <c r="H236" s="192">
        <v>312.5</v>
      </c>
      <c r="I236" s="194">
        <v>310</v>
      </c>
      <c r="J236" s="195" t="s">
        <v>640</v>
      </c>
      <c r="K236" s="196">
        <f t="shared" si="157"/>
        <v>80</v>
      </c>
      <c r="L236" s="197">
        <f t="shared" si="158"/>
        <v>0.34408602150537637</v>
      </c>
      <c r="M236" s="192" t="s">
        <v>597</v>
      </c>
      <c r="N236" s="198">
        <v>42823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39</v>
      </c>
      <c r="B237" s="190">
        <v>42268</v>
      </c>
      <c r="C237" s="190"/>
      <c r="D237" s="191" t="s">
        <v>695</v>
      </c>
      <c r="E237" s="192" t="s">
        <v>593</v>
      </c>
      <c r="F237" s="193">
        <v>196.5</v>
      </c>
      <c r="G237" s="192"/>
      <c r="H237" s="192">
        <v>238</v>
      </c>
      <c r="I237" s="194">
        <v>238</v>
      </c>
      <c r="J237" s="195" t="s">
        <v>694</v>
      </c>
      <c r="K237" s="196">
        <f t="shared" si="157"/>
        <v>41.5</v>
      </c>
      <c r="L237" s="197">
        <f t="shared" si="158"/>
        <v>0.21119592875318066</v>
      </c>
      <c r="M237" s="192" t="s">
        <v>597</v>
      </c>
      <c r="N237" s="198">
        <v>42291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40</v>
      </c>
      <c r="B238" s="190">
        <v>42271</v>
      </c>
      <c r="C238" s="190"/>
      <c r="D238" s="191" t="s">
        <v>638</v>
      </c>
      <c r="E238" s="192" t="s">
        <v>593</v>
      </c>
      <c r="F238" s="193">
        <v>65</v>
      </c>
      <c r="G238" s="192"/>
      <c r="H238" s="192">
        <v>82</v>
      </c>
      <c r="I238" s="194">
        <v>82</v>
      </c>
      <c r="J238" s="195" t="s">
        <v>694</v>
      </c>
      <c r="K238" s="196">
        <f t="shared" si="157"/>
        <v>17</v>
      </c>
      <c r="L238" s="197">
        <f t="shared" si="158"/>
        <v>0.26153846153846155</v>
      </c>
      <c r="M238" s="192" t="s">
        <v>597</v>
      </c>
      <c r="N238" s="198">
        <v>42578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41</v>
      </c>
      <c r="B239" s="190">
        <v>42291</v>
      </c>
      <c r="C239" s="190"/>
      <c r="D239" s="191" t="s">
        <v>696</v>
      </c>
      <c r="E239" s="192" t="s">
        <v>593</v>
      </c>
      <c r="F239" s="193">
        <v>144</v>
      </c>
      <c r="G239" s="192"/>
      <c r="H239" s="192">
        <v>182.5</v>
      </c>
      <c r="I239" s="194">
        <v>181</v>
      </c>
      <c r="J239" s="195" t="s">
        <v>694</v>
      </c>
      <c r="K239" s="196">
        <f t="shared" si="157"/>
        <v>38.5</v>
      </c>
      <c r="L239" s="197">
        <f t="shared" si="158"/>
        <v>0.2673611111111111</v>
      </c>
      <c r="M239" s="192" t="s">
        <v>597</v>
      </c>
      <c r="N239" s="198">
        <v>42817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42</v>
      </c>
      <c r="B240" s="190">
        <v>42291</v>
      </c>
      <c r="C240" s="190"/>
      <c r="D240" s="191" t="s">
        <v>697</v>
      </c>
      <c r="E240" s="192" t="s">
        <v>593</v>
      </c>
      <c r="F240" s="193">
        <v>264</v>
      </c>
      <c r="G240" s="192"/>
      <c r="H240" s="192">
        <v>311</v>
      </c>
      <c r="I240" s="194">
        <v>311</v>
      </c>
      <c r="J240" s="195" t="s">
        <v>694</v>
      </c>
      <c r="K240" s="196">
        <f t="shared" si="157"/>
        <v>47</v>
      </c>
      <c r="L240" s="197">
        <f t="shared" si="158"/>
        <v>0.17803030303030304</v>
      </c>
      <c r="M240" s="192" t="s">
        <v>597</v>
      </c>
      <c r="N240" s="198">
        <v>42604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43</v>
      </c>
      <c r="B241" s="190">
        <v>42318</v>
      </c>
      <c r="C241" s="190"/>
      <c r="D241" s="191" t="s">
        <v>698</v>
      </c>
      <c r="E241" s="192" t="s">
        <v>609</v>
      </c>
      <c r="F241" s="193">
        <v>549.5</v>
      </c>
      <c r="G241" s="192"/>
      <c r="H241" s="192">
        <v>630</v>
      </c>
      <c r="I241" s="194">
        <v>630</v>
      </c>
      <c r="J241" s="195" t="s">
        <v>694</v>
      </c>
      <c r="K241" s="196">
        <f t="shared" si="157"/>
        <v>80.5</v>
      </c>
      <c r="L241" s="197">
        <f t="shared" si="158"/>
        <v>0.1464968152866242</v>
      </c>
      <c r="M241" s="192" t="s">
        <v>597</v>
      </c>
      <c r="N241" s="198">
        <v>42419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44</v>
      </c>
      <c r="B242" s="190">
        <v>42342</v>
      </c>
      <c r="C242" s="190"/>
      <c r="D242" s="191" t="s">
        <v>699</v>
      </c>
      <c r="E242" s="192" t="s">
        <v>593</v>
      </c>
      <c r="F242" s="193">
        <v>1027.5</v>
      </c>
      <c r="G242" s="192"/>
      <c r="H242" s="192">
        <v>1315</v>
      </c>
      <c r="I242" s="194">
        <v>1250</v>
      </c>
      <c r="J242" s="195" t="s">
        <v>694</v>
      </c>
      <c r="K242" s="196">
        <f t="shared" si="157"/>
        <v>287.5</v>
      </c>
      <c r="L242" s="197">
        <f t="shared" si="158"/>
        <v>0.27980535279805352</v>
      </c>
      <c r="M242" s="192" t="s">
        <v>597</v>
      </c>
      <c r="N242" s="198">
        <v>43244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45</v>
      </c>
      <c r="B243" s="190">
        <v>42367</v>
      </c>
      <c r="C243" s="190"/>
      <c r="D243" s="191" t="s">
        <v>700</v>
      </c>
      <c r="E243" s="192" t="s">
        <v>593</v>
      </c>
      <c r="F243" s="193">
        <v>465</v>
      </c>
      <c r="G243" s="192"/>
      <c r="H243" s="192">
        <v>540</v>
      </c>
      <c r="I243" s="194">
        <v>540</v>
      </c>
      <c r="J243" s="195" t="s">
        <v>694</v>
      </c>
      <c r="K243" s="196">
        <f t="shared" si="157"/>
        <v>75</v>
      </c>
      <c r="L243" s="197">
        <f t="shared" si="158"/>
        <v>0.16129032258064516</v>
      </c>
      <c r="M243" s="192" t="s">
        <v>597</v>
      </c>
      <c r="N243" s="198">
        <v>42530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46</v>
      </c>
      <c r="B244" s="190">
        <v>42380</v>
      </c>
      <c r="C244" s="190"/>
      <c r="D244" s="191" t="s">
        <v>405</v>
      </c>
      <c r="E244" s="192" t="s">
        <v>609</v>
      </c>
      <c r="F244" s="193">
        <v>81</v>
      </c>
      <c r="G244" s="192"/>
      <c r="H244" s="192">
        <v>110</v>
      </c>
      <c r="I244" s="194">
        <v>110</v>
      </c>
      <c r="J244" s="195" t="s">
        <v>694</v>
      </c>
      <c r="K244" s="196">
        <f t="shared" si="157"/>
        <v>29</v>
      </c>
      <c r="L244" s="197">
        <f t="shared" si="158"/>
        <v>0.35802469135802467</v>
      </c>
      <c r="M244" s="192" t="s">
        <v>597</v>
      </c>
      <c r="N244" s="198">
        <v>42745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47</v>
      </c>
      <c r="B245" s="190">
        <v>42382</v>
      </c>
      <c r="C245" s="190"/>
      <c r="D245" s="191" t="s">
        <v>701</v>
      </c>
      <c r="E245" s="192" t="s">
        <v>609</v>
      </c>
      <c r="F245" s="193">
        <v>417.5</v>
      </c>
      <c r="G245" s="192"/>
      <c r="H245" s="192">
        <v>547</v>
      </c>
      <c r="I245" s="194">
        <v>535</v>
      </c>
      <c r="J245" s="195" t="s">
        <v>694</v>
      </c>
      <c r="K245" s="196">
        <f t="shared" si="157"/>
        <v>129.5</v>
      </c>
      <c r="L245" s="197">
        <f t="shared" si="158"/>
        <v>0.31017964071856285</v>
      </c>
      <c r="M245" s="192" t="s">
        <v>597</v>
      </c>
      <c r="N245" s="198">
        <v>42578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48</v>
      </c>
      <c r="B246" s="190">
        <v>42408</v>
      </c>
      <c r="C246" s="190"/>
      <c r="D246" s="191" t="s">
        <v>702</v>
      </c>
      <c r="E246" s="192" t="s">
        <v>593</v>
      </c>
      <c r="F246" s="193">
        <v>650</v>
      </c>
      <c r="G246" s="192"/>
      <c r="H246" s="192">
        <v>800</v>
      </c>
      <c r="I246" s="194">
        <v>800</v>
      </c>
      <c r="J246" s="195" t="s">
        <v>694</v>
      </c>
      <c r="K246" s="196">
        <f t="shared" si="157"/>
        <v>150</v>
      </c>
      <c r="L246" s="197">
        <f t="shared" si="158"/>
        <v>0.23076923076923078</v>
      </c>
      <c r="M246" s="192" t="s">
        <v>597</v>
      </c>
      <c r="N246" s="198">
        <v>43154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49</v>
      </c>
      <c r="B247" s="190">
        <v>42433</v>
      </c>
      <c r="C247" s="190"/>
      <c r="D247" s="191" t="s">
        <v>237</v>
      </c>
      <c r="E247" s="192" t="s">
        <v>593</v>
      </c>
      <c r="F247" s="193">
        <v>437.5</v>
      </c>
      <c r="G247" s="192"/>
      <c r="H247" s="192">
        <v>504.5</v>
      </c>
      <c r="I247" s="194">
        <v>522</v>
      </c>
      <c r="J247" s="195" t="s">
        <v>703</v>
      </c>
      <c r="K247" s="196">
        <f t="shared" si="157"/>
        <v>67</v>
      </c>
      <c r="L247" s="197">
        <f t="shared" si="158"/>
        <v>0.15314285714285714</v>
      </c>
      <c r="M247" s="192" t="s">
        <v>597</v>
      </c>
      <c r="N247" s="198">
        <v>42480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50</v>
      </c>
      <c r="B248" s="190">
        <v>42438</v>
      </c>
      <c r="C248" s="190"/>
      <c r="D248" s="191" t="s">
        <v>704</v>
      </c>
      <c r="E248" s="192" t="s">
        <v>593</v>
      </c>
      <c r="F248" s="193">
        <v>189.5</v>
      </c>
      <c r="G248" s="192"/>
      <c r="H248" s="192">
        <v>218</v>
      </c>
      <c r="I248" s="194">
        <v>218</v>
      </c>
      <c r="J248" s="195" t="s">
        <v>694</v>
      </c>
      <c r="K248" s="196">
        <f t="shared" si="157"/>
        <v>28.5</v>
      </c>
      <c r="L248" s="197">
        <f t="shared" si="158"/>
        <v>0.15039577836411611</v>
      </c>
      <c r="M248" s="192" t="s">
        <v>597</v>
      </c>
      <c r="N248" s="198">
        <v>43034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9">
        <v>51</v>
      </c>
      <c r="B249" s="200">
        <v>42471</v>
      </c>
      <c r="C249" s="200"/>
      <c r="D249" s="208" t="s">
        <v>705</v>
      </c>
      <c r="E249" s="203" t="s">
        <v>593</v>
      </c>
      <c r="F249" s="203">
        <v>36.5</v>
      </c>
      <c r="G249" s="204"/>
      <c r="H249" s="204">
        <v>15.85</v>
      </c>
      <c r="I249" s="204">
        <v>60</v>
      </c>
      <c r="J249" s="205" t="s">
        <v>706</v>
      </c>
      <c r="K249" s="206">
        <f t="shared" si="157"/>
        <v>-20.65</v>
      </c>
      <c r="L249" s="207">
        <f t="shared" si="158"/>
        <v>-0.5657534246575342</v>
      </c>
      <c r="M249" s="203" t="s">
        <v>610</v>
      </c>
      <c r="N249" s="211">
        <v>43627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52</v>
      </c>
      <c r="B250" s="190">
        <v>42472</v>
      </c>
      <c r="C250" s="190"/>
      <c r="D250" s="191" t="s">
        <v>707</v>
      </c>
      <c r="E250" s="192" t="s">
        <v>593</v>
      </c>
      <c r="F250" s="193">
        <v>93</v>
      </c>
      <c r="G250" s="192"/>
      <c r="H250" s="192">
        <v>149</v>
      </c>
      <c r="I250" s="194">
        <v>140</v>
      </c>
      <c r="J250" s="195" t="s">
        <v>708</v>
      </c>
      <c r="K250" s="196">
        <f t="shared" si="157"/>
        <v>56</v>
      </c>
      <c r="L250" s="197">
        <f t="shared" si="158"/>
        <v>0.60215053763440862</v>
      </c>
      <c r="M250" s="192" t="s">
        <v>597</v>
      </c>
      <c r="N250" s="198">
        <v>42740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53</v>
      </c>
      <c r="B251" s="190">
        <v>42472</v>
      </c>
      <c r="C251" s="190"/>
      <c r="D251" s="191" t="s">
        <v>709</v>
      </c>
      <c r="E251" s="192" t="s">
        <v>593</v>
      </c>
      <c r="F251" s="193">
        <v>130</v>
      </c>
      <c r="G251" s="192"/>
      <c r="H251" s="192">
        <v>150</v>
      </c>
      <c r="I251" s="194" t="s">
        <v>710</v>
      </c>
      <c r="J251" s="195" t="s">
        <v>694</v>
      </c>
      <c r="K251" s="196">
        <f t="shared" si="157"/>
        <v>20</v>
      </c>
      <c r="L251" s="197">
        <f t="shared" si="158"/>
        <v>0.15384615384615385</v>
      </c>
      <c r="M251" s="192" t="s">
        <v>597</v>
      </c>
      <c r="N251" s="198">
        <v>42564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54</v>
      </c>
      <c r="B252" s="190">
        <v>42473</v>
      </c>
      <c r="C252" s="190"/>
      <c r="D252" s="191" t="s">
        <v>711</v>
      </c>
      <c r="E252" s="192" t="s">
        <v>593</v>
      </c>
      <c r="F252" s="193">
        <v>196</v>
      </c>
      <c r="G252" s="192"/>
      <c r="H252" s="192">
        <v>299</v>
      </c>
      <c r="I252" s="194">
        <v>299</v>
      </c>
      <c r="J252" s="195" t="s">
        <v>694</v>
      </c>
      <c r="K252" s="196">
        <v>103</v>
      </c>
      <c r="L252" s="197">
        <v>0.52551020408163296</v>
      </c>
      <c r="M252" s="192" t="s">
        <v>597</v>
      </c>
      <c r="N252" s="198">
        <v>42620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55</v>
      </c>
      <c r="B253" s="190">
        <v>42473</v>
      </c>
      <c r="C253" s="190"/>
      <c r="D253" s="191" t="s">
        <v>712</v>
      </c>
      <c r="E253" s="192" t="s">
        <v>593</v>
      </c>
      <c r="F253" s="193">
        <v>88</v>
      </c>
      <c r="G253" s="192"/>
      <c r="H253" s="192">
        <v>103</v>
      </c>
      <c r="I253" s="194">
        <v>103</v>
      </c>
      <c r="J253" s="195" t="s">
        <v>694</v>
      </c>
      <c r="K253" s="196">
        <v>15</v>
      </c>
      <c r="L253" s="197">
        <v>0.170454545454545</v>
      </c>
      <c r="M253" s="192" t="s">
        <v>597</v>
      </c>
      <c r="N253" s="198">
        <v>42530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56</v>
      </c>
      <c r="B254" s="190">
        <v>42492</v>
      </c>
      <c r="C254" s="190"/>
      <c r="D254" s="191" t="s">
        <v>713</v>
      </c>
      <c r="E254" s="192" t="s">
        <v>593</v>
      </c>
      <c r="F254" s="193">
        <v>127.5</v>
      </c>
      <c r="G254" s="192"/>
      <c r="H254" s="192">
        <v>148</v>
      </c>
      <c r="I254" s="194" t="s">
        <v>714</v>
      </c>
      <c r="J254" s="195" t="s">
        <v>694</v>
      </c>
      <c r="K254" s="196">
        <f t="shared" ref="K254:K258" si="159">H254-F254</f>
        <v>20.5</v>
      </c>
      <c r="L254" s="197">
        <f t="shared" ref="L254:L258" si="160">K254/F254</f>
        <v>0.16078431372549021</v>
      </c>
      <c r="M254" s="192" t="s">
        <v>597</v>
      </c>
      <c r="N254" s="198">
        <v>42564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57</v>
      </c>
      <c r="B255" s="190">
        <v>42493</v>
      </c>
      <c r="C255" s="190"/>
      <c r="D255" s="191" t="s">
        <v>715</v>
      </c>
      <c r="E255" s="192" t="s">
        <v>593</v>
      </c>
      <c r="F255" s="193">
        <v>675</v>
      </c>
      <c r="G255" s="192"/>
      <c r="H255" s="192">
        <v>815</v>
      </c>
      <c r="I255" s="194" t="s">
        <v>716</v>
      </c>
      <c r="J255" s="195" t="s">
        <v>694</v>
      </c>
      <c r="K255" s="196">
        <f t="shared" si="159"/>
        <v>140</v>
      </c>
      <c r="L255" s="197">
        <f t="shared" si="160"/>
        <v>0.2074074074074074</v>
      </c>
      <c r="M255" s="192" t="s">
        <v>597</v>
      </c>
      <c r="N255" s="198">
        <v>43154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58</v>
      </c>
      <c r="B256" s="200">
        <v>42522</v>
      </c>
      <c r="C256" s="200"/>
      <c r="D256" s="201" t="s">
        <v>717</v>
      </c>
      <c r="E256" s="202" t="s">
        <v>593</v>
      </c>
      <c r="F256" s="203">
        <v>500</v>
      </c>
      <c r="G256" s="203"/>
      <c r="H256" s="204">
        <v>232.5</v>
      </c>
      <c r="I256" s="204" t="s">
        <v>718</v>
      </c>
      <c r="J256" s="205" t="s">
        <v>719</v>
      </c>
      <c r="K256" s="206">
        <f t="shared" si="159"/>
        <v>-267.5</v>
      </c>
      <c r="L256" s="207">
        <f t="shared" si="160"/>
        <v>-0.53500000000000003</v>
      </c>
      <c r="M256" s="203" t="s">
        <v>610</v>
      </c>
      <c r="N256" s="200">
        <v>43735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59</v>
      </c>
      <c r="B257" s="190">
        <v>42527</v>
      </c>
      <c r="C257" s="190"/>
      <c r="D257" s="191" t="s">
        <v>544</v>
      </c>
      <c r="E257" s="192" t="s">
        <v>593</v>
      </c>
      <c r="F257" s="193">
        <v>110</v>
      </c>
      <c r="G257" s="192"/>
      <c r="H257" s="192">
        <v>126.5</v>
      </c>
      <c r="I257" s="194">
        <v>125</v>
      </c>
      <c r="J257" s="195" t="s">
        <v>646</v>
      </c>
      <c r="K257" s="196">
        <f t="shared" si="159"/>
        <v>16.5</v>
      </c>
      <c r="L257" s="197">
        <f t="shared" si="160"/>
        <v>0.15</v>
      </c>
      <c r="M257" s="192" t="s">
        <v>597</v>
      </c>
      <c r="N257" s="198">
        <v>42552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60</v>
      </c>
      <c r="B258" s="190">
        <v>42538</v>
      </c>
      <c r="C258" s="190"/>
      <c r="D258" s="191" t="s">
        <v>720</v>
      </c>
      <c r="E258" s="192" t="s">
        <v>593</v>
      </c>
      <c r="F258" s="193">
        <v>44</v>
      </c>
      <c r="G258" s="192"/>
      <c r="H258" s="192">
        <v>69.5</v>
      </c>
      <c r="I258" s="194">
        <v>69.5</v>
      </c>
      <c r="J258" s="195" t="s">
        <v>721</v>
      </c>
      <c r="K258" s="196">
        <f t="shared" si="159"/>
        <v>25.5</v>
      </c>
      <c r="L258" s="197">
        <f t="shared" si="160"/>
        <v>0.57954545454545459</v>
      </c>
      <c r="M258" s="192" t="s">
        <v>597</v>
      </c>
      <c r="N258" s="198">
        <v>42977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61</v>
      </c>
      <c r="B259" s="190">
        <v>42549</v>
      </c>
      <c r="C259" s="190"/>
      <c r="D259" s="191" t="s">
        <v>722</v>
      </c>
      <c r="E259" s="192" t="s">
        <v>593</v>
      </c>
      <c r="F259" s="193">
        <v>262.5</v>
      </c>
      <c r="G259" s="192"/>
      <c r="H259" s="192">
        <v>340</v>
      </c>
      <c r="I259" s="194">
        <v>333</v>
      </c>
      <c r="J259" s="195" t="s">
        <v>723</v>
      </c>
      <c r="K259" s="196">
        <v>77.5</v>
      </c>
      <c r="L259" s="197">
        <v>0.29523809523809502</v>
      </c>
      <c r="M259" s="192" t="s">
        <v>597</v>
      </c>
      <c r="N259" s="198">
        <v>43017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62</v>
      </c>
      <c r="B260" s="190">
        <v>42549</v>
      </c>
      <c r="C260" s="190"/>
      <c r="D260" s="191" t="s">
        <v>724</v>
      </c>
      <c r="E260" s="192" t="s">
        <v>593</v>
      </c>
      <c r="F260" s="193">
        <v>840</v>
      </c>
      <c r="G260" s="192"/>
      <c r="H260" s="192">
        <v>1230</v>
      </c>
      <c r="I260" s="194">
        <v>1230</v>
      </c>
      <c r="J260" s="195" t="s">
        <v>694</v>
      </c>
      <c r="K260" s="196">
        <v>390</v>
      </c>
      <c r="L260" s="197">
        <v>0.46428571428571402</v>
      </c>
      <c r="M260" s="192" t="s">
        <v>597</v>
      </c>
      <c r="N260" s="198">
        <v>42649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2">
        <v>63</v>
      </c>
      <c r="B261" s="213">
        <v>42556</v>
      </c>
      <c r="C261" s="213"/>
      <c r="D261" s="214" t="s">
        <v>725</v>
      </c>
      <c r="E261" s="215" t="s">
        <v>593</v>
      </c>
      <c r="F261" s="215">
        <v>395</v>
      </c>
      <c r="G261" s="216"/>
      <c r="H261" s="216">
        <f>(468.5+342.5)/2</f>
        <v>405.5</v>
      </c>
      <c r="I261" s="216">
        <v>510</v>
      </c>
      <c r="J261" s="217" t="s">
        <v>726</v>
      </c>
      <c r="K261" s="218">
        <f t="shared" ref="K261:K267" si="161">H261-F261</f>
        <v>10.5</v>
      </c>
      <c r="L261" s="219">
        <f t="shared" ref="L261:L267" si="162">K261/F261</f>
        <v>2.6582278481012658E-2</v>
      </c>
      <c r="M261" s="215" t="s">
        <v>620</v>
      </c>
      <c r="N261" s="213">
        <v>43606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9">
        <v>64</v>
      </c>
      <c r="B262" s="200">
        <v>42584</v>
      </c>
      <c r="C262" s="200"/>
      <c r="D262" s="201" t="s">
        <v>727</v>
      </c>
      <c r="E262" s="202" t="s">
        <v>609</v>
      </c>
      <c r="F262" s="203">
        <f>169.5-12.8</f>
        <v>156.69999999999999</v>
      </c>
      <c r="G262" s="203"/>
      <c r="H262" s="204">
        <v>77</v>
      </c>
      <c r="I262" s="204" t="s">
        <v>728</v>
      </c>
      <c r="J262" s="205" t="s">
        <v>729</v>
      </c>
      <c r="K262" s="206">
        <f t="shared" si="161"/>
        <v>-79.699999999999989</v>
      </c>
      <c r="L262" s="207">
        <f t="shared" si="162"/>
        <v>-0.50861518825781749</v>
      </c>
      <c r="M262" s="203" t="s">
        <v>610</v>
      </c>
      <c r="N262" s="200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9">
        <v>65</v>
      </c>
      <c r="B263" s="200">
        <v>42586</v>
      </c>
      <c r="C263" s="200"/>
      <c r="D263" s="201" t="s">
        <v>730</v>
      </c>
      <c r="E263" s="202" t="s">
        <v>593</v>
      </c>
      <c r="F263" s="203">
        <v>400</v>
      </c>
      <c r="G263" s="203"/>
      <c r="H263" s="204">
        <v>305</v>
      </c>
      <c r="I263" s="204">
        <v>475</v>
      </c>
      <c r="J263" s="205" t="s">
        <v>731</v>
      </c>
      <c r="K263" s="206">
        <f t="shared" si="161"/>
        <v>-95</v>
      </c>
      <c r="L263" s="207">
        <f t="shared" si="162"/>
        <v>-0.23749999999999999</v>
      </c>
      <c r="M263" s="203" t="s">
        <v>610</v>
      </c>
      <c r="N263" s="200">
        <v>43606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66</v>
      </c>
      <c r="B264" s="190">
        <v>42593</v>
      </c>
      <c r="C264" s="190"/>
      <c r="D264" s="191" t="s">
        <v>732</v>
      </c>
      <c r="E264" s="192" t="s">
        <v>593</v>
      </c>
      <c r="F264" s="193">
        <v>86.5</v>
      </c>
      <c r="G264" s="192"/>
      <c r="H264" s="192">
        <v>130</v>
      </c>
      <c r="I264" s="194">
        <v>130</v>
      </c>
      <c r="J264" s="195" t="s">
        <v>733</v>
      </c>
      <c r="K264" s="196">
        <f t="shared" si="161"/>
        <v>43.5</v>
      </c>
      <c r="L264" s="197">
        <f t="shared" si="162"/>
        <v>0.50289017341040465</v>
      </c>
      <c r="M264" s="192" t="s">
        <v>597</v>
      </c>
      <c r="N264" s="198">
        <v>43091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9">
        <v>67</v>
      </c>
      <c r="B265" s="200">
        <v>42600</v>
      </c>
      <c r="C265" s="200"/>
      <c r="D265" s="201" t="s">
        <v>122</v>
      </c>
      <c r="E265" s="202" t="s">
        <v>593</v>
      </c>
      <c r="F265" s="203">
        <v>133.5</v>
      </c>
      <c r="G265" s="203"/>
      <c r="H265" s="204">
        <v>126.5</v>
      </c>
      <c r="I265" s="204">
        <v>178</v>
      </c>
      <c r="J265" s="205" t="s">
        <v>734</v>
      </c>
      <c r="K265" s="206">
        <f t="shared" si="161"/>
        <v>-7</v>
      </c>
      <c r="L265" s="207">
        <f t="shared" si="162"/>
        <v>-5.2434456928838954E-2</v>
      </c>
      <c r="M265" s="203" t="s">
        <v>610</v>
      </c>
      <c r="N265" s="200">
        <v>42615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68</v>
      </c>
      <c r="B266" s="190">
        <v>42613</v>
      </c>
      <c r="C266" s="190"/>
      <c r="D266" s="191" t="s">
        <v>735</v>
      </c>
      <c r="E266" s="192" t="s">
        <v>593</v>
      </c>
      <c r="F266" s="193">
        <v>560</v>
      </c>
      <c r="G266" s="192"/>
      <c r="H266" s="192">
        <v>725</v>
      </c>
      <c r="I266" s="194">
        <v>725</v>
      </c>
      <c r="J266" s="195" t="s">
        <v>640</v>
      </c>
      <c r="K266" s="196">
        <f t="shared" si="161"/>
        <v>165</v>
      </c>
      <c r="L266" s="197">
        <f t="shared" si="162"/>
        <v>0.29464285714285715</v>
      </c>
      <c r="M266" s="192" t="s">
        <v>597</v>
      </c>
      <c r="N266" s="198">
        <v>42456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69</v>
      </c>
      <c r="B267" s="190">
        <v>42614</v>
      </c>
      <c r="C267" s="190"/>
      <c r="D267" s="191" t="s">
        <v>736</v>
      </c>
      <c r="E267" s="192" t="s">
        <v>593</v>
      </c>
      <c r="F267" s="193">
        <v>160.5</v>
      </c>
      <c r="G267" s="192"/>
      <c r="H267" s="192">
        <v>210</v>
      </c>
      <c r="I267" s="194">
        <v>210</v>
      </c>
      <c r="J267" s="195" t="s">
        <v>640</v>
      </c>
      <c r="K267" s="196">
        <f t="shared" si="161"/>
        <v>49.5</v>
      </c>
      <c r="L267" s="197">
        <f t="shared" si="162"/>
        <v>0.30841121495327101</v>
      </c>
      <c r="M267" s="192" t="s">
        <v>597</v>
      </c>
      <c r="N267" s="198">
        <v>42871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70</v>
      </c>
      <c r="B268" s="190">
        <v>42646</v>
      </c>
      <c r="C268" s="190"/>
      <c r="D268" s="191" t="s">
        <v>417</v>
      </c>
      <c r="E268" s="192" t="s">
        <v>593</v>
      </c>
      <c r="F268" s="193">
        <v>430</v>
      </c>
      <c r="G268" s="192"/>
      <c r="H268" s="192">
        <v>596</v>
      </c>
      <c r="I268" s="194">
        <v>575</v>
      </c>
      <c r="J268" s="195" t="s">
        <v>737</v>
      </c>
      <c r="K268" s="196">
        <v>166</v>
      </c>
      <c r="L268" s="197">
        <v>0.38604651162790699</v>
      </c>
      <c r="M268" s="192" t="s">
        <v>597</v>
      </c>
      <c r="N268" s="198">
        <v>42769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71</v>
      </c>
      <c r="B269" s="190">
        <v>42657</v>
      </c>
      <c r="C269" s="190"/>
      <c r="D269" s="191" t="s">
        <v>738</v>
      </c>
      <c r="E269" s="192" t="s">
        <v>593</v>
      </c>
      <c r="F269" s="193">
        <v>280</v>
      </c>
      <c r="G269" s="192"/>
      <c r="H269" s="192">
        <v>345</v>
      </c>
      <c r="I269" s="194">
        <v>345</v>
      </c>
      <c r="J269" s="195" t="s">
        <v>640</v>
      </c>
      <c r="K269" s="196">
        <f t="shared" ref="K269:K274" si="163">H269-F269</f>
        <v>65</v>
      </c>
      <c r="L269" s="197">
        <f t="shared" ref="L269:L270" si="164">K269/F269</f>
        <v>0.23214285714285715</v>
      </c>
      <c r="M269" s="192" t="s">
        <v>597</v>
      </c>
      <c r="N269" s="198">
        <v>42814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72</v>
      </c>
      <c r="B270" s="190">
        <v>42657</v>
      </c>
      <c r="C270" s="190"/>
      <c r="D270" s="191" t="s">
        <v>739</v>
      </c>
      <c r="E270" s="192" t="s">
        <v>593</v>
      </c>
      <c r="F270" s="193">
        <v>245</v>
      </c>
      <c r="G270" s="192"/>
      <c r="H270" s="192">
        <v>325.5</v>
      </c>
      <c r="I270" s="194">
        <v>330</v>
      </c>
      <c r="J270" s="195" t="s">
        <v>740</v>
      </c>
      <c r="K270" s="196">
        <f t="shared" si="163"/>
        <v>80.5</v>
      </c>
      <c r="L270" s="197">
        <f t="shared" si="164"/>
        <v>0.32857142857142857</v>
      </c>
      <c r="M270" s="192" t="s">
        <v>597</v>
      </c>
      <c r="N270" s="198">
        <v>42769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73</v>
      </c>
      <c r="B271" s="190">
        <v>42660</v>
      </c>
      <c r="C271" s="190"/>
      <c r="D271" s="191" t="s">
        <v>741</v>
      </c>
      <c r="E271" s="192" t="s">
        <v>593</v>
      </c>
      <c r="F271" s="193">
        <v>125</v>
      </c>
      <c r="G271" s="192"/>
      <c r="H271" s="192">
        <v>160</v>
      </c>
      <c r="I271" s="194">
        <v>160</v>
      </c>
      <c r="J271" s="195" t="s">
        <v>694</v>
      </c>
      <c r="K271" s="196">
        <f t="shared" si="163"/>
        <v>35</v>
      </c>
      <c r="L271" s="197">
        <v>0.28000000000000003</v>
      </c>
      <c r="M271" s="192" t="s">
        <v>597</v>
      </c>
      <c r="N271" s="198">
        <v>42803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74</v>
      </c>
      <c r="B272" s="190">
        <v>42660</v>
      </c>
      <c r="C272" s="190"/>
      <c r="D272" s="191" t="s">
        <v>742</v>
      </c>
      <c r="E272" s="192" t="s">
        <v>593</v>
      </c>
      <c r="F272" s="193">
        <v>114</v>
      </c>
      <c r="G272" s="192"/>
      <c r="H272" s="192">
        <v>145</v>
      </c>
      <c r="I272" s="194">
        <v>145</v>
      </c>
      <c r="J272" s="195" t="s">
        <v>694</v>
      </c>
      <c r="K272" s="196">
        <f t="shared" si="163"/>
        <v>31</v>
      </c>
      <c r="L272" s="197">
        <f t="shared" ref="L272:L274" si="165">K272/F272</f>
        <v>0.27192982456140352</v>
      </c>
      <c r="M272" s="192" t="s">
        <v>597</v>
      </c>
      <c r="N272" s="198">
        <v>42859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75</v>
      </c>
      <c r="B273" s="190">
        <v>42660</v>
      </c>
      <c r="C273" s="190"/>
      <c r="D273" s="191" t="s">
        <v>743</v>
      </c>
      <c r="E273" s="192" t="s">
        <v>593</v>
      </c>
      <c r="F273" s="193">
        <v>212</v>
      </c>
      <c r="G273" s="192"/>
      <c r="H273" s="192">
        <v>280</v>
      </c>
      <c r="I273" s="194">
        <v>276</v>
      </c>
      <c r="J273" s="195" t="s">
        <v>744</v>
      </c>
      <c r="K273" s="196">
        <f t="shared" si="163"/>
        <v>68</v>
      </c>
      <c r="L273" s="197">
        <f t="shared" si="165"/>
        <v>0.32075471698113206</v>
      </c>
      <c r="M273" s="192" t="s">
        <v>597</v>
      </c>
      <c r="N273" s="198">
        <v>42858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76</v>
      </c>
      <c r="B274" s="190">
        <v>42678</v>
      </c>
      <c r="C274" s="190"/>
      <c r="D274" s="191" t="s">
        <v>466</v>
      </c>
      <c r="E274" s="192" t="s">
        <v>593</v>
      </c>
      <c r="F274" s="193">
        <v>155</v>
      </c>
      <c r="G274" s="192"/>
      <c r="H274" s="192">
        <v>210</v>
      </c>
      <c r="I274" s="194">
        <v>210</v>
      </c>
      <c r="J274" s="195" t="s">
        <v>745</v>
      </c>
      <c r="K274" s="196">
        <f t="shared" si="163"/>
        <v>55</v>
      </c>
      <c r="L274" s="197">
        <f t="shared" si="165"/>
        <v>0.35483870967741937</v>
      </c>
      <c r="M274" s="192" t="s">
        <v>597</v>
      </c>
      <c r="N274" s="198">
        <v>42944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9">
        <v>77</v>
      </c>
      <c r="B275" s="200">
        <v>42710</v>
      </c>
      <c r="C275" s="200"/>
      <c r="D275" s="201" t="s">
        <v>746</v>
      </c>
      <c r="E275" s="202" t="s">
        <v>593</v>
      </c>
      <c r="F275" s="203">
        <v>150.5</v>
      </c>
      <c r="G275" s="203"/>
      <c r="H275" s="204">
        <v>72.5</v>
      </c>
      <c r="I275" s="204">
        <v>174</v>
      </c>
      <c r="J275" s="205" t="s">
        <v>747</v>
      </c>
      <c r="K275" s="206">
        <v>-78</v>
      </c>
      <c r="L275" s="207">
        <v>-0.51827242524916906</v>
      </c>
      <c r="M275" s="203" t="s">
        <v>610</v>
      </c>
      <c r="N275" s="200">
        <v>43333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78</v>
      </c>
      <c r="B276" s="190">
        <v>42712</v>
      </c>
      <c r="C276" s="190"/>
      <c r="D276" s="191" t="s">
        <v>748</v>
      </c>
      <c r="E276" s="192" t="s">
        <v>593</v>
      </c>
      <c r="F276" s="193">
        <v>380</v>
      </c>
      <c r="G276" s="192"/>
      <c r="H276" s="192">
        <v>478</v>
      </c>
      <c r="I276" s="194">
        <v>468</v>
      </c>
      <c r="J276" s="195" t="s">
        <v>694</v>
      </c>
      <c r="K276" s="196">
        <f t="shared" ref="K276:K278" si="166">H276-F276</f>
        <v>98</v>
      </c>
      <c r="L276" s="197">
        <f t="shared" ref="L276:L278" si="167">K276/F276</f>
        <v>0.25789473684210529</v>
      </c>
      <c r="M276" s="192" t="s">
        <v>597</v>
      </c>
      <c r="N276" s="198">
        <v>43025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79</v>
      </c>
      <c r="B277" s="190">
        <v>42734</v>
      </c>
      <c r="C277" s="190"/>
      <c r="D277" s="191" t="s">
        <v>121</v>
      </c>
      <c r="E277" s="192" t="s">
        <v>593</v>
      </c>
      <c r="F277" s="193">
        <v>305</v>
      </c>
      <c r="G277" s="192"/>
      <c r="H277" s="192">
        <v>375</v>
      </c>
      <c r="I277" s="194">
        <v>375</v>
      </c>
      <c r="J277" s="195" t="s">
        <v>694</v>
      </c>
      <c r="K277" s="196">
        <f t="shared" si="166"/>
        <v>70</v>
      </c>
      <c r="L277" s="197">
        <f t="shared" si="167"/>
        <v>0.22950819672131148</v>
      </c>
      <c r="M277" s="192" t="s">
        <v>597</v>
      </c>
      <c r="N277" s="198">
        <v>42768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80</v>
      </c>
      <c r="B278" s="190">
        <v>42739</v>
      </c>
      <c r="C278" s="190"/>
      <c r="D278" s="191" t="s">
        <v>104</v>
      </c>
      <c r="E278" s="192" t="s">
        <v>593</v>
      </c>
      <c r="F278" s="193">
        <v>99.5</v>
      </c>
      <c r="G278" s="192"/>
      <c r="H278" s="192">
        <v>158</v>
      </c>
      <c r="I278" s="194">
        <v>158</v>
      </c>
      <c r="J278" s="195" t="s">
        <v>694</v>
      </c>
      <c r="K278" s="196">
        <f t="shared" si="166"/>
        <v>58.5</v>
      </c>
      <c r="L278" s="197">
        <f t="shared" si="167"/>
        <v>0.5879396984924623</v>
      </c>
      <c r="M278" s="192" t="s">
        <v>597</v>
      </c>
      <c r="N278" s="198">
        <v>42898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81</v>
      </c>
      <c r="B279" s="190">
        <v>42739</v>
      </c>
      <c r="C279" s="190"/>
      <c r="D279" s="191" t="s">
        <v>104</v>
      </c>
      <c r="E279" s="192" t="s">
        <v>593</v>
      </c>
      <c r="F279" s="193">
        <v>99.5</v>
      </c>
      <c r="G279" s="192"/>
      <c r="H279" s="192">
        <v>158</v>
      </c>
      <c r="I279" s="194">
        <v>158</v>
      </c>
      <c r="J279" s="195" t="s">
        <v>694</v>
      </c>
      <c r="K279" s="196">
        <v>58.5</v>
      </c>
      <c r="L279" s="197">
        <v>0.58793969849246197</v>
      </c>
      <c r="M279" s="192" t="s">
        <v>597</v>
      </c>
      <c r="N279" s="198">
        <v>42898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82</v>
      </c>
      <c r="B280" s="190">
        <v>42786</v>
      </c>
      <c r="C280" s="190"/>
      <c r="D280" s="191" t="s">
        <v>210</v>
      </c>
      <c r="E280" s="192" t="s">
        <v>593</v>
      </c>
      <c r="F280" s="193">
        <v>140.5</v>
      </c>
      <c r="G280" s="192"/>
      <c r="H280" s="192">
        <v>220</v>
      </c>
      <c r="I280" s="194">
        <v>220</v>
      </c>
      <c r="J280" s="195" t="s">
        <v>694</v>
      </c>
      <c r="K280" s="196">
        <f>H280-F280</f>
        <v>79.5</v>
      </c>
      <c r="L280" s="197">
        <f>K280/F280</f>
        <v>0.5658362989323843</v>
      </c>
      <c r="M280" s="192" t="s">
        <v>597</v>
      </c>
      <c r="N280" s="198">
        <v>42864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83</v>
      </c>
      <c r="B281" s="190">
        <v>42786</v>
      </c>
      <c r="C281" s="190"/>
      <c r="D281" s="191" t="s">
        <v>749</v>
      </c>
      <c r="E281" s="192" t="s">
        <v>593</v>
      </c>
      <c r="F281" s="193">
        <v>202.5</v>
      </c>
      <c r="G281" s="192"/>
      <c r="H281" s="192">
        <v>234</v>
      </c>
      <c r="I281" s="194">
        <v>234</v>
      </c>
      <c r="J281" s="195" t="s">
        <v>694</v>
      </c>
      <c r="K281" s="196">
        <v>31.5</v>
      </c>
      <c r="L281" s="197">
        <v>0.155555555555556</v>
      </c>
      <c r="M281" s="192" t="s">
        <v>597</v>
      </c>
      <c r="N281" s="198">
        <v>42836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84</v>
      </c>
      <c r="B282" s="190">
        <v>42818</v>
      </c>
      <c r="C282" s="190"/>
      <c r="D282" s="191" t="s">
        <v>750</v>
      </c>
      <c r="E282" s="192" t="s">
        <v>593</v>
      </c>
      <c r="F282" s="193">
        <v>300.5</v>
      </c>
      <c r="G282" s="192"/>
      <c r="H282" s="192">
        <v>417.5</v>
      </c>
      <c r="I282" s="194">
        <v>420</v>
      </c>
      <c r="J282" s="195" t="s">
        <v>751</v>
      </c>
      <c r="K282" s="196">
        <f>H282-F282</f>
        <v>117</v>
      </c>
      <c r="L282" s="197">
        <f>K282/F282</f>
        <v>0.38935108153078202</v>
      </c>
      <c r="M282" s="192" t="s">
        <v>597</v>
      </c>
      <c r="N282" s="198">
        <v>43070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85</v>
      </c>
      <c r="B283" s="190">
        <v>42818</v>
      </c>
      <c r="C283" s="190"/>
      <c r="D283" s="191" t="s">
        <v>724</v>
      </c>
      <c r="E283" s="192" t="s">
        <v>593</v>
      </c>
      <c r="F283" s="193">
        <v>850</v>
      </c>
      <c r="G283" s="192"/>
      <c r="H283" s="192">
        <v>1042.5</v>
      </c>
      <c r="I283" s="194">
        <v>1023</v>
      </c>
      <c r="J283" s="195" t="s">
        <v>752</v>
      </c>
      <c r="K283" s="196">
        <v>192.5</v>
      </c>
      <c r="L283" s="197">
        <v>0.22647058823529401</v>
      </c>
      <c r="M283" s="192" t="s">
        <v>597</v>
      </c>
      <c r="N283" s="198">
        <v>42830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86</v>
      </c>
      <c r="B284" s="190">
        <v>42830</v>
      </c>
      <c r="C284" s="190"/>
      <c r="D284" s="191" t="s">
        <v>497</v>
      </c>
      <c r="E284" s="192" t="s">
        <v>593</v>
      </c>
      <c r="F284" s="193">
        <v>785</v>
      </c>
      <c r="G284" s="192"/>
      <c r="H284" s="192">
        <v>930</v>
      </c>
      <c r="I284" s="194">
        <v>920</v>
      </c>
      <c r="J284" s="195" t="s">
        <v>753</v>
      </c>
      <c r="K284" s="196">
        <f>H284-F284</f>
        <v>145</v>
      </c>
      <c r="L284" s="197">
        <f>K284/F284</f>
        <v>0.18471337579617833</v>
      </c>
      <c r="M284" s="192" t="s">
        <v>597</v>
      </c>
      <c r="N284" s="198">
        <v>42976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9">
        <v>87</v>
      </c>
      <c r="B285" s="200">
        <v>42831</v>
      </c>
      <c r="C285" s="200"/>
      <c r="D285" s="201" t="s">
        <v>754</v>
      </c>
      <c r="E285" s="202" t="s">
        <v>593</v>
      </c>
      <c r="F285" s="203">
        <v>40</v>
      </c>
      <c r="G285" s="203"/>
      <c r="H285" s="204">
        <v>13.1</v>
      </c>
      <c r="I285" s="204">
        <v>60</v>
      </c>
      <c r="J285" s="205" t="s">
        <v>755</v>
      </c>
      <c r="K285" s="206">
        <v>-26.9</v>
      </c>
      <c r="L285" s="207">
        <v>-0.67249999999999999</v>
      </c>
      <c r="M285" s="203" t="s">
        <v>610</v>
      </c>
      <c r="N285" s="200">
        <v>43138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88</v>
      </c>
      <c r="B286" s="190">
        <v>42837</v>
      </c>
      <c r="C286" s="190"/>
      <c r="D286" s="191" t="s">
        <v>102</v>
      </c>
      <c r="E286" s="192" t="s">
        <v>593</v>
      </c>
      <c r="F286" s="193">
        <v>289.5</v>
      </c>
      <c r="G286" s="192"/>
      <c r="H286" s="192">
        <v>354</v>
      </c>
      <c r="I286" s="194">
        <v>360</v>
      </c>
      <c r="J286" s="195" t="s">
        <v>756</v>
      </c>
      <c r="K286" s="196">
        <f t="shared" ref="K286:K294" si="168">H286-F286</f>
        <v>64.5</v>
      </c>
      <c r="L286" s="197">
        <f t="shared" ref="L286:L294" si="169">K286/F286</f>
        <v>0.22279792746113988</v>
      </c>
      <c r="M286" s="192" t="s">
        <v>597</v>
      </c>
      <c r="N286" s="198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89</v>
      </c>
      <c r="B287" s="190">
        <v>42845</v>
      </c>
      <c r="C287" s="190"/>
      <c r="D287" s="191" t="s">
        <v>437</v>
      </c>
      <c r="E287" s="192" t="s">
        <v>593</v>
      </c>
      <c r="F287" s="193">
        <v>700</v>
      </c>
      <c r="G287" s="192"/>
      <c r="H287" s="192">
        <v>840</v>
      </c>
      <c r="I287" s="194">
        <v>840</v>
      </c>
      <c r="J287" s="195" t="s">
        <v>757</v>
      </c>
      <c r="K287" s="196">
        <f t="shared" si="168"/>
        <v>140</v>
      </c>
      <c r="L287" s="197">
        <f t="shared" si="169"/>
        <v>0.2</v>
      </c>
      <c r="M287" s="192" t="s">
        <v>597</v>
      </c>
      <c r="N287" s="198">
        <v>42893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90</v>
      </c>
      <c r="B288" s="190">
        <v>42887</v>
      </c>
      <c r="C288" s="190"/>
      <c r="D288" s="191" t="s">
        <v>758</v>
      </c>
      <c r="E288" s="192" t="s">
        <v>593</v>
      </c>
      <c r="F288" s="193">
        <v>130</v>
      </c>
      <c r="G288" s="192"/>
      <c r="H288" s="192">
        <v>144.25</v>
      </c>
      <c r="I288" s="194">
        <v>170</v>
      </c>
      <c r="J288" s="195" t="s">
        <v>759</v>
      </c>
      <c r="K288" s="196">
        <f t="shared" si="168"/>
        <v>14.25</v>
      </c>
      <c r="L288" s="197">
        <f t="shared" si="169"/>
        <v>0.10961538461538461</v>
      </c>
      <c r="M288" s="192" t="s">
        <v>597</v>
      </c>
      <c r="N288" s="198">
        <v>43675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91</v>
      </c>
      <c r="B289" s="190">
        <v>42901</v>
      </c>
      <c r="C289" s="190"/>
      <c r="D289" s="191" t="s">
        <v>760</v>
      </c>
      <c r="E289" s="192" t="s">
        <v>593</v>
      </c>
      <c r="F289" s="193">
        <v>214.5</v>
      </c>
      <c r="G289" s="192"/>
      <c r="H289" s="192">
        <v>262</v>
      </c>
      <c r="I289" s="194">
        <v>262</v>
      </c>
      <c r="J289" s="195" t="s">
        <v>623</v>
      </c>
      <c r="K289" s="196">
        <f t="shared" si="168"/>
        <v>47.5</v>
      </c>
      <c r="L289" s="197">
        <f t="shared" si="169"/>
        <v>0.22144522144522144</v>
      </c>
      <c r="M289" s="192" t="s">
        <v>597</v>
      </c>
      <c r="N289" s="198">
        <v>42977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92</v>
      </c>
      <c r="B290" s="221">
        <v>42933</v>
      </c>
      <c r="C290" s="221"/>
      <c r="D290" s="222" t="s">
        <v>761</v>
      </c>
      <c r="E290" s="223" t="s">
        <v>593</v>
      </c>
      <c r="F290" s="224">
        <v>370</v>
      </c>
      <c r="G290" s="223"/>
      <c r="H290" s="223">
        <v>447.5</v>
      </c>
      <c r="I290" s="225">
        <v>450</v>
      </c>
      <c r="J290" s="226" t="s">
        <v>694</v>
      </c>
      <c r="K290" s="196">
        <f t="shared" si="168"/>
        <v>77.5</v>
      </c>
      <c r="L290" s="227">
        <f t="shared" si="169"/>
        <v>0.20945945945945946</v>
      </c>
      <c r="M290" s="223" t="s">
        <v>597</v>
      </c>
      <c r="N290" s="228">
        <v>43035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93</v>
      </c>
      <c r="B291" s="221">
        <v>42943</v>
      </c>
      <c r="C291" s="221"/>
      <c r="D291" s="222" t="s">
        <v>208</v>
      </c>
      <c r="E291" s="223" t="s">
        <v>593</v>
      </c>
      <c r="F291" s="224">
        <v>657.5</v>
      </c>
      <c r="G291" s="223"/>
      <c r="H291" s="223">
        <v>825</v>
      </c>
      <c r="I291" s="225">
        <v>820</v>
      </c>
      <c r="J291" s="226" t="s">
        <v>694</v>
      </c>
      <c r="K291" s="196">
        <f t="shared" si="168"/>
        <v>167.5</v>
      </c>
      <c r="L291" s="227">
        <f t="shared" si="169"/>
        <v>0.25475285171102663</v>
      </c>
      <c r="M291" s="223" t="s">
        <v>597</v>
      </c>
      <c r="N291" s="228">
        <v>43090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94</v>
      </c>
      <c r="B292" s="190">
        <v>42964</v>
      </c>
      <c r="C292" s="190"/>
      <c r="D292" s="191" t="s">
        <v>385</v>
      </c>
      <c r="E292" s="192" t="s">
        <v>593</v>
      </c>
      <c r="F292" s="193">
        <v>605</v>
      </c>
      <c r="G292" s="192"/>
      <c r="H292" s="192">
        <v>750</v>
      </c>
      <c r="I292" s="194">
        <v>750</v>
      </c>
      <c r="J292" s="195" t="s">
        <v>753</v>
      </c>
      <c r="K292" s="196">
        <f t="shared" si="168"/>
        <v>145</v>
      </c>
      <c r="L292" s="197">
        <f t="shared" si="169"/>
        <v>0.23966942148760331</v>
      </c>
      <c r="M292" s="192" t="s">
        <v>597</v>
      </c>
      <c r="N292" s="198">
        <v>43027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9">
        <v>95</v>
      </c>
      <c r="B293" s="200">
        <v>42979</v>
      </c>
      <c r="C293" s="200"/>
      <c r="D293" s="208" t="s">
        <v>762</v>
      </c>
      <c r="E293" s="203" t="s">
        <v>593</v>
      </c>
      <c r="F293" s="203">
        <v>255</v>
      </c>
      <c r="G293" s="204"/>
      <c r="H293" s="204">
        <v>217.25</v>
      </c>
      <c r="I293" s="204">
        <v>320</v>
      </c>
      <c r="J293" s="205" t="s">
        <v>763</v>
      </c>
      <c r="K293" s="206">
        <f t="shared" si="168"/>
        <v>-37.75</v>
      </c>
      <c r="L293" s="209">
        <f t="shared" si="169"/>
        <v>-0.14803921568627451</v>
      </c>
      <c r="M293" s="203" t="s">
        <v>610</v>
      </c>
      <c r="N293" s="200">
        <v>43661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96</v>
      </c>
      <c r="B294" s="190">
        <v>42997</v>
      </c>
      <c r="C294" s="190"/>
      <c r="D294" s="191" t="s">
        <v>764</v>
      </c>
      <c r="E294" s="192" t="s">
        <v>593</v>
      </c>
      <c r="F294" s="193">
        <v>215</v>
      </c>
      <c r="G294" s="192"/>
      <c r="H294" s="192">
        <v>258</v>
      </c>
      <c r="I294" s="194">
        <v>258</v>
      </c>
      <c r="J294" s="195" t="s">
        <v>694</v>
      </c>
      <c r="K294" s="196">
        <f t="shared" si="168"/>
        <v>43</v>
      </c>
      <c r="L294" s="197">
        <f t="shared" si="169"/>
        <v>0.2</v>
      </c>
      <c r="M294" s="192" t="s">
        <v>597</v>
      </c>
      <c r="N294" s="198">
        <v>43040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97</v>
      </c>
      <c r="B295" s="190">
        <v>42997</v>
      </c>
      <c r="C295" s="190"/>
      <c r="D295" s="191" t="s">
        <v>764</v>
      </c>
      <c r="E295" s="192" t="s">
        <v>593</v>
      </c>
      <c r="F295" s="193">
        <v>215</v>
      </c>
      <c r="G295" s="192"/>
      <c r="H295" s="192">
        <v>258</v>
      </c>
      <c r="I295" s="194">
        <v>258</v>
      </c>
      <c r="J295" s="226" t="s">
        <v>694</v>
      </c>
      <c r="K295" s="196">
        <v>43</v>
      </c>
      <c r="L295" s="197">
        <v>0.2</v>
      </c>
      <c r="M295" s="192" t="s">
        <v>597</v>
      </c>
      <c r="N295" s="198">
        <v>43040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98</v>
      </c>
      <c r="B296" s="221">
        <v>42998</v>
      </c>
      <c r="C296" s="221"/>
      <c r="D296" s="222" t="s">
        <v>765</v>
      </c>
      <c r="E296" s="223" t="s">
        <v>593</v>
      </c>
      <c r="F296" s="193">
        <v>75</v>
      </c>
      <c r="G296" s="223"/>
      <c r="H296" s="223">
        <v>90</v>
      </c>
      <c r="I296" s="225">
        <v>90</v>
      </c>
      <c r="J296" s="195" t="s">
        <v>766</v>
      </c>
      <c r="K296" s="196">
        <f t="shared" ref="K296:K301" si="170">H296-F296</f>
        <v>15</v>
      </c>
      <c r="L296" s="197">
        <f t="shared" ref="L296:L301" si="171">K296/F296</f>
        <v>0.2</v>
      </c>
      <c r="M296" s="192" t="s">
        <v>597</v>
      </c>
      <c r="N296" s="198">
        <v>43019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99</v>
      </c>
      <c r="B297" s="221">
        <v>43011</v>
      </c>
      <c r="C297" s="221"/>
      <c r="D297" s="222" t="s">
        <v>767</v>
      </c>
      <c r="E297" s="223" t="s">
        <v>593</v>
      </c>
      <c r="F297" s="224">
        <v>315</v>
      </c>
      <c r="G297" s="223"/>
      <c r="H297" s="223">
        <v>392</v>
      </c>
      <c r="I297" s="225">
        <v>384</v>
      </c>
      <c r="J297" s="226" t="s">
        <v>768</v>
      </c>
      <c r="K297" s="196">
        <f t="shared" si="170"/>
        <v>77</v>
      </c>
      <c r="L297" s="227">
        <f t="shared" si="171"/>
        <v>0.24444444444444444</v>
      </c>
      <c r="M297" s="223" t="s">
        <v>597</v>
      </c>
      <c r="N297" s="228">
        <v>43017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100</v>
      </c>
      <c r="B298" s="221">
        <v>43013</v>
      </c>
      <c r="C298" s="221"/>
      <c r="D298" s="222" t="s">
        <v>470</v>
      </c>
      <c r="E298" s="223" t="s">
        <v>593</v>
      </c>
      <c r="F298" s="224">
        <v>145</v>
      </c>
      <c r="G298" s="223"/>
      <c r="H298" s="223">
        <v>179</v>
      </c>
      <c r="I298" s="225">
        <v>180</v>
      </c>
      <c r="J298" s="226" t="s">
        <v>769</v>
      </c>
      <c r="K298" s="196">
        <f t="shared" si="170"/>
        <v>34</v>
      </c>
      <c r="L298" s="227">
        <f t="shared" si="171"/>
        <v>0.23448275862068965</v>
      </c>
      <c r="M298" s="223" t="s">
        <v>597</v>
      </c>
      <c r="N298" s="228">
        <v>43025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101</v>
      </c>
      <c r="B299" s="221">
        <v>43014</v>
      </c>
      <c r="C299" s="221"/>
      <c r="D299" s="222" t="s">
        <v>360</v>
      </c>
      <c r="E299" s="223" t="s">
        <v>593</v>
      </c>
      <c r="F299" s="224">
        <v>256</v>
      </c>
      <c r="G299" s="223"/>
      <c r="H299" s="223">
        <v>323</v>
      </c>
      <c r="I299" s="225">
        <v>320</v>
      </c>
      <c r="J299" s="226" t="s">
        <v>694</v>
      </c>
      <c r="K299" s="196">
        <f t="shared" si="170"/>
        <v>67</v>
      </c>
      <c r="L299" s="227">
        <f t="shared" si="171"/>
        <v>0.26171875</v>
      </c>
      <c r="M299" s="223" t="s">
        <v>597</v>
      </c>
      <c r="N299" s="228">
        <v>43067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102</v>
      </c>
      <c r="B300" s="221">
        <v>43017</v>
      </c>
      <c r="C300" s="221"/>
      <c r="D300" s="222" t="s">
        <v>374</v>
      </c>
      <c r="E300" s="223" t="s">
        <v>593</v>
      </c>
      <c r="F300" s="224">
        <v>137.5</v>
      </c>
      <c r="G300" s="223"/>
      <c r="H300" s="223">
        <v>184</v>
      </c>
      <c r="I300" s="225">
        <v>183</v>
      </c>
      <c r="J300" s="226" t="s">
        <v>770</v>
      </c>
      <c r="K300" s="196">
        <f t="shared" si="170"/>
        <v>46.5</v>
      </c>
      <c r="L300" s="227">
        <f t="shared" si="171"/>
        <v>0.33818181818181819</v>
      </c>
      <c r="M300" s="223" t="s">
        <v>597</v>
      </c>
      <c r="N300" s="228">
        <v>43108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103</v>
      </c>
      <c r="B301" s="221">
        <v>43018</v>
      </c>
      <c r="C301" s="221"/>
      <c r="D301" s="222" t="s">
        <v>771</v>
      </c>
      <c r="E301" s="223" t="s">
        <v>593</v>
      </c>
      <c r="F301" s="224">
        <v>125.5</v>
      </c>
      <c r="G301" s="223"/>
      <c r="H301" s="223">
        <v>158</v>
      </c>
      <c r="I301" s="225">
        <v>155</v>
      </c>
      <c r="J301" s="226" t="s">
        <v>772</v>
      </c>
      <c r="K301" s="196">
        <f t="shared" si="170"/>
        <v>32.5</v>
      </c>
      <c r="L301" s="227">
        <f t="shared" si="171"/>
        <v>0.25896414342629481</v>
      </c>
      <c r="M301" s="223" t="s">
        <v>597</v>
      </c>
      <c r="N301" s="228">
        <v>43067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104</v>
      </c>
      <c r="B302" s="221">
        <v>43018</v>
      </c>
      <c r="C302" s="221"/>
      <c r="D302" s="222" t="s">
        <v>773</v>
      </c>
      <c r="E302" s="223" t="s">
        <v>593</v>
      </c>
      <c r="F302" s="224">
        <v>895</v>
      </c>
      <c r="G302" s="223"/>
      <c r="H302" s="223">
        <v>1122.5</v>
      </c>
      <c r="I302" s="225">
        <v>1078</v>
      </c>
      <c r="J302" s="226" t="s">
        <v>774</v>
      </c>
      <c r="K302" s="196">
        <v>227.5</v>
      </c>
      <c r="L302" s="227">
        <v>0.25418994413407803</v>
      </c>
      <c r="M302" s="223" t="s">
        <v>597</v>
      </c>
      <c r="N302" s="228">
        <v>43117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105</v>
      </c>
      <c r="B303" s="221">
        <v>43020</v>
      </c>
      <c r="C303" s="221"/>
      <c r="D303" s="222" t="s">
        <v>369</v>
      </c>
      <c r="E303" s="223" t="s">
        <v>593</v>
      </c>
      <c r="F303" s="224">
        <v>525</v>
      </c>
      <c r="G303" s="223"/>
      <c r="H303" s="223">
        <v>629</v>
      </c>
      <c r="I303" s="225">
        <v>629</v>
      </c>
      <c r="J303" s="226" t="s">
        <v>694</v>
      </c>
      <c r="K303" s="196">
        <v>104</v>
      </c>
      <c r="L303" s="227">
        <v>0.19809523809523799</v>
      </c>
      <c r="M303" s="223" t="s">
        <v>597</v>
      </c>
      <c r="N303" s="228">
        <v>43119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106</v>
      </c>
      <c r="B304" s="221">
        <v>43046</v>
      </c>
      <c r="C304" s="221"/>
      <c r="D304" s="222" t="s">
        <v>410</v>
      </c>
      <c r="E304" s="223" t="s">
        <v>593</v>
      </c>
      <c r="F304" s="224">
        <v>740</v>
      </c>
      <c r="G304" s="223"/>
      <c r="H304" s="223">
        <v>892.5</v>
      </c>
      <c r="I304" s="225">
        <v>900</v>
      </c>
      <c r="J304" s="226" t="s">
        <v>775</v>
      </c>
      <c r="K304" s="196">
        <f t="shared" ref="K304:K306" si="172">H304-F304</f>
        <v>152.5</v>
      </c>
      <c r="L304" s="227">
        <f t="shared" ref="L304:L306" si="173">K304/F304</f>
        <v>0.20608108108108109</v>
      </c>
      <c r="M304" s="223" t="s">
        <v>597</v>
      </c>
      <c r="N304" s="228">
        <v>43052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107</v>
      </c>
      <c r="B305" s="190">
        <v>43073</v>
      </c>
      <c r="C305" s="190"/>
      <c r="D305" s="191" t="s">
        <v>776</v>
      </c>
      <c r="E305" s="192" t="s">
        <v>593</v>
      </c>
      <c r="F305" s="193">
        <v>118.5</v>
      </c>
      <c r="G305" s="192"/>
      <c r="H305" s="192">
        <v>143.5</v>
      </c>
      <c r="I305" s="194">
        <v>145</v>
      </c>
      <c r="J305" s="195" t="s">
        <v>777</v>
      </c>
      <c r="K305" s="196">
        <f t="shared" si="172"/>
        <v>25</v>
      </c>
      <c r="L305" s="197">
        <f t="shared" si="173"/>
        <v>0.2109704641350211</v>
      </c>
      <c r="M305" s="192" t="s">
        <v>597</v>
      </c>
      <c r="N305" s="198">
        <v>43097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9">
        <v>108</v>
      </c>
      <c r="B306" s="200">
        <v>43090</v>
      </c>
      <c r="C306" s="200"/>
      <c r="D306" s="201" t="s">
        <v>442</v>
      </c>
      <c r="E306" s="202" t="s">
        <v>593</v>
      </c>
      <c r="F306" s="203">
        <v>715</v>
      </c>
      <c r="G306" s="203"/>
      <c r="H306" s="204">
        <v>500</v>
      </c>
      <c r="I306" s="204">
        <v>872</v>
      </c>
      <c r="J306" s="205" t="s">
        <v>778</v>
      </c>
      <c r="K306" s="206">
        <f t="shared" si="172"/>
        <v>-215</v>
      </c>
      <c r="L306" s="207">
        <f t="shared" si="173"/>
        <v>-0.30069930069930068</v>
      </c>
      <c r="M306" s="203" t="s">
        <v>610</v>
      </c>
      <c r="N306" s="200">
        <v>43670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109</v>
      </c>
      <c r="B307" s="190">
        <v>43098</v>
      </c>
      <c r="C307" s="190"/>
      <c r="D307" s="191" t="s">
        <v>767</v>
      </c>
      <c r="E307" s="192" t="s">
        <v>593</v>
      </c>
      <c r="F307" s="193">
        <v>435</v>
      </c>
      <c r="G307" s="192"/>
      <c r="H307" s="192">
        <v>542.5</v>
      </c>
      <c r="I307" s="194">
        <v>539</v>
      </c>
      <c r="J307" s="195" t="s">
        <v>694</v>
      </c>
      <c r="K307" s="196">
        <v>107.5</v>
      </c>
      <c r="L307" s="197">
        <v>0.247126436781609</v>
      </c>
      <c r="M307" s="192" t="s">
        <v>597</v>
      </c>
      <c r="N307" s="198">
        <v>43206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110</v>
      </c>
      <c r="B308" s="190">
        <v>43098</v>
      </c>
      <c r="C308" s="190"/>
      <c r="D308" s="191" t="s">
        <v>562</v>
      </c>
      <c r="E308" s="192" t="s">
        <v>593</v>
      </c>
      <c r="F308" s="193">
        <v>885</v>
      </c>
      <c r="G308" s="192"/>
      <c r="H308" s="192">
        <v>1090</v>
      </c>
      <c r="I308" s="194">
        <v>1084</v>
      </c>
      <c r="J308" s="195" t="s">
        <v>694</v>
      </c>
      <c r="K308" s="196">
        <v>205</v>
      </c>
      <c r="L308" s="197">
        <v>0.23163841807909599</v>
      </c>
      <c r="M308" s="192" t="s">
        <v>597</v>
      </c>
      <c r="N308" s="198">
        <v>43213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111</v>
      </c>
      <c r="B309" s="230">
        <v>43192</v>
      </c>
      <c r="C309" s="230"/>
      <c r="D309" s="208" t="s">
        <v>779</v>
      </c>
      <c r="E309" s="203" t="s">
        <v>593</v>
      </c>
      <c r="F309" s="231">
        <v>478.5</v>
      </c>
      <c r="G309" s="203"/>
      <c r="H309" s="203">
        <v>442</v>
      </c>
      <c r="I309" s="204">
        <v>613</v>
      </c>
      <c r="J309" s="205" t="s">
        <v>780</v>
      </c>
      <c r="K309" s="206">
        <f t="shared" ref="K309:K312" si="174">H309-F309</f>
        <v>-36.5</v>
      </c>
      <c r="L309" s="207">
        <f t="shared" ref="L309:L312" si="175">K309/F309</f>
        <v>-7.6280041797283177E-2</v>
      </c>
      <c r="M309" s="203" t="s">
        <v>610</v>
      </c>
      <c r="N309" s="200">
        <v>43762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9">
        <v>112</v>
      </c>
      <c r="B310" s="200">
        <v>43194</v>
      </c>
      <c r="C310" s="200"/>
      <c r="D310" s="201" t="s">
        <v>781</v>
      </c>
      <c r="E310" s="202" t="s">
        <v>593</v>
      </c>
      <c r="F310" s="203">
        <f>141.5-7.3</f>
        <v>134.19999999999999</v>
      </c>
      <c r="G310" s="203"/>
      <c r="H310" s="204">
        <v>77</v>
      </c>
      <c r="I310" s="204">
        <v>180</v>
      </c>
      <c r="J310" s="205" t="s">
        <v>782</v>
      </c>
      <c r="K310" s="206">
        <f t="shared" si="174"/>
        <v>-57.199999999999989</v>
      </c>
      <c r="L310" s="207">
        <f t="shared" si="175"/>
        <v>-0.42622950819672129</v>
      </c>
      <c r="M310" s="203" t="s">
        <v>610</v>
      </c>
      <c r="N310" s="200">
        <v>43522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9">
        <v>113</v>
      </c>
      <c r="B311" s="200">
        <v>43209</v>
      </c>
      <c r="C311" s="200"/>
      <c r="D311" s="201" t="s">
        <v>783</v>
      </c>
      <c r="E311" s="202" t="s">
        <v>593</v>
      </c>
      <c r="F311" s="203">
        <v>430</v>
      </c>
      <c r="G311" s="203"/>
      <c r="H311" s="204">
        <v>220</v>
      </c>
      <c r="I311" s="204">
        <v>537</v>
      </c>
      <c r="J311" s="205" t="s">
        <v>784</v>
      </c>
      <c r="K311" s="206">
        <f t="shared" si="174"/>
        <v>-210</v>
      </c>
      <c r="L311" s="207">
        <f t="shared" si="175"/>
        <v>-0.48837209302325579</v>
      </c>
      <c r="M311" s="203" t="s">
        <v>610</v>
      </c>
      <c r="N311" s="200">
        <v>43252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114</v>
      </c>
      <c r="B312" s="221">
        <v>43220</v>
      </c>
      <c r="C312" s="221"/>
      <c r="D312" s="222" t="s">
        <v>785</v>
      </c>
      <c r="E312" s="223" t="s">
        <v>593</v>
      </c>
      <c r="F312" s="223">
        <v>153.5</v>
      </c>
      <c r="G312" s="223"/>
      <c r="H312" s="223">
        <v>196</v>
      </c>
      <c r="I312" s="225">
        <v>196</v>
      </c>
      <c r="J312" s="195" t="s">
        <v>786</v>
      </c>
      <c r="K312" s="196">
        <f t="shared" si="174"/>
        <v>42.5</v>
      </c>
      <c r="L312" s="197">
        <f t="shared" si="175"/>
        <v>0.27687296416938112</v>
      </c>
      <c r="M312" s="192" t="s">
        <v>597</v>
      </c>
      <c r="N312" s="198">
        <v>43605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99">
        <v>115</v>
      </c>
      <c r="B313" s="200">
        <v>43306</v>
      </c>
      <c r="C313" s="200"/>
      <c r="D313" s="201" t="s">
        <v>754</v>
      </c>
      <c r="E313" s="202" t="s">
        <v>593</v>
      </c>
      <c r="F313" s="203">
        <v>27.5</v>
      </c>
      <c r="G313" s="203"/>
      <c r="H313" s="204">
        <v>13.1</v>
      </c>
      <c r="I313" s="204">
        <v>60</v>
      </c>
      <c r="J313" s="205" t="s">
        <v>787</v>
      </c>
      <c r="K313" s="206">
        <v>-14.4</v>
      </c>
      <c r="L313" s="207">
        <v>-0.52363636363636401</v>
      </c>
      <c r="M313" s="203" t="s">
        <v>610</v>
      </c>
      <c r="N313" s="200">
        <v>43138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116</v>
      </c>
      <c r="B314" s="230">
        <v>43318</v>
      </c>
      <c r="C314" s="230"/>
      <c r="D314" s="208" t="s">
        <v>788</v>
      </c>
      <c r="E314" s="203" t="s">
        <v>593</v>
      </c>
      <c r="F314" s="203">
        <v>148.5</v>
      </c>
      <c r="G314" s="203"/>
      <c r="H314" s="203">
        <v>102</v>
      </c>
      <c r="I314" s="204">
        <v>182</v>
      </c>
      <c r="J314" s="205" t="s">
        <v>789</v>
      </c>
      <c r="K314" s="206">
        <f>H314-F314</f>
        <v>-46.5</v>
      </c>
      <c r="L314" s="207">
        <f>K314/F314</f>
        <v>-0.31313131313131315</v>
      </c>
      <c r="M314" s="203" t="s">
        <v>610</v>
      </c>
      <c r="N314" s="200">
        <v>43661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9">
        <v>117</v>
      </c>
      <c r="B315" s="190">
        <v>43335</v>
      </c>
      <c r="C315" s="190"/>
      <c r="D315" s="191" t="s">
        <v>790</v>
      </c>
      <c r="E315" s="192" t="s">
        <v>593</v>
      </c>
      <c r="F315" s="223">
        <v>285</v>
      </c>
      <c r="G315" s="192"/>
      <c r="H315" s="192">
        <v>355</v>
      </c>
      <c r="I315" s="194">
        <v>364</v>
      </c>
      <c r="J315" s="195" t="s">
        <v>791</v>
      </c>
      <c r="K315" s="196">
        <v>70</v>
      </c>
      <c r="L315" s="197">
        <v>0.24561403508771901</v>
      </c>
      <c r="M315" s="192" t="s">
        <v>597</v>
      </c>
      <c r="N315" s="198">
        <v>43455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9">
        <v>118</v>
      </c>
      <c r="B316" s="190">
        <v>43341</v>
      </c>
      <c r="C316" s="190"/>
      <c r="D316" s="191" t="s">
        <v>400</v>
      </c>
      <c r="E316" s="192" t="s">
        <v>593</v>
      </c>
      <c r="F316" s="223">
        <v>525</v>
      </c>
      <c r="G316" s="192"/>
      <c r="H316" s="192">
        <v>585</v>
      </c>
      <c r="I316" s="194">
        <v>635</v>
      </c>
      <c r="J316" s="195" t="s">
        <v>792</v>
      </c>
      <c r="K316" s="196">
        <f t="shared" ref="K316:K367" si="176">H316-F316</f>
        <v>60</v>
      </c>
      <c r="L316" s="197">
        <f t="shared" ref="L316:L367" si="177">K316/F316</f>
        <v>0.11428571428571428</v>
      </c>
      <c r="M316" s="192" t="s">
        <v>597</v>
      </c>
      <c r="N316" s="198">
        <v>43662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9">
        <v>119</v>
      </c>
      <c r="B317" s="190">
        <v>43395</v>
      </c>
      <c r="C317" s="190"/>
      <c r="D317" s="191" t="s">
        <v>385</v>
      </c>
      <c r="E317" s="192" t="s">
        <v>593</v>
      </c>
      <c r="F317" s="223">
        <v>475</v>
      </c>
      <c r="G317" s="192"/>
      <c r="H317" s="192">
        <v>574</v>
      </c>
      <c r="I317" s="194">
        <v>570</v>
      </c>
      <c r="J317" s="195" t="s">
        <v>694</v>
      </c>
      <c r="K317" s="196">
        <f t="shared" si="176"/>
        <v>99</v>
      </c>
      <c r="L317" s="197">
        <f t="shared" si="177"/>
        <v>0.20842105263157895</v>
      </c>
      <c r="M317" s="192" t="s">
        <v>597</v>
      </c>
      <c r="N317" s="198">
        <v>43403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120</v>
      </c>
      <c r="B318" s="221">
        <v>43397</v>
      </c>
      <c r="C318" s="221"/>
      <c r="D318" s="222" t="s">
        <v>793</v>
      </c>
      <c r="E318" s="223" t="s">
        <v>593</v>
      </c>
      <c r="F318" s="223">
        <v>707.5</v>
      </c>
      <c r="G318" s="223"/>
      <c r="H318" s="223">
        <v>872</v>
      </c>
      <c r="I318" s="225">
        <v>872</v>
      </c>
      <c r="J318" s="226" t="s">
        <v>694</v>
      </c>
      <c r="K318" s="196">
        <f t="shared" si="176"/>
        <v>164.5</v>
      </c>
      <c r="L318" s="227">
        <f t="shared" si="177"/>
        <v>0.23250883392226149</v>
      </c>
      <c r="M318" s="223" t="s">
        <v>597</v>
      </c>
      <c r="N318" s="228">
        <v>43482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121</v>
      </c>
      <c r="B319" s="221">
        <v>43398</v>
      </c>
      <c r="C319" s="221"/>
      <c r="D319" s="222" t="s">
        <v>794</v>
      </c>
      <c r="E319" s="223" t="s">
        <v>593</v>
      </c>
      <c r="F319" s="223">
        <v>162</v>
      </c>
      <c r="G319" s="223"/>
      <c r="H319" s="223">
        <v>204</v>
      </c>
      <c r="I319" s="225">
        <v>209</v>
      </c>
      <c r="J319" s="226" t="s">
        <v>795</v>
      </c>
      <c r="K319" s="196">
        <f t="shared" si="176"/>
        <v>42</v>
      </c>
      <c r="L319" s="227">
        <f t="shared" si="177"/>
        <v>0.25925925925925924</v>
      </c>
      <c r="M319" s="223" t="s">
        <v>597</v>
      </c>
      <c r="N319" s="228">
        <v>43539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122</v>
      </c>
      <c r="B320" s="221">
        <v>43399</v>
      </c>
      <c r="C320" s="221"/>
      <c r="D320" s="222" t="s">
        <v>490</v>
      </c>
      <c r="E320" s="223" t="s">
        <v>593</v>
      </c>
      <c r="F320" s="223">
        <v>240</v>
      </c>
      <c r="G320" s="223"/>
      <c r="H320" s="223">
        <v>297</v>
      </c>
      <c r="I320" s="225">
        <v>297</v>
      </c>
      <c r="J320" s="226" t="s">
        <v>694</v>
      </c>
      <c r="K320" s="232">
        <f t="shared" si="176"/>
        <v>57</v>
      </c>
      <c r="L320" s="227">
        <f t="shared" si="177"/>
        <v>0.23749999999999999</v>
      </c>
      <c r="M320" s="223" t="s">
        <v>597</v>
      </c>
      <c r="N320" s="228">
        <v>43417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9">
        <v>123</v>
      </c>
      <c r="B321" s="190">
        <v>43439</v>
      </c>
      <c r="C321" s="190"/>
      <c r="D321" s="191" t="s">
        <v>796</v>
      </c>
      <c r="E321" s="192" t="s">
        <v>593</v>
      </c>
      <c r="F321" s="192">
        <v>202.5</v>
      </c>
      <c r="G321" s="192"/>
      <c r="H321" s="192">
        <v>255</v>
      </c>
      <c r="I321" s="194">
        <v>252</v>
      </c>
      <c r="J321" s="195" t="s">
        <v>694</v>
      </c>
      <c r="K321" s="196">
        <f t="shared" si="176"/>
        <v>52.5</v>
      </c>
      <c r="L321" s="197">
        <f t="shared" si="177"/>
        <v>0.25925925925925924</v>
      </c>
      <c r="M321" s="192" t="s">
        <v>597</v>
      </c>
      <c r="N321" s="198">
        <v>43542</v>
      </c>
      <c r="O321" s="1"/>
      <c r="P321" s="1"/>
      <c r="Q321" s="1"/>
      <c r="R321" s="6" t="s">
        <v>797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124</v>
      </c>
      <c r="B322" s="221">
        <v>43465</v>
      </c>
      <c r="C322" s="190"/>
      <c r="D322" s="222" t="s">
        <v>159</v>
      </c>
      <c r="E322" s="223" t="s">
        <v>593</v>
      </c>
      <c r="F322" s="223">
        <v>710</v>
      </c>
      <c r="G322" s="223"/>
      <c r="H322" s="223">
        <v>866</v>
      </c>
      <c r="I322" s="225">
        <v>866</v>
      </c>
      <c r="J322" s="226" t="s">
        <v>694</v>
      </c>
      <c r="K322" s="196">
        <f t="shared" si="176"/>
        <v>156</v>
      </c>
      <c r="L322" s="197">
        <f t="shared" si="177"/>
        <v>0.21971830985915494</v>
      </c>
      <c r="M322" s="192" t="s">
        <v>597</v>
      </c>
      <c r="N322" s="198">
        <v>43553</v>
      </c>
      <c r="O322" s="1"/>
      <c r="P322" s="1"/>
      <c r="Q322" s="1"/>
      <c r="R322" s="6" t="s">
        <v>797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125</v>
      </c>
      <c r="B323" s="221">
        <v>43522</v>
      </c>
      <c r="C323" s="221"/>
      <c r="D323" s="222" t="s">
        <v>174</v>
      </c>
      <c r="E323" s="223" t="s">
        <v>593</v>
      </c>
      <c r="F323" s="223">
        <v>337.25</v>
      </c>
      <c r="G323" s="223"/>
      <c r="H323" s="223">
        <v>398.5</v>
      </c>
      <c r="I323" s="225">
        <v>411</v>
      </c>
      <c r="J323" s="195" t="s">
        <v>798</v>
      </c>
      <c r="K323" s="196">
        <f t="shared" si="176"/>
        <v>61.25</v>
      </c>
      <c r="L323" s="197">
        <f t="shared" si="177"/>
        <v>0.1816160118606375</v>
      </c>
      <c r="M323" s="192" t="s">
        <v>597</v>
      </c>
      <c r="N323" s="198">
        <v>43760</v>
      </c>
      <c r="O323" s="1"/>
      <c r="P323" s="1"/>
      <c r="Q323" s="1"/>
      <c r="R323" s="6" t="s">
        <v>797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3">
        <v>126</v>
      </c>
      <c r="B324" s="234">
        <v>43559</v>
      </c>
      <c r="C324" s="234"/>
      <c r="D324" s="235" t="s">
        <v>799</v>
      </c>
      <c r="E324" s="236" t="s">
        <v>593</v>
      </c>
      <c r="F324" s="236">
        <v>130</v>
      </c>
      <c r="G324" s="236"/>
      <c r="H324" s="236">
        <v>65</v>
      </c>
      <c r="I324" s="237">
        <v>158</v>
      </c>
      <c r="J324" s="205" t="s">
        <v>800</v>
      </c>
      <c r="K324" s="206">
        <f t="shared" si="176"/>
        <v>-65</v>
      </c>
      <c r="L324" s="207">
        <f t="shared" si="177"/>
        <v>-0.5</v>
      </c>
      <c r="M324" s="203" t="s">
        <v>610</v>
      </c>
      <c r="N324" s="200">
        <v>43726</v>
      </c>
      <c r="O324" s="1"/>
      <c r="P324" s="1"/>
      <c r="Q324" s="1"/>
      <c r="R324" s="6" t="s">
        <v>801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127</v>
      </c>
      <c r="B325" s="221">
        <v>43017</v>
      </c>
      <c r="C325" s="221"/>
      <c r="D325" s="222" t="s">
        <v>210</v>
      </c>
      <c r="E325" s="223" t="s">
        <v>593</v>
      </c>
      <c r="F325" s="223">
        <v>141.5</v>
      </c>
      <c r="G325" s="223"/>
      <c r="H325" s="223">
        <v>183.5</v>
      </c>
      <c r="I325" s="225">
        <v>210</v>
      </c>
      <c r="J325" s="195" t="s">
        <v>795</v>
      </c>
      <c r="K325" s="196">
        <f t="shared" si="176"/>
        <v>42</v>
      </c>
      <c r="L325" s="197">
        <f t="shared" si="177"/>
        <v>0.29681978798586572</v>
      </c>
      <c r="M325" s="192" t="s">
        <v>597</v>
      </c>
      <c r="N325" s="198">
        <v>43042</v>
      </c>
      <c r="O325" s="1"/>
      <c r="P325" s="1"/>
      <c r="Q325" s="1"/>
      <c r="R325" s="6" t="s">
        <v>801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33">
        <v>128</v>
      </c>
      <c r="B326" s="234">
        <v>43074</v>
      </c>
      <c r="C326" s="234"/>
      <c r="D326" s="235" t="s">
        <v>802</v>
      </c>
      <c r="E326" s="236" t="s">
        <v>593</v>
      </c>
      <c r="F326" s="231">
        <v>172</v>
      </c>
      <c r="G326" s="236"/>
      <c r="H326" s="236">
        <v>155.25</v>
      </c>
      <c r="I326" s="237">
        <v>230</v>
      </c>
      <c r="J326" s="205" t="s">
        <v>803</v>
      </c>
      <c r="K326" s="206">
        <f t="shared" si="176"/>
        <v>-16.75</v>
      </c>
      <c r="L326" s="207">
        <f t="shared" si="177"/>
        <v>-9.7383720930232565E-2</v>
      </c>
      <c r="M326" s="203" t="s">
        <v>610</v>
      </c>
      <c r="N326" s="200">
        <v>43787</v>
      </c>
      <c r="O326" s="1"/>
      <c r="P326" s="1"/>
      <c r="Q326" s="1"/>
      <c r="R326" s="6" t="s">
        <v>801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129</v>
      </c>
      <c r="B327" s="221">
        <v>43398</v>
      </c>
      <c r="C327" s="221"/>
      <c r="D327" s="222" t="s">
        <v>120</v>
      </c>
      <c r="E327" s="223" t="s">
        <v>593</v>
      </c>
      <c r="F327" s="223">
        <v>698.5</v>
      </c>
      <c r="G327" s="223"/>
      <c r="H327" s="223">
        <v>890</v>
      </c>
      <c r="I327" s="225">
        <v>890</v>
      </c>
      <c r="J327" s="195" t="s">
        <v>804</v>
      </c>
      <c r="K327" s="196">
        <f t="shared" si="176"/>
        <v>191.5</v>
      </c>
      <c r="L327" s="197">
        <f t="shared" si="177"/>
        <v>0.27415891195418757</v>
      </c>
      <c r="M327" s="192" t="s">
        <v>597</v>
      </c>
      <c r="N327" s="198">
        <v>44328</v>
      </c>
      <c r="O327" s="1"/>
      <c r="P327" s="1"/>
      <c r="Q327" s="1"/>
      <c r="R327" s="6" t="s">
        <v>797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0">
        <v>130</v>
      </c>
      <c r="B328" s="221">
        <v>42877</v>
      </c>
      <c r="C328" s="221"/>
      <c r="D328" s="222" t="s">
        <v>805</v>
      </c>
      <c r="E328" s="223" t="s">
        <v>593</v>
      </c>
      <c r="F328" s="223">
        <v>127.6</v>
      </c>
      <c r="G328" s="223"/>
      <c r="H328" s="223">
        <v>138</v>
      </c>
      <c r="I328" s="225">
        <v>190</v>
      </c>
      <c r="J328" s="195" t="s">
        <v>806</v>
      </c>
      <c r="K328" s="196">
        <f t="shared" si="176"/>
        <v>10.400000000000006</v>
      </c>
      <c r="L328" s="197">
        <f t="shared" si="177"/>
        <v>8.1504702194357417E-2</v>
      </c>
      <c r="M328" s="192" t="s">
        <v>597</v>
      </c>
      <c r="N328" s="198">
        <v>43774</v>
      </c>
      <c r="O328" s="1"/>
      <c r="P328" s="1"/>
      <c r="Q328" s="1"/>
      <c r="R328" s="6" t="s">
        <v>801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131</v>
      </c>
      <c r="B329" s="221">
        <v>43158</v>
      </c>
      <c r="C329" s="221"/>
      <c r="D329" s="222" t="s">
        <v>807</v>
      </c>
      <c r="E329" s="223" t="s">
        <v>593</v>
      </c>
      <c r="F329" s="223">
        <v>317</v>
      </c>
      <c r="G329" s="223"/>
      <c r="H329" s="223">
        <v>382.5</v>
      </c>
      <c r="I329" s="225">
        <v>398</v>
      </c>
      <c r="J329" s="195" t="s">
        <v>808</v>
      </c>
      <c r="K329" s="196">
        <f t="shared" si="176"/>
        <v>65.5</v>
      </c>
      <c r="L329" s="197">
        <f t="shared" si="177"/>
        <v>0.20662460567823343</v>
      </c>
      <c r="M329" s="192" t="s">
        <v>597</v>
      </c>
      <c r="N329" s="198">
        <v>44238</v>
      </c>
      <c r="O329" s="1"/>
      <c r="P329" s="1"/>
      <c r="Q329" s="1"/>
      <c r="R329" s="6" t="s">
        <v>801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3">
        <v>132</v>
      </c>
      <c r="B330" s="234">
        <v>43164</v>
      </c>
      <c r="C330" s="234"/>
      <c r="D330" s="235" t="s">
        <v>166</v>
      </c>
      <c r="E330" s="236" t="s">
        <v>593</v>
      </c>
      <c r="F330" s="231">
        <f>510-14.4</f>
        <v>495.6</v>
      </c>
      <c r="G330" s="236"/>
      <c r="H330" s="236">
        <v>350</v>
      </c>
      <c r="I330" s="237">
        <v>672</v>
      </c>
      <c r="J330" s="205" t="s">
        <v>809</v>
      </c>
      <c r="K330" s="206">
        <f t="shared" si="176"/>
        <v>-145.60000000000002</v>
      </c>
      <c r="L330" s="207">
        <f t="shared" si="177"/>
        <v>-0.29378531073446329</v>
      </c>
      <c r="M330" s="203" t="s">
        <v>610</v>
      </c>
      <c r="N330" s="200">
        <v>43887</v>
      </c>
      <c r="O330" s="1"/>
      <c r="P330" s="1"/>
      <c r="Q330" s="1"/>
      <c r="R330" s="6" t="s">
        <v>797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33">
        <v>133</v>
      </c>
      <c r="B331" s="234">
        <v>43237</v>
      </c>
      <c r="C331" s="234"/>
      <c r="D331" s="235" t="s">
        <v>810</v>
      </c>
      <c r="E331" s="236" t="s">
        <v>593</v>
      </c>
      <c r="F331" s="231">
        <v>230.3</v>
      </c>
      <c r="G331" s="236"/>
      <c r="H331" s="236">
        <v>102.5</v>
      </c>
      <c r="I331" s="237">
        <v>348</v>
      </c>
      <c r="J331" s="205" t="s">
        <v>811</v>
      </c>
      <c r="K331" s="206">
        <f t="shared" si="176"/>
        <v>-127.80000000000001</v>
      </c>
      <c r="L331" s="207">
        <f t="shared" si="177"/>
        <v>-0.55492835432045162</v>
      </c>
      <c r="M331" s="203" t="s">
        <v>610</v>
      </c>
      <c r="N331" s="200">
        <v>43896</v>
      </c>
      <c r="O331" s="1"/>
      <c r="P331" s="1"/>
      <c r="Q331" s="1"/>
      <c r="R331" s="6" t="s">
        <v>797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0">
        <v>134</v>
      </c>
      <c r="B332" s="221">
        <v>43258</v>
      </c>
      <c r="C332" s="221"/>
      <c r="D332" s="222" t="s">
        <v>446</v>
      </c>
      <c r="E332" s="223" t="s">
        <v>593</v>
      </c>
      <c r="F332" s="223">
        <f>342.5-5.1</f>
        <v>337.4</v>
      </c>
      <c r="G332" s="223"/>
      <c r="H332" s="223">
        <v>412.5</v>
      </c>
      <c r="I332" s="225">
        <v>439</v>
      </c>
      <c r="J332" s="195" t="s">
        <v>812</v>
      </c>
      <c r="K332" s="196">
        <f t="shared" si="176"/>
        <v>75.100000000000023</v>
      </c>
      <c r="L332" s="197">
        <f t="shared" si="177"/>
        <v>0.22258446947243635</v>
      </c>
      <c r="M332" s="192" t="s">
        <v>597</v>
      </c>
      <c r="N332" s="198">
        <v>44230</v>
      </c>
      <c r="O332" s="1"/>
      <c r="P332" s="1"/>
      <c r="Q332" s="1"/>
      <c r="R332" s="6" t="s">
        <v>801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4">
        <v>135</v>
      </c>
      <c r="B333" s="213">
        <v>43285</v>
      </c>
      <c r="C333" s="213"/>
      <c r="D333" s="214" t="s">
        <v>58</v>
      </c>
      <c r="E333" s="215" t="s">
        <v>593</v>
      </c>
      <c r="F333" s="215">
        <f>127.5-5.53</f>
        <v>121.97</v>
      </c>
      <c r="G333" s="216"/>
      <c r="H333" s="216">
        <v>122.5</v>
      </c>
      <c r="I333" s="216">
        <v>170</v>
      </c>
      <c r="J333" s="217" t="s">
        <v>813</v>
      </c>
      <c r="K333" s="218">
        <f t="shared" si="176"/>
        <v>0.53000000000000114</v>
      </c>
      <c r="L333" s="219">
        <f t="shared" si="177"/>
        <v>4.3453308190538747E-3</v>
      </c>
      <c r="M333" s="215" t="s">
        <v>620</v>
      </c>
      <c r="N333" s="213">
        <v>44431</v>
      </c>
      <c r="O333" s="1"/>
      <c r="P333" s="1"/>
      <c r="Q333" s="1"/>
      <c r="R333" s="6" t="s">
        <v>797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33">
        <v>136</v>
      </c>
      <c r="B334" s="234">
        <v>43294</v>
      </c>
      <c r="C334" s="234"/>
      <c r="D334" s="235" t="s">
        <v>814</v>
      </c>
      <c r="E334" s="236" t="s">
        <v>593</v>
      </c>
      <c r="F334" s="231">
        <v>46.5</v>
      </c>
      <c r="G334" s="236"/>
      <c r="H334" s="236">
        <v>17</v>
      </c>
      <c r="I334" s="237">
        <v>59</v>
      </c>
      <c r="J334" s="205" t="s">
        <v>815</v>
      </c>
      <c r="K334" s="206">
        <f t="shared" si="176"/>
        <v>-29.5</v>
      </c>
      <c r="L334" s="207">
        <f t="shared" si="177"/>
        <v>-0.63440860215053763</v>
      </c>
      <c r="M334" s="203" t="s">
        <v>610</v>
      </c>
      <c r="N334" s="200">
        <v>43887</v>
      </c>
      <c r="O334" s="1"/>
      <c r="P334" s="1"/>
      <c r="Q334" s="1"/>
      <c r="R334" s="6" t="s">
        <v>797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0">
        <v>137</v>
      </c>
      <c r="B335" s="221">
        <v>43396</v>
      </c>
      <c r="C335" s="221"/>
      <c r="D335" s="222" t="s">
        <v>429</v>
      </c>
      <c r="E335" s="223" t="s">
        <v>593</v>
      </c>
      <c r="F335" s="223">
        <v>156.5</v>
      </c>
      <c r="G335" s="223"/>
      <c r="H335" s="223">
        <v>207.5</v>
      </c>
      <c r="I335" s="225">
        <v>191</v>
      </c>
      <c r="J335" s="195" t="s">
        <v>694</v>
      </c>
      <c r="K335" s="196">
        <f t="shared" si="176"/>
        <v>51</v>
      </c>
      <c r="L335" s="197">
        <f t="shared" si="177"/>
        <v>0.32587859424920129</v>
      </c>
      <c r="M335" s="192" t="s">
        <v>597</v>
      </c>
      <c r="N335" s="198">
        <v>44369</v>
      </c>
      <c r="O335" s="1"/>
      <c r="P335" s="1"/>
      <c r="Q335" s="1"/>
      <c r="R335" s="6" t="s">
        <v>797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0">
        <v>138</v>
      </c>
      <c r="B336" s="221">
        <v>43439</v>
      </c>
      <c r="C336" s="221"/>
      <c r="D336" s="222" t="s">
        <v>348</v>
      </c>
      <c r="E336" s="223" t="s">
        <v>593</v>
      </c>
      <c r="F336" s="223">
        <v>259.5</v>
      </c>
      <c r="G336" s="223"/>
      <c r="H336" s="223">
        <v>320</v>
      </c>
      <c r="I336" s="225">
        <v>320</v>
      </c>
      <c r="J336" s="195" t="s">
        <v>694</v>
      </c>
      <c r="K336" s="196">
        <f t="shared" si="176"/>
        <v>60.5</v>
      </c>
      <c r="L336" s="197">
        <f t="shared" si="177"/>
        <v>0.23314065510597304</v>
      </c>
      <c r="M336" s="192" t="s">
        <v>597</v>
      </c>
      <c r="N336" s="198">
        <v>44323</v>
      </c>
      <c r="O336" s="1"/>
      <c r="P336" s="1"/>
      <c r="Q336" s="1"/>
      <c r="R336" s="6" t="s">
        <v>797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33">
        <v>139</v>
      </c>
      <c r="B337" s="234">
        <v>43439</v>
      </c>
      <c r="C337" s="234"/>
      <c r="D337" s="235" t="s">
        <v>816</v>
      </c>
      <c r="E337" s="236" t="s">
        <v>593</v>
      </c>
      <c r="F337" s="236">
        <v>715</v>
      </c>
      <c r="G337" s="236"/>
      <c r="H337" s="236">
        <v>445</v>
      </c>
      <c r="I337" s="237">
        <v>840</v>
      </c>
      <c r="J337" s="205" t="s">
        <v>817</v>
      </c>
      <c r="K337" s="206">
        <f t="shared" si="176"/>
        <v>-270</v>
      </c>
      <c r="L337" s="207">
        <f t="shared" si="177"/>
        <v>-0.3776223776223776</v>
      </c>
      <c r="M337" s="203" t="s">
        <v>610</v>
      </c>
      <c r="N337" s="200">
        <v>43800</v>
      </c>
      <c r="O337" s="1"/>
      <c r="P337" s="1"/>
      <c r="Q337" s="1"/>
      <c r="R337" s="6" t="s">
        <v>797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0">
        <v>140</v>
      </c>
      <c r="B338" s="221">
        <v>43469</v>
      </c>
      <c r="C338" s="221"/>
      <c r="D338" s="222" t="s">
        <v>180</v>
      </c>
      <c r="E338" s="223" t="s">
        <v>593</v>
      </c>
      <c r="F338" s="223">
        <v>875</v>
      </c>
      <c r="G338" s="223"/>
      <c r="H338" s="223">
        <v>1165</v>
      </c>
      <c r="I338" s="225">
        <v>1185</v>
      </c>
      <c r="J338" s="195" t="s">
        <v>818</v>
      </c>
      <c r="K338" s="196">
        <f t="shared" si="176"/>
        <v>290</v>
      </c>
      <c r="L338" s="197">
        <f t="shared" si="177"/>
        <v>0.33142857142857141</v>
      </c>
      <c r="M338" s="192" t="s">
        <v>597</v>
      </c>
      <c r="N338" s="198">
        <v>43847</v>
      </c>
      <c r="O338" s="1"/>
      <c r="P338" s="1"/>
      <c r="Q338" s="1"/>
      <c r="R338" s="6" t="s">
        <v>797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0">
        <v>141</v>
      </c>
      <c r="B339" s="221">
        <v>43559</v>
      </c>
      <c r="C339" s="221"/>
      <c r="D339" s="222" t="s">
        <v>366</v>
      </c>
      <c r="E339" s="223" t="s">
        <v>593</v>
      </c>
      <c r="F339" s="223">
        <f>387-14.63</f>
        <v>372.37</v>
      </c>
      <c r="G339" s="223"/>
      <c r="H339" s="223">
        <v>490</v>
      </c>
      <c r="I339" s="225">
        <v>490</v>
      </c>
      <c r="J339" s="195" t="s">
        <v>694</v>
      </c>
      <c r="K339" s="196">
        <f t="shared" si="176"/>
        <v>117.63</v>
      </c>
      <c r="L339" s="197">
        <f t="shared" si="177"/>
        <v>0.31589548030185027</v>
      </c>
      <c r="M339" s="192" t="s">
        <v>597</v>
      </c>
      <c r="N339" s="198">
        <v>43850</v>
      </c>
      <c r="O339" s="1"/>
      <c r="P339" s="1"/>
      <c r="Q339" s="1"/>
      <c r="R339" s="6" t="s">
        <v>797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33">
        <v>142</v>
      </c>
      <c r="B340" s="234">
        <v>43578</v>
      </c>
      <c r="C340" s="234"/>
      <c r="D340" s="235" t="s">
        <v>819</v>
      </c>
      <c r="E340" s="236" t="s">
        <v>609</v>
      </c>
      <c r="F340" s="236">
        <v>220</v>
      </c>
      <c r="G340" s="236"/>
      <c r="H340" s="236">
        <v>127.5</v>
      </c>
      <c r="I340" s="237">
        <v>284</v>
      </c>
      <c r="J340" s="205" t="s">
        <v>820</v>
      </c>
      <c r="K340" s="206">
        <f t="shared" si="176"/>
        <v>-92.5</v>
      </c>
      <c r="L340" s="207">
        <f t="shared" si="177"/>
        <v>-0.42045454545454547</v>
      </c>
      <c r="M340" s="203" t="s">
        <v>610</v>
      </c>
      <c r="N340" s="200">
        <v>43896</v>
      </c>
      <c r="O340" s="1"/>
      <c r="P340" s="1"/>
      <c r="Q340" s="1"/>
      <c r="R340" s="6" t="s">
        <v>797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0">
        <v>143</v>
      </c>
      <c r="B341" s="221">
        <v>43622</v>
      </c>
      <c r="C341" s="221"/>
      <c r="D341" s="222" t="s">
        <v>491</v>
      </c>
      <c r="E341" s="223" t="s">
        <v>609</v>
      </c>
      <c r="F341" s="223">
        <v>332.8</v>
      </c>
      <c r="G341" s="223"/>
      <c r="H341" s="223">
        <v>405</v>
      </c>
      <c r="I341" s="225">
        <v>419</v>
      </c>
      <c r="J341" s="195" t="s">
        <v>821</v>
      </c>
      <c r="K341" s="196">
        <f t="shared" si="176"/>
        <v>72.199999999999989</v>
      </c>
      <c r="L341" s="197">
        <f t="shared" si="177"/>
        <v>0.21694711538461534</v>
      </c>
      <c r="M341" s="192" t="s">
        <v>597</v>
      </c>
      <c r="N341" s="198">
        <v>43860</v>
      </c>
      <c r="O341" s="1"/>
      <c r="P341" s="1"/>
      <c r="Q341" s="1"/>
      <c r="R341" s="6" t="s">
        <v>801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4">
        <v>144</v>
      </c>
      <c r="B342" s="213">
        <v>43641</v>
      </c>
      <c r="C342" s="213"/>
      <c r="D342" s="214" t="s">
        <v>172</v>
      </c>
      <c r="E342" s="215" t="s">
        <v>593</v>
      </c>
      <c r="F342" s="215">
        <v>386</v>
      </c>
      <c r="G342" s="216"/>
      <c r="H342" s="216">
        <v>395</v>
      </c>
      <c r="I342" s="216">
        <v>452</v>
      </c>
      <c r="J342" s="217" t="s">
        <v>822</v>
      </c>
      <c r="K342" s="218">
        <f t="shared" si="176"/>
        <v>9</v>
      </c>
      <c r="L342" s="219">
        <f t="shared" si="177"/>
        <v>2.3316062176165803E-2</v>
      </c>
      <c r="M342" s="215" t="s">
        <v>620</v>
      </c>
      <c r="N342" s="213">
        <v>43868</v>
      </c>
      <c r="O342" s="1"/>
      <c r="P342" s="1"/>
      <c r="Q342" s="1"/>
      <c r="R342" s="6" t="s">
        <v>801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4">
        <v>145</v>
      </c>
      <c r="B343" s="213">
        <v>43707</v>
      </c>
      <c r="C343" s="213"/>
      <c r="D343" s="214" t="s">
        <v>146</v>
      </c>
      <c r="E343" s="215" t="s">
        <v>593</v>
      </c>
      <c r="F343" s="215">
        <v>137.5</v>
      </c>
      <c r="G343" s="216"/>
      <c r="H343" s="216">
        <v>138.5</v>
      </c>
      <c r="I343" s="216">
        <v>190</v>
      </c>
      <c r="J343" s="217" t="s">
        <v>823</v>
      </c>
      <c r="K343" s="218">
        <f t="shared" si="176"/>
        <v>1</v>
      </c>
      <c r="L343" s="219">
        <f t="shared" si="177"/>
        <v>7.2727272727272727E-3</v>
      </c>
      <c r="M343" s="215" t="s">
        <v>620</v>
      </c>
      <c r="N343" s="213">
        <v>44432</v>
      </c>
      <c r="O343" s="1"/>
      <c r="P343" s="1"/>
      <c r="Q343" s="1"/>
      <c r="R343" s="6" t="s">
        <v>797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0">
        <v>146</v>
      </c>
      <c r="B344" s="221">
        <v>43731</v>
      </c>
      <c r="C344" s="221"/>
      <c r="D344" s="222" t="s">
        <v>439</v>
      </c>
      <c r="E344" s="223" t="s">
        <v>593</v>
      </c>
      <c r="F344" s="223">
        <v>235</v>
      </c>
      <c r="G344" s="223"/>
      <c r="H344" s="223">
        <v>295</v>
      </c>
      <c r="I344" s="225">
        <v>296</v>
      </c>
      <c r="J344" s="195" t="s">
        <v>824</v>
      </c>
      <c r="K344" s="196">
        <f t="shared" si="176"/>
        <v>60</v>
      </c>
      <c r="L344" s="197">
        <f t="shared" si="177"/>
        <v>0.25531914893617019</v>
      </c>
      <c r="M344" s="192" t="s">
        <v>597</v>
      </c>
      <c r="N344" s="198">
        <v>43844</v>
      </c>
      <c r="O344" s="1"/>
      <c r="P344" s="1"/>
      <c r="Q344" s="1"/>
      <c r="R344" s="6" t="s">
        <v>801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0">
        <v>147</v>
      </c>
      <c r="B345" s="221">
        <v>43752</v>
      </c>
      <c r="C345" s="221"/>
      <c r="D345" s="222" t="s">
        <v>825</v>
      </c>
      <c r="E345" s="223" t="s">
        <v>593</v>
      </c>
      <c r="F345" s="223">
        <v>277.5</v>
      </c>
      <c r="G345" s="223"/>
      <c r="H345" s="223">
        <v>333</v>
      </c>
      <c r="I345" s="225">
        <v>333</v>
      </c>
      <c r="J345" s="195" t="s">
        <v>826</v>
      </c>
      <c r="K345" s="196">
        <f t="shared" si="176"/>
        <v>55.5</v>
      </c>
      <c r="L345" s="197">
        <f t="shared" si="177"/>
        <v>0.2</v>
      </c>
      <c r="M345" s="192" t="s">
        <v>597</v>
      </c>
      <c r="N345" s="198">
        <v>43846</v>
      </c>
      <c r="O345" s="1"/>
      <c r="P345" s="1"/>
      <c r="Q345" s="1"/>
      <c r="R345" s="6" t="s">
        <v>797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0">
        <v>148</v>
      </c>
      <c r="B346" s="221">
        <v>43752</v>
      </c>
      <c r="C346" s="221"/>
      <c r="D346" s="222" t="s">
        <v>827</v>
      </c>
      <c r="E346" s="223" t="s">
        <v>593</v>
      </c>
      <c r="F346" s="223">
        <v>930</v>
      </c>
      <c r="G346" s="223"/>
      <c r="H346" s="223">
        <v>1165</v>
      </c>
      <c r="I346" s="225">
        <v>1200</v>
      </c>
      <c r="J346" s="195" t="s">
        <v>828</v>
      </c>
      <c r="K346" s="196">
        <f t="shared" si="176"/>
        <v>235</v>
      </c>
      <c r="L346" s="197">
        <f t="shared" si="177"/>
        <v>0.25268817204301075</v>
      </c>
      <c r="M346" s="192" t="s">
        <v>597</v>
      </c>
      <c r="N346" s="198">
        <v>43847</v>
      </c>
      <c r="O346" s="1"/>
      <c r="P346" s="1"/>
      <c r="Q346" s="1"/>
      <c r="R346" s="6" t="s">
        <v>801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20">
        <v>149</v>
      </c>
      <c r="B347" s="221">
        <v>43753</v>
      </c>
      <c r="C347" s="221"/>
      <c r="D347" s="222" t="s">
        <v>829</v>
      </c>
      <c r="E347" s="223" t="s">
        <v>593</v>
      </c>
      <c r="F347" s="193">
        <v>111</v>
      </c>
      <c r="G347" s="223"/>
      <c r="H347" s="223">
        <v>141</v>
      </c>
      <c r="I347" s="225">
        <v>141</v>
      </c>
      <c r="J347" s="195" t="s">
        <v>830</v>
      </c>
      <c r="K347" s="196">
        <f t="shared" si="176"/>
        <v>30</v>
      </c>
      <c r="L347" s="197">
        <f t="shared" si="177"/>
        <v>0.27027027027027029</v>
      </c>
      <c r="M347" s="192" t="s">
        <v>597</v>
      </c>
      <c r="N347" s="198">
        <v>44328</v>
      </c>
      <c r="O347" s="1"/>
      <c r="P347" s="1"/>
      <c r="Q347" s="1"/>
      <c r="R347" s="6" t="s">
        <v>801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0">
        <v>150</v>
      </c>
      <c r="B348" s="221">
        <v>43753</v>
      </c>
      <c r="C348" s="221"/>
      <c r="D348" s="222" t="s">
        <v>831</v>
      </c>
      <c r="E348" s="223" t="s">
        <v>593</v>
      </c>
      <c r="F348" s="193">
        <v>296</v>
      </c>
      <c r="G348" s="223"/>
      <c r="H348" s="223">
        <v>370</v>
      </c>
      <c r="I348" s="225">
        <v>370</v>
      </c>
      <c r="J348" s="195" t="s">
        <v>694</v>
      </c>
      <c r="K348" s="196">
        <f t="shared" si="176"/>
        <v>74</v>
      </c>
      <c r="L348" s="197">
        <f t="shared" si="177"/>
        <v>0.25</v>
      </c>
      <c r="M348" s="192" t="s">
        <v>597</v>
      </c>
      <c r="N348" s="198">
        <v>43853</v>
      </c>
      <c r="O348" s="1"/>
      <c r="P348" s="1"/>
      <c r="Q348" s="1"/>
      <c r="R348" s="6" t="s">
        <v>801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0">
        <v>151</v>
      </c>
      <c r="B349" s="221">
        <v>43754</v>
      </c>
      <c r="C349" s="221"/>
      <c r="D349" s="222" t="s">
        <v>832</v>
      </c>
      <c r="E349" s="223" t="s">
        <v>593</v>
      </c>
      <c r="F349" s="193">
        <v>300</v>
      </c>
      <c r="G349" s="223"/>
      <c r="H349" s="223">
        <v>382.5</v>
      </c>
      <c r="I349" s="225">
        <v>344</v>
      </c>
      <c r="J349" s="195" t="s">
        <v>833</v>
      </c>
      <c r="K349" s="196">
        <f t="shared" si="176"/>
        <v>82.5</v>
      </c>
      <c r="L349" s="197">
        <f t="shared" si="177"/>
        <v>0.27500000000000002</v>
      </c>
      <c r="M349" s="192" t="s">
        <v>597</v>
      </c>
      <c r="N349" s="198">
        <v>44238</v>
      </c>
      <c r="O349" s="1"/>
      <c r="P349" s="1"/>
      <c r="Q349" s="1"/>
      <c r="R349" s="6" t="s">
        <v>801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0">
        <v>152</v>
      </c>
      <c r="B350" s="221">
        <v>43832</v>
      </c>
      <c r="C350" s="221"/>
      <c r="D350" s="222" t="s">
        <v>834</v>
      </c>
      <c r="E350" s="223" t="s">
        <v>593</v>
      </c>
      <c r="F350" s="193">
        <v>495</v>
      </c>
      <c r="G350" s="223"/>
      <c r="H350" s="223">
        <v>595</v>
      </c>
      <c r="I350" s="225">
        <v>590</v>
      </c>
      <c r="J350" s="195" t="s">
        <v>625</v>
      </c>
      <c r="K350" s="196">
        <f t="shared" si="176"/>
        <v>100</v>
      </c>
      <c r="L350" s="197">
        <f t="shared" si="177"/>
        <v>0.20202020202020202</v>
      </c>
      <c r="M350" s="192" t="s">
        <v>597</v>
      </c>
      <c r="N350" s="198">
        <v>44589</v>
      </c>
      <c r="O350" s="1"/>
      <c r="P350" s="1"/>
      <c r="Q350" s="1"/>
      <c r="R350" s="6" t="s">
        <v>801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20">
        <v>153</v>
      </c>
      <c r="B351" s="221">
        <v>43966</v>
      </c>
      <c r="C351" s="221"/>
      <c r="D351" s="222" t="s">
        <v>76</v>
      </c>
      <c r="E351" s="223" t="s">
        <v>593</v>
      </c>
      <c r="F351" s="193">
        <v>67.5</v>
      </c>
      <c r="G351" s="223"/>
      <c r="H351" s="223">
        <v>86</v>
      </c>
      <c r="I351" s="225">
        <v>86</v>
      </c>
      <c r="J351" s="195" t="s">
        <v>835</v>
      </c>
      <c r="K351" s="196">
        <f t="shared" si="176"/>
        <v>18.5</v>
      </c>
      <c r="L351" s="197">
        <f t="shared" si="177"/>
        <v>0.27407407407407408</v>
      </c>
      <c r="M351" s="192" t="s">
        <v>597</v>
      </c>
      <c r="N351" s="198">
        <v>44008</v>
      </c>
      <c r="O351" s="1"/>
      <c r="P351" s="1"/>
      <c r="Q351" s="1"/>
      <c r="R351" s="6" t="s">
        <v>801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0">
        <v>154</v>
      </c>
      <c r="B352" s="221">
        <v>44035</v>
      </c>
      <c r="C352" s="221"/>
      <c r="D352" s="222" t="s">
        <v>490</v>
      </c>
      <c r="E352" s="223" t="s">
        <v>593</v>
      </c>
      <c r="F352" s="193">
        <v>231</v>
      </c>
      <c r="G352" s="223"/>
      <c r="H352" s="223">
        <v>281</v>
      </c>
      <c r="I352" s="225">
        <v>281</v>
      </c>
      <c r="J352" s="195" t="s">
        <v>694</v>
      </c>
      <c r="K352" s="196">
        <f t="shared" si="176"/>
        <v>50</v>
      </c>
      <c r="L352" s="197">
        <f t="shared" si="177"/>
        <v>0.21645021645021645</v>
      </c>
      <c r="M352" s="192" t="s">
        <v>597</v>
      </c>
      <c r="N352" s="198">
        <v>44358</v>
      </c>
      <c r="O352" s="1"/>
      <c r="P352" s="1"/>
      <c r="Q352" s="1"/>
      <c r="R352" s="6" t="s">
        <v>801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20">
        <v>155</v>
      </c>
      <c r="B353" s="221">
        <v>44092</v>
      </c>
      <c r="C353" s="221"/>
      <c r="D353" s="222" t="s">
        <v>144</v>
      </c>
      <c r="E353" s="223" t="s">
        <v>593</v>
      </c>
      <c r="F353" s="223">
        <v>206</v>
      </c>
      <c r="G353" s="223"/>
      <c r="H353" s="223">
        <v>248</v>
      </c>
      <c r="I353" s="225">
        <v>248</v>
      </c>
      <c r="J353" s="195" t="s">
        <v>694</v>
      </c>
      <c r="K353" s="196">
        <f t="shared" si="176"/>
        <v>42</v>
      </c>
      <c r="L353" s="197">
        <f t="shared" si="177"/>
        <v>0.20388349514563106</v>
      </c>
      <c r="M353" s="192" t="s">
        <v>597</v>
      </c>
      <c r="N353" s="198">
        <v>44214</v>
      </c>
      <c r="O353" s="1"/>
      <c r="P353" s="1"/>
      <c r="Q353" s="1"/>
      <c r="R353" s="6" t="s">
        <v>801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20">
        <v>156</v>
      </c>
      <c r="B354" s="221">
        <v>44140</v>
      </c>
      <c r="C354" s="221"/>
      <c r="D354" s="222" t="s">
        <v>144</v>
      </c>
      <c r="E354" s="223" t="s">
        <v>593</v>
      </c>
      <c r="F354" s="223">
        <v>182.5</v>
      </c>
      <c r="G354" s="223"/>
      <c r="H354" s="223">
        <v>248</v>
      </c>
      <c r="I354" s="225">
        <v>248</v>
      </c>
      <c r="J354" s="195" t="s">
        <v>694</v>
      </c>
      <c r="K354" s="196">
        <f t="shared" si="176"/>
        <v>65.5</v>
      </c>
      <c r="L354" s="197">
        <f t="shared" si="177"/>
        <v>0.35890410958904112</v>
      </c>
      <c r="M354" s="192" t="s">
        <v>597</v>
      </c>
      <c r="N354" s="198">
        <v>44214</v>
      </c>
      <c r="O354" s="1"/>
      <c r="P354" s="1"/>
      <c r="Q354" s="1"/>
      <c r="R354" s="6" t="s">
        <v>801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0">
        <v>157</v>
      </c>
      <c r="B355" s="221">
        <v>44140</v>
      </c>
      <c r="C355" s="221"/>
      <c r="D355" s="222" t="s">
        <v>348</v>
      </c>
      <c r="E355" s="223" t="s">
        <v>593</v>
      </c>
      <c r="F355" s="223">
        <v>247.5</v>
      </c>
      <c r="G355" s="223"/>
      <c r="H355" s="223">
        <v>320</v>
      </c>
      <c r="I355" s="225">
        <v>320</v>
      </c>
      <c r="J355" s="195" t="s">
        <v>694</v>
      </c>
      <c r="K355" s="196">
        <f t="shared" si="176"/>
        <v>72.5</v>
      </c>
      <c r="L355" s="197">
        <f t="shared" si="177"/>
        <v>0.29292929292929293</v>
      </c>
      <c r="M355" s="192" t="s">
        <v>597</v>
      </c>
      <c r="N355" s="198">
        <v>44323</v>
      </c>
      <c r="O355" s="1"/>
      <c r="P355" s="1"/>
      <c r="Q355" s="1"/>
      <c r="R355" s="6" t="s">
        <v>801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20">
        <v>158</v>
      </c>
      <c r="B356" s="221">
        <v>44140</v>
      </c>
      <c r="C356" s="221"/>
      <c r="D356" s="222" t="s">
        <v>203</v>
      </c>
      <c r="E356" s="223" t="s">
        <v>593</v>
      </c>
      <c r="F356" s="193">
        <v>925</v>
      </c>
      <c r="G356" s="223"/>
      <c r="H356" s="223">
        <v>1095</v>
      </c>
      <c r="I356" s="225">
        <v>1093</v>
      </c>
      <c r="J356" s="195" t="s">
        <v>836</v>
      </c>
      <c r="K356" s="196">
        <f t="shared" si="176"/>
        <v>170</v>
      </c>
      <c r="L356" s="197">
        <f t="shared" si="177"/>
        <v>0.18378378378378379</v>
      </c>
      <c r="M356" s="192" t="s">
        <v>597</v>
      </c>
      <c r="N356" s="198">
        <v>44201</v>
      </c>
      <c r="O356" s="1"/>
      <c r="P356" s="1"/>
      <c r="Q356" s="1"/>
      <c r="R356" s="6" t="s">
        <v>801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20">
        <v>159</v>
      </c>
      <c r="B357" s="221">
        <v>44140</v>
      </c>
      <c r="C357" s="221"/>
      <c r="D357" s="222" t="s">
        <v>366</v>
      </c>
      <c r="E357" s="223" t="s">
        <v>593</v>
      </c>
      <c r="F357" s="193">
        <v>332.5</v>
      </c>
      <c r="G357" s="223"/>
      <c r="H357" s="223">
        <v>393</v>
      </c>
      <c r="I357" s="225">
        <v>406</v>
      </c>
      <c r="J357" s="195" t="s">
        <v>837</v>
      </c>
      <c r="K357" s="196">
        <f t="shared" si="176"/>
        <v>60.5</v>
      </c>
      <c r="L357" s="197">
        <f t="shared" si="177"/>
        <v>0.18195488721804512</v>
      </c>
      <c r="M357" s="192" t="s">
        <v>597</v>
      </c>
      <c r="N357" s="198">
        <v>44256</v>
      </c>
      <c r="O357" s="1"/>
      <c r="P357" s="1"/>
      <c r="Q357" s="1"/>
      <c r="R357" s="6" t="s">
        <v>801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20">
        <v>160</v>
      </c>
      <c r="B358" s="221">
        <v>44141</v>
      </c>
      <c r="C358" s="221"/>
      <c r="D358" s="222" t="s">
        <v>490</v>
      </c>
      <c r="E358" s="223" t="s">
        <v>593</v>
      </c>
      <c r="F358" s="193">
        <v>231</v>
      </c>
      <c r="G358" s="223"/>
      <c r="H358" s="223">
        <v>281</v>
      </c>
      <c r="I358" s="225">
        <v>281</v>
      </c>
      <c r="J358" s="195" t="s">
        <v>694</v>
      </c>
      <c r="K358" s="196">
        <f t="shared" si="176"/>
        <v>50</v>
      </c>
      <c r="L358" s="197">
        <f t="shared" si="177"/>
        <v>0.21645021645021645</v>
      </c>
      <c r="M358" s="192" t="s">
        <v>597</v>
      </c>
      <c r="N358" s="198">
        <v>44358</v>
      </c>
      <c r="O358" s="1"/>
      <c r="P358" s="1"/>
      <c r="Q358" s="1"/>
      <c r="R358" s="6" t="s">
        <v>801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20">
        <v>161</v>
      </c>
      <c r="B359" s="221">
        <v>44187</v>
      </c>
      <c r="C359" s="221"/>
      <c r="D359" s="222" t="s">
        <v>838</v>
      </c>
      <c r="E359" s="223" t="s">
        <v>593</v>
      </c>
      <c r="F359" s="193">
        <v>190</v>
      </c>
      <c r="G359" s="223"/>
      <c r="H359" s="223">
        <v>239</v>
      </c>
      <c r="I359" s="225">
        <v>239</v>
      </c>
      <c r="J359" s="195" t="s">
        <v>839</v>
      </c>
      <c r="K359" s="196">
        <f t="shared" si="176"/>
        <v>49</v>
      </c>
      <c r="L359" s="197">
        <f t="shared" si="177"/>
        <v>0.25789473684210529</v>
      </c>
      <c r="M359" s="192" t="s">
        <v>597</v>
      </c>
      <c r="N359" s="198">
        <v>44844</v>
      </c>
      <c r="O359" s="1"/>
      <c r="P359" s="1"/>
      <c r="Q359" s="1"/>
      <c r="R359" s="6" t="s">
        <v>801</v>
      </c>
    </row>
    <row r="360" spans="1:26" ht="12.75" customHeight="1">
      <c r="A360" s="220">
        <v>162</v>
      </c>
      <c r="B360" s="221">
        <v>44258</v>
      </c>
      <c r="C360" s="221"/>
      <c r="D360" s="222" t="s">
        <v>834</v>
      </c>
      <c r="E360" s="223" t="s">
        <v>593</v>
      </c>
      <c r="F360" s="193">
        <v>495</v>
      </c>
      <c r="G360" s="223"/>
      <c r="H360" s="223">
        <v>595</v>
      </c>
      <c r="I360" s="225">
        <v>590</v>
      </c>
      <c r="J360" s="195" t="s">
        <v>625</v>
      </c>
      <c r="K360" s="196">
        <f t="shared" si="176"/>
        <v>100</v>
      </c>
      <c r="L360" s="197">
        <f t="shared" si="177"/>
        <v>0.20202020202020202</v>
      </c>
      <c r="M360" s="192" t="s">
        <v>597</v>
      </c>
      <c r="N360" s="198">
        <v>44589</v>
      </c>
      <c r="O360" s="1"/>
      <c r="P360" s="1"/>
      <c r="R360" s="6" t="s">
        <v>801</v>
      </c>
    </row>
    <row r="361" spans="1:26" ht="12.75" customHeight="1">
      <c r="A361" s="220">
        <v>163</v>
      </c>
      <c r="B361" s="221">
        <v>44274</v>
      </c>
      <c r="C361" s="221"/>
      <c r="D361" s="222" t="s">
        <v>366</v>
      </c>
      <c r="E361" s="223" t="s">
        <v>593</v>
      </c>
      <c r="F361" s="193">
        <v>355</v>
      </c>
      <c r="G361" s="223"/>
      <c r="H361" s="223">
        <v>422.5</v>
      </c>
      <c r="I361" s="225">
        <v>420</v>
      </c>
      <c r="J361" s="195" t="s">
        <v>840</v>
      </c>
      <c r="K361" s="196">
        <f t="shared" si="176"/>
        <v>67.5</v>
      </c>
      <c r="L361" s="197">
        <f t="shared" si="177"/>
        <v>0.19014084507042253</v>
      </c>
      <c r="M361" s="192" t="s">
        <v>597</v>
      </c>
      <c r="N361" s="198">
        <v>44361</v>
      </c>
      <c r="O361" s="1"/>
      <c r="R361" s="238" t="s">
        <v>801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20">
        <v>164</v>
      </c>
      <c r="B362" s="221">
        <v>44295</v>
      </c>
      <c r="C362" s="221"/>
      <c r="D362" s="222" t="s">
        <v>328</v>
      </c>
      <c r="E362" s="223" t="s">
        <v>593</v>
      </c>
      <c r="F362" s="193">
        <v>555</v>
      </c>
      <c r="G362" s="223"/>
      <c r="H362" s="223">
        <v>663</v>
      </c>
      <c r="I362" s="225">
        <v>663</v>
      </c>
      <c r="J362" s="195" t="s">
        <v>841</v>
      </c>
      <c r="K362" s="196">
        <f t="shared" si="176"/>
        <v>108</v>
      </c>
      <c r="L362" s="197">
        <f t="shared" si="177"/>
        <v>0.19459459459459461</v>
      </c>
      <c r="M362" s="192" t="s">
        <v>597</v>
      </c>
      <c r="N362" s="198">
        <v>44321</v>
      </c>
      <c r="O362" s="1"/>
      <c r="P362" s="1"/>
      <c r="Q362" s="1"/>
      <c r="R362" s="238" t="s">
        <v>801</v>
      </c>
    </row>
    <row r="363" spans="1:26" ht="12.75" customHeight="1">
      <c r="A363" s="220">
        <v>165</v>
      </c>
      <c r="B363" s="221">
        <v>44308</v>
      </c>
      <c r="C363" s="221"/>
      <c r="D363" s="222" t="s">
        <v>805</v>
      </c>
      <c r="E363" s="223" t="s">
        <v>593</v>
      </c>
      <c r="F363" s="193">
        <v>126.5</v>
      </c>
      <c r="G363" s="223"/>
      <c r="H363" s="223">
        <v>155</v>
      </c>
      <c r="I363" s="225">
        <v>155</v>
      </c>
      <c r="J363" s="195" t="s">
        <v>694</v>
      </c>
      <c r="K363" s="196">
        <f t="shared" si="176"/>
        <v>28.5</v>
      </c>
      <c r="L363" s="197">
        <f t="shared" si="177"/>
        <v>0.22529644268774704</v>
      </c>
      <c r="M363" s="192" t="s">
        <v>597</v>
      </c>
      <c r="N363" s="198">
        <v>44362</v>
      </c>
      <c r="O363" s="1"/>
      <c r="R363" s="238" t="s">
        <v>801</v>
      </c>
    </row>
    <row r="364" spans="1:26" ht="12.75" customHeight="1">
      <c r="A364" s="199">
        <v>166</v>
      </c>
      <c r="B364" s="230">
        <v>44368</v>
      </c>
      <c r="C364" s="230"/>
      <c r="D364" s="201" t="s">
        <v>842</v>
      </c>
      <c r="E364" s="203" t="s">
        <v>593</v>
      </c>
      <c r="F364" s="231">
        <v>287.5</v>
      </c>
      <c r="G364" s="203"/>
      <c r="H364" s="203">
        <v>245</v>
      </c>
      <c r="I364" s="204">
        <v>344</v>
      </c>
      <c r="J364" s="205" t="s">
        <v>843</v>
      </c>
      <c r="K364" s="206">
        <f t="shared" si="176"/>
        <v>-42.5</v>
      </c>
      <c r="L364" s="207">
        <f t="shared" si="177"/>
        <v>-0.14782608695652175</v>
      </c>
      <c r="M364" s="203" t="s">
        <v>610</v>
      </c>
      <c r="N364" s="200">
        <v>44508</v>
      </c>
      <c r="O364" s="1"/>
      <c r="R364" s="238" t="s">
        <v>801</v>
      </c>
    </row>
    <row r="365" spans="1:26" ht="12.75" customHeight="1">
      <c r="A365" s="220">
        <v>167</v>
      </c>
      <c r="B365" s="221">
        <v>44368</v>
      </c>
      <c r="C365" s="221"/>
      <c r="D365" s="222" t="s">
        <v>490</v>
      </c>
      <c r="E365" s="223" t="s">
        <v>593</v>
      </c>
      <c r="F365" s="193">
        <v>241</v>
      </c>
      <c r="G365" s="223"/>
      <c r="H365" s="223">
        <v>298</v>
      </c>
      <c r="I365" s="225">
        <v>320</v>
      </c>
      <c r="J365" s="195" t="s">
        <v>694</v>
      </c>
      <c r="K365" s="196">
        <f t="shared" si="176"/>
        <v>57</v>
      </c>
      <c r="L365" s="197">
        <f t="shared" si="177"/>
        <v>0.23651452282157676</v>
      </c>
      <c r="M365" s="192" t="s">
        <v>597</v>
      </c>
      <c r="N365" s="198">
        <v>44802</v>
      </c>
      <c r="O365" s="41"/>
      <c r="R365" s="238" t="s">
        <v>801</v>
      </c>
    </row>
    <row r="366" spans="1:26" ht="12.75" customHeight="1">
      <c r="A366" s="220">
        <v>168</v>
      </c>
      <c r="B366" s="221">
        <v>44406</v>
      </c>
      <c r="C366" s="221"/>
      <c r="D366" s="222" t="s">
        <v>805</v>
      </c>
      <c r="E366" s="223" t="s">
        <v>593</v>
      </c>
      <c r="F366" s="193">
        <v>162.5</v>
      </c>
      <c r="G366" s="223"/>
      <c r="H366" s="223">
        <v>200</v>
      </c>
      <c r="I366" s="225">
        <v>200</v>
      </c>
      <c r="J366" s="195" t="s">
        <v>694</v>
      </c>
      <c r="K366" s="196">
        <f t="shared" si="176"/>
        <v>37.5</v>
      </c>
      <c r="L366" s="197">
        <f t="shared" si="177"/>
        <v>0.23076923076923078</v>
      </c>
      <c r="M366" s="192" t="s">
        <v>597</v>
      </c>
      <c r="N366" s="198">
        <v>44802</v>
      </c>
      <c r="O366" s="1"/>
      <c r="R366" s="238" t="s">
        <v>801</v>
      </c>
    </row>
    <row r="367" spans="1:26" ht="12.75" customHeight="1">
      <c r="A367" s="220">
        <v>169</v>
      </c>
      <c r="B367" s="221">
        <v>44462</v>
      </c>
      <c r="C367" s="221"/>
      <c r="D367" s="222" t="s">
        <v>447</v>
      </c>
      <c r="E367" s="223" t="s">
        <v>593</v>
      </c>
      <c r="F367" s="193">
        <v>1235</v>
      </c>
      <c r="G367" s="223"/>
      <c r="H367" s="223">
        <v>1505</v>
      </c>
      <c r="I367" s="225">
        <v>1500</v>
      </c>
      <c r="J367" s="195" t="s">
        <v>694</v>
      </c>
      <c r="K367" s="196">
        <f t="shared" si="176"/>
        <v>270</v>
      </c>
      <c r="L367" s="197">
        <f t="shared" si="177"/>
        <v>0.21862348178137653</v>
      </c>
      <c r="M367" s="192" t="s">
        <v>597</v>
      </c>
      <c r="N367" s="198">
        <v>44564</v>
      </c>
      <c r="O367" s="1"/>
      <c r="R367" s="238" t="s">
        <v>801</v>
      </c>
    </row>
    <row r="368" spans="1:26" ht="12.75" customHeight="1">
      <c r="A368" s="239">
        <v>170</v>
      </c>
      <c r="B368" s="240">
        <v>44480</v>
      </c>
      <c r="C368" s="240"/>
      <c r="D368" s="241" t="s">
        <v>844</v>
      </c>
      <c r="E368" s="242" t="s">
        <v>593</v>
      </c>
      <c r="F368" s="62">
        <v>58.75</v>
      </c>
      <c r="G368" s="242"/>
      <c r="H368" s="243"/>
      <c r="I368" s="56"/>
      <c r="J368" s="244" t="s">
        <v>595</v>
      </c>
      <c r="K368" s="239"/>
      <c r="L368" s="240"/>
      <c r="M368" s="240"/>
      <c r="N368" s="241"/>
      <c r="O368" s="41"/>
      <c r="R368" s="238" t="s">
        <v>801</v>
      </c>
    </row>
    <row r="369" spans="1:18" ht="12.75" customHeight="1">
      <c r="A369" s="245">
        <v>171</v>
      </c>
      <c r="B369" s="246">
        <v>44481</v>
      </c>
      <c r="C369" s="246"/>
      <c r="D369" s="247" t="s">
        <v>279</v>
      </c>
      <c r="E369" s="56" t="s">
        <v>593</v>
      </c>
      <c r="F369" s="248" t="s">
        <v>845</v>
      </c>
      <c r="G369" s="56"/>
      <c r="H369" s="56"/>
      <c r="I369" s="56">
        <v>380</v>
      </c>
      <c r="J369" s="249" t="s">
        <v>595</v>
      </c>
      <c r="K369" s="245"/>
      <c r="L369" s="246"/>
      <c r="M369" s="246"/>
      <c r="N369" s="247"/>
      <c r="O369" s="41"/>
      <c r="R369" s="238" t="s">
        <v>801</v>
      </c>
    </row>
    <row r="370" spans="1:18" ht="12.75" customHeight="1">
      <c r="A370" s="220">
        <v>172</v>
      </c>
      <c r="B370" s="221">
        <v>44481</v>
      </c>
      <c r="C370" s="221"/>
      <c r="D370" s="222" t="s">
        <v>846</v>
      </c>
      <c r="E370" s="223" t="s">
        <v>593</v>
      </c>
      <c r="F370" s="193">
        <v>45.5</v>
      </c>
      <c r="G370" s="223"/>
      <c r="H370" s="223">
        <v>56.5</v>
      </c>
      <c r="I370" s="225">
        <v>56</v>
      </c>
      <c r="J370" s="195" t="s">
        <v>847</v>
      </c>
      <c r="K370" s="196">
        <f t="shared" ref="K370:K371" si="178">H370-F370</f>
        <v>11</v>
      </c>
      <c r="L370" s="197">
        <f t="shared" ref="L370:L371" si="179">K370/F370</f>
        <v>0.24175824175824176</v>
      </c>
      <c r="M370" s="192" t="s">
        <v>597</v>
      </c>
      <c r="N370" s="198">
        <v>44881</v>
      </c>
      <c r="O370" s="41"/>
      <c r="R370" s="238"/>
    </row>
    <row r="371" spans="1:18" ht="12.75" customHeight="1">
      <c r="A371" s="220">
        <v>173</v>
      </c>
      <c r="B371" s="221">
        <v>44551</v>
      </c>
      <c r="C371" s="221"/>
      <c r="D371" s="222" t="s">
        <v>131</v>
      </c>
      <c r="E371" s="223" t="s">
        <v>593</v>
      </c>
      <c r="F371" s="193">
        <v>2300</v>
      </c>
      <c r="G371" s="223"/>
      <c r="H371" s="223">
        <f>(2820+2200)/2</f>
        <v>2510</v>
      </c>
      <c r="I371" s="225">
        <v>3000</v>
      </c>
      <c r="J371" s="195" t="s">
        <v>848</v>
      </c>
      <c r="K371" s="196">
        <f t="shared" si="178"/>
        <v>210</v>
      </c>
      <c r="L371" s="197">
        <f t="shared" si="179"/>
        <v>9.1304347826086957E-2</v>
      </c>
      <c r="M371" s="192" t="s">
        <v>597</v>
      </c>
      <c r="N371" s="198">
        <v>44649</v>
      </c>
      <c r="O371" s="1"/>
      <c r="R371" s="238"/>
    </row>
    <row r="372" spans="1:18" ht="12.75" customHeight="1">
      <c r="A372" s="58">
        <v>174</v>
      </c>
      <c r="B372" s="246">
        <v>44606</v>
      </c>
      <c r="C372" s="58"/>
      <c r="D372" s="58" t="s">
        <v>437</v>
      </c>
      <c r="E372" s="56" t="s">
        <v>593</v>
      </c>
      <c r="F372" s="56" t="s">
        <v>849</v>
      </c>
      <c r="G372" s="56"/>
      <c r="H372" s="56"/>
      <c r="I372" s="56">
        <v>764</v>
      </c>
      <c r="J372" s="56" t="s">
        <v>595</v>
      </c>
      <c r="K372" s="56"/>
      <c r="L372" s="56"/>
      <c r="M372" s="56"/>
      <c r="N372" s="58"/>
      <c r="O372" s="41"/>
      <c r="R372" s="238"/>
    </row>
    <row r="373" spans="1:18" ht="12.75" customHeight="1">
      <c r="A373" s="220">
        <v>175</v>
      </c>
      <c r="B373" s="221">
        <v>44613</v>
      </c>
      <c r="C373" s="221"/>
      <c r="D373" s="222" t="s">
        <v>447</v>
      </c>
      <c r="E373" s="223" t="s">
        <v>593</v>
      </c>
      <c r="F373" s="193">
        <v>1255</v>
      </c>
      <c r="G373" s="223"/>
      <c r="H373" s="223">
        <v>1515</v>
      </c>
      <c r="I373" s="225">
        <v>1510</v>
      </c>
      <c r="J373" s="195" t="s">
        <v>694</v>
      </c>
      <c r="K373" s="196">
        <f>H373-F373</f>
        <v>260</v>
      </c>
      <c r="L373" s="197">
        <f>K373/F373</f>
        <v>0.20717131474103587</v>
      </c>
      <c r="M373" s="192" t="s">
        <v>597</v>
      </c>
      <c r="N373" s="198">
        <v>44834</v>
      </c>
      <c r="O373" s="41"/>
      <c r="R373" s="238"/>
    </row>
    <row r="374" spans="1:18" ht="12.75" customHeight="1">
      <c r="A374">
        <v>176</v>
      </c>
      <c r="B374" s="246">
        <v>44670</v>
      </c>
      <c r="C374" s="246"/>
      <c r="D374" s="58" t="s">
        <v>553</v>
      </c>
      <c r="E374" s="250" t="s">
        <v>593</v>
      </c>
      <c r="F374" s="56" t="s">
        <v>850</v>
      </c>
      <c r="G374" s="56"/>
      <c r="H374" s="56"/>
      <c r="I374" s="56">
        <v>553</v>
      </c>
      <c r="J374" s="56" t="s">
        <v>595</v>
      </c>
      <c r="K374" s="56"/>
      <c r="L374" s="56"/>
      <c r="M374" s="56"/>
      <c r="N374" s="56"/>
      <c r="O374" s="41"/>
      <c r="R374" s="238"/>
    </row>
    <row r="375" spans="1:18" ht="12.75" customHeight="1">
      <c r="A375" s="220">
        <v>177</v>
      </c>
      <c r="B375" s="221">
        <v>44746</v>
      </c>
      <c r="C375" s="221"/>
      <c r="D375" s="222" t="s">
        <v>851</v>
      </c>
      <c r="E375" s="223" t="s">
        <v>593</v>
      </c>
      <c r="F375" s="193">
        <v>207.5</v>
      </c>
      <c r="G375" s="223"/>
      <c r="H375" s="223">
        <v>254</v>
      </c>
      <c r="I375" s="225">
        <v>254</v>
      </c>
      <c r="J375" s="195" t="s">
        <v>694</v>
      </c>
      <c r="K375" s="196">
        <f t="shared" ref="K375:K377" si="180">H375-F375</f>
        <v>46.5</v>
      </c>
      <c r="L375" s="197">
        <f t="shared" ref="L375:L377" si="181">K375/F375</f>
        <v>0.22409638554216868</v>
      </c>
      <c r="M375" s="192" t="s">
        <v>597</v>
      </c>
      <c r="N375" s="198">
        <v>44792</v>
      </c>
      <c r="O375" s="1"/>
      <c r="R375" s="238"/>
    </row>
    <row r="376" spans="1:18" ht="12.75" customHeight="1">
      <c r="A376" s="220">
        <v>178</v>
      </c>
      <c r="B376" s="221">
        <v>44775</v>
      </c>
      <c r="C376" s="221"/>
      <c r="D376" s="222" t="s">
        <v>492</v>
      </c>
      <c r="E376" s="223" t="s">
        <v>593</v>
      </c>
      <c r="F376" s="193">
        <v>31.25</v>
      </c>
      <c r="G376" s="223"/>
      <c r="H376" s="223">
        <v>38.75</v>
      </c>
      <c r="I376" s="225">
        <v>38</v>
      </c>
      <c r="J376" s="195" t="s">
        <v>694</v>
      </c>
      <c r="K376" s="196">
        <f t="shared" si="180"/>
        <v>7.5</v>
      </c>
      <c r="L376" s="197">
        <f t="shared" si="181"/>
        <v>0.24</v>
      </c>
      <c r="M376" s="192" t="s">
        <v>597</v>
      </c>
      <c r="N376" s="198">
        <v>44844</v>
      </c>
      <c r="O376" s="41"/>
      <c r="R376" s="62"/>
    </row>
    <row r="377" spans="1:18" ht="12.75" customHeight="1">
      <c r="A377" s="220">
        <v>179</v>
      </c>
      <c r="B377" s="221">
        <v>44841</v>
      </c>
      <c r="C377" s="221"/>
      <c r="D377" s="222" t="s">
        <v>852</v>
      </c>
      <c r="E377" s="223" t="s">
        <v>593</v>
      </c>
      <c r="F377" s="193">
        <v>665</v>
      </c>
      <c r="G377" s="223"/>
      <c r="H377" s="223">
        <v>807.5</v>
      </c>
      <c r="I377" s="225">
        <v>840</v>
      </c>
      <c r="J377" s="195" t="s">
        <v>848</v>
      </c>
      <c r="K377" s="196">
        <f t="shared" si="180"/>
        <v>142.5</v>
      </c>
      <c r="L377" s="197">
        <f t="shared" si="181"/>
        <v>0.21428571428571427</v>
      </c>
      <c r="M377" s="192" t="s">
        <v>597</v>
      </c>
      <c r="N377" s="198">
        <v>45097</v>
      </c>
      <c r="O377" s="41"/>
      <c r="R377" s="62"/>
    </row>
    <row r="378" spans="1:18" ht="12.75" customHeight="1">
      <c r="A378" s="245">
        <v>180</v>
      </c>
      <c r="B378" s="246">
        <v>44844</v>
      </c>
      <c r="C378" s="58"/>
      <c r="D378" s="58" t="s">
        <v>439</v>
      </c>
      <c r="E378" s="250" t="s">
        <v>593</v>
      </c>
      <c r="F378" s="56" t="s">
        <v>853</v>
      </c>
      <c r="G378" s="56"/>
      <c r="H378" s="56"/>
      <c r="I378" s="56">
        <v>291</v>
      </c>
      <c r="J378" s="56" t="s">
        <v>595</v>
      </c>
      <c r="K378" s="56"/>
      <c r="L378" s="56"/>
      <c r="M378" s="56"/>
      <c r="N378" s="56"/>
      <c r="O378" s="41"/>
      <c r="Q378" s="41"/>
      <c r="R378" s="62"/>
    </row>
    <row r="379" spans="1:18" ht="12.75" customHeight="1">
      <c r="A379" s="245">
        <v>181</v>
      </c>
      <c r="B379" s="246">
        <v>44845</v>
      </c>
      <c r="C379" s="58"/>
      <c r="D379" s="58" t="s">
        <v>437</v>
      </c>
      <c r="E379" s="250" t="s">
        <v>593</v>
      </c>
      <c r="F379" s="56" t="s">
        <v>854</v>
      </c>
      <c r="G379" s="56"/>
      <c r="H379" s="56"/>
      <c r="I379" s="56">
        <v>765</v>
      </c>
      <c r="J379" s="56" t="s">
        <v>595</v>
      </c>
      <c r="K379" s="56"/>
      <c r="L379" s="56"/>
      <c r="M379" s="56"/>
      <c r="N379" s="56"/>
      <c r="O379" s="41"/>
      <c r="Q379" s="41"/>
      <c r="R379" s="62"/>
    </row>
    <row r="380" spans="1:18" ht="12.75" customHeight="1">
      <c r="A380" s="220">
        <v>182</v>
      </c>
      <c r="B380" s="221">
        <v>44981</v>
      </c>
      <c r="C380" s="221"/>
      <c r="D380" s="222" t="s">
        <v>454</v>
      </c>
      <c r="E380" s="223" t="s">
        <v>593</v>
      </c>
      <c r="F380" s="193">
        <v>1675</v>
      </c>
      <c r="G380" s="223"/>
      <c r="H380" s="223">
        <v>2080</v>
      </c>
      <c r="I380" s="225">
        <v>2080</v>
      </c>
      <c r="J380" s="195" t="s">
        <v>694</v>
      </c>
      <c r="K380" s="196">
        <f>H380-F380</f>
        <v>405</v>
      </c>
      <c r="L380" s="197">
        <f>K380/F380</f>
        <v>0.2417910447761194</v>
      </c>
      <c r="M380" s="192" t="s">
        <v>597</v>
      </c>
      <c r="N380" s="198">
        <v>45119</v>
      </c>
      <c r="O380" s="41"/>
      <c r="R380" s="62"/>
    </row>
    <row r="381" spans="1:18" ht="12.75" customHeight="1">
      <c r="A381" s="220">
        <v>183</v>
      </c>
      <c r="B381" s="221">
        <v>44986</v>
      </c>
      <c r="C381" s="221"/>
      <c r="D381" s="222" t="s">
        <v>492</v>
      </c>
      <c r="E381" s="223" t="s">
        <v>593</v>
      </c>
      <c r="F381" s="193">
        <v>57.5</v>
      </c>
      <c r="G381" s="223"/>
      <c r="H381" s="223">
        <v>120</v>
      </c>
      <c r="I381" s="225">
        <v>120</v>
      </c>
      <c r="J381" s="195" t="s">
        <v>694</v>
      </c>
      <c r="K381" s="196">
        <f>H381-F381</f>
        <v>62.5</v>
      </c>
      <c r="L381" s="197">
        <f>K381/F381</f>
        <v>1.0869565217391304</v>
      </c>
      <c r="M381" s="192" t="s">
        <v>597</v>
      </c>
      <c r="N381" s="198">
        <v>45049</v>
      </c>
      <c r="O381" s="41"/>
      <c r="R381" s="62"/>
    </row>
    <row r="382" spans="1:18" ht="12.75" customHeight="1">
      <c r="A382" s="251">
        <v>184</v>
      </c>
      <c r="B382" s="246">
        <v>45008</v>
      </c>
      <c r="C382" s="246"/>
      <c r="D382" s="58" t="s">
        <v>509</v>
      </c>
      <c r="E382" s="250" t="s">
        <v>593</v>
      </c>
      <c r="F382" s="250" t="s">
        <v>855</v>
      </c>
      <c r="G382" s="56"/>
      <c r="H382" s="56"/>
      <c r="I382" s="56">
        <v>3523</v>
      </c>
      <c r="J382" s="56" t="s">
        <v>595</v>
      </c>
      <c r="K382" s="56"/>
      <c r="L382" s="56"/>
      <c r="M382" s="56"/>
      <c r="N382" s="56"/>
      <c r="O382" s="41"/>
      <c r="R382" s="62"/>
    </row>
    <row r="383" spans="1:18" ht="12.75" customHeight="1">
      <c r="A383" s="245">
        <v>185</v>
      </c>
      <c r="B383" s="246">
        <v>45027</v>
      </c>
      <c r="C383" s="58"/>
      <c r="D383" s="58" t="s">
        <v>856</v>
      </c>
      <c r="E383" s="250" t="s">
        <v>593</v>
      </c>
      <c r="F383" s="56" t="s">
        <v>857</v>
      </c>
      <c r="G383" s="56"/>
      <c r="H383" s="56"/>
      <c r="I383" s="56">
        <v>810</v>
      </c>
      <c r="J383" s="56" t="s">
        <v>595</v>
      </c>
      <c r="K383" s="56"/>
      <c r="L383" s="56"/>
      <c r="M383" s="56"/>
      <c r="N383" s="56"/>
      <c r="O383" s="41"/>
      <c r="R383" s="62"/>
    </row>
    <row r="384" spans="1:18" ht="12.75" customHeight="1">
      <c r="A384" s="245">
        <v>186</v>
      </c>
      <c r="B384" s="246">
        <v>45050</v>
      </c>
      <c r="C384" s="58"/>
      <c r="D384" s="58" t="s">
        <v>42</v>
      </c>
      <c r="E384" s="250" t="s">
        <v>593</v>
      </c>
      <c r="F384" s="56" t="s">
        <v>858</v>
      </c>
      <c r="G384" s="56"/>
      <c r="H384" s="56"/>
      <c r="I384" s="56">
        <v>5040</v>
      </c>
      <c r="J384" s="56" t="s">
        <v>595</v>
      </c>
      <c r="K384" s="56"/>
      <c r="L384" s="56"/>
      <c r="M384" s="56"/>
      <c r="N384" s="56"/>
      <c r="O384" s="41"/>
      <c r="R384" s="62"/>
    </row>
    <row r="385" spans="1:38" ht="12.75" customHeight="1">
      <c r="A385" s="239">
        <v>187</v>
      </c>
      <c r="B385" s="240">
        <v>45075</v>
      </c>
      <c r="C385" s="252"/>
      <c r="D385" s="252" t="s">
        <v>859</v>
      </c>
      <c r="E385" s="253" t="s">
        <v>593</v>
      </c>
      <c r="F385" s="242" t="s">
        <v>860</v>
      </c>
      <c r="G385" s="242"/>
      <c r="H385" s="242"/>
      <c r="I385" s="242">
        <v>732</v>
      </c>
      <c r="J385" s="242" t="s">
        <v>595</v>
      </c>
      <c r="K385" s="242"/>
      <c r="L385" s="242"/>
      <c r="M385" s="242"/>
      <c r="N385" s="242"/>
      <c r="O385" s="41"/>
      <c r="Q385" s="41"/>
      <c r="R385" s="62"/>
      <c r="T385" s="41"/>
      <c r="V385" s="41"/>
      <c r="W385" s="62"/>
      <c r="Y385" s="41"/>
      <c r="AA385" s="41"/>
      <c r="AB385" s="62"/>
      <c r="AD385" s="41"/>
      <c r="AF385" s="41"/>
      <c r="AG385" s="62"/>
      <c r="AI385" s="41"/>
      <c r="AK385" s="41"/>
      <c r="AL385" s="62"/>
    </row>
    <row r="386" spans="1:38" ht="12.75" customHeight="1">
      <c r="A386" s="245">
        <v>188</v>
      </c>
      <c r="B386" s="246">
        <v>45078</v>
      </c>
      <c r="C386" s="58"/>
      <c r="D386" s="58" t="s">
        <v>541</v>
      </c>
      <c r="E386" s="250" t="s">
        <v>593</v>
      </c>
      <c r="F386" s="56" t="s">
        <v>861</v>
      </c>
      <c r="G386" s="56"/>
      <c r="H386" s="56"/>
      <c r="I386" s="56">
        <v>4300</v>
      </c>
      <c r="J386" s="56" t="s">
        <v>595</v>
      </c>
      <c r="K386" s="56"/>
      <c r="L386" s="56"/>
      <c r="M386" s="56"/>
      <c r="N386" s="56"/>
      <c r="O386" s="41"/>
      <c r="Q386" s="41"/>
      <c r="R386" s="62"/>
      <c r="T386" s="41"/>
      <c r="V386" s="41"/>
      <c r="W386" s="62"/>
      <c r="Y386" s="41"/>
      <c r="AA386" s="41"/>
      <c r="AB386" s="62"/>
      <c r="AD386" s="41"/>
      <c r="AF386" s="41"/>
      <c r="AG386" s="62"/>
      <c r="AI386" s="41"/>
      <c r="AK386" s="41"/>
      <c r="AL386" s="62"/>
    </row>
    <row r="387" spans="1:38" ht="12.75" customHeight="1">
      <c r="A387" s="245">
        <v>189</v>
      </c>
      <c r="B387" s="246">
        <v>45103</v>
      </c>
      <c r="C387" s="58"/>
      <c r="D387" s="58" t="s">
        <v>1076</v>
      </c>
      <c r="E387" s="250" t="s">
        <v>593</v>
      </c>
      <c r="F387" s="56" t="s">
        <v>674</v>
      </c>
      <c r="G387" s="56"/>
      <c r="H387" s="56"/>
      <c r="I387" s="56">
        <v>383</v>
      </c>
      <c r="J387" s="56" t="s">
        <v>595</v>
      </c>
      <c r="K387" s="56"/>
      <c r="L387" s="56"/>
      <c r="M387" s="56"/>
      <c r="N387" s="56"/>
      <c r="O387" s="41"/>
      <c r="Q387" s="41"/>
      <c r="R387" s="62"/>
      <c r="T387" s="41"/>
      <c r="V387" s="41"/>
      <c r="W387" s="62"/>
      <c r="Y387" s="41"/>
      <c r="AA387" s="41"/>
      <c r="AB387" s="62"/>
      <c r="AD387" s="41"/>
      <c r="AF387" s="41"/>
      <c r="AG387" s="62"/>
      <c r="AI387" s="41"/>
      <c r="AK387" s="41"/>
      <c r="AL387" s="62"/>
    </row>
    <row r="388" spans="1:38" ht="12.75" customHeight="1">
      <c r="A388" s="245">
        <v>190</v>
      </c>
      <c r="B388" s="246">
        <v>45120</v>
      </c>
      <c r="C388" s="58"/>
      <c r="D388" s="58" t="s">
        <v>540</v>
      </c>
      <c r="E388" s="250" t="s">
        <v>593</v>
      </c>
      <c r="F388" s="56" t="s">
        <v>1061</v>
      </c>
      <c r="G388" s="56"/>
      <c r="H388" s="56"/>
      <c r="I388" s="56">
        <v>2935</v>
      </c>
      <c r="J388" s="56" t="s">
        <v>595</v>
      </c>
      <c r="K388" s="56"/>
      <c r="L388" s="56"/>
      <c r="M388" s="56"/>
      <c r="N388" s="56"/>
      <c r="O388" s="41"/>
      <c r="Q388" s="41"/>
      <c r="R388" s="62"/>
      <c r="T388" s="41"/>
      <c r="V388" s="41"/>
      <c r="W388" s="62"/>
      <c r="Y388" s="41"/>
      <c r="AA388" s="41"/>
      <c r="AB388" s="62"/>
      <c r="AD388" s="41"/>
      <c r="AF388" s="41"/>
      <c r="AG388" s="62"/>
      <c r="AI388" s="41"/>
      <c r="AK388" s="41"/>
      <c r="AL388" s="62"/>
    </row>
    <row r="389" spans="1:38" ht="12.75" customHeight="1">
      <c r="A389" s="245">
        <v>191</v>
      </c>
      <c r="B389" s="246">
        <v>45125</v>
      </c>
      <c r="C389" s="58"/>
      <c r="D389" s="58" t="s">
        <v>203</v>
      </c>
      <c r="E389" s="250" t="s">
        <v>593</v>
      </c>
      <c r="F389" s="56" t="s">
        <v>1107</v>
      </c>
      <c r="G389" s="56"/>
      <c r="H389" s="56"/>
      <c r="I389" s="56">
        <v>4895</v>
      </c>
      <c r="J389" s="56" t="s">
        <v>595</v>
      </c>
      <c r="K389" s="56"/>
      <c r="L389" s="56"/>
      <c r="M389" s="56"/>
      <c r="N389" s="56"/>
      <c r="O389" s="41"/>
      <c r="R389" s="62"/>
      <c r="T389" s="41"/>
      <c r="W389" s="62"/>
      <c r="Y389" s="41"/>
      <c r="AB389" s="62"/>
      <c r="AD389" s="41"/>
      <c r="AG389" s="62"/>
      <c r="AI389" s="41"/>
      <c r="AL389" s="62"/>
    </row>
    <row r="390" spans="1:38" ht="12.75" customHeight="1">
      <c r="A390" s="245"/>
      <c r="B390" s="246"/>
      <c r="C390" s="58"/>
      <c r="D390" s="58"/>
      <c r="E390" s="250"/>
      <c r="F390" s="56"/>
      <c r="G390" s="56"/>
      <c r="H390" s="56"/>
      <c r="I390" s="56"/>
      <c r="J390" s="56"/>
      <c r="K390" s="56"/>
      <c r="L390" s="56"/>
      <c r="M390" s="56"/>
      <c r="N390" s="56"/>
      <c r="O390" s="41"/>
      <c r="R390" s="62"/>
      <c r="T390" s="41"/>
      <c r="W390" s="62"/>
      <c r="Y390" s="41"/>
      <c r="AB390" s="62"/>
      <c r="AD390" s="41"/>
      <c r="AG390" s="62"/>
      <c r="AI390" s="41"/>
      <c r="AL390" s="62"/>
    </row>
    <row r="391" spans="1:38" ht="12.75" customHeight="1">
      <c r="A391" s="245"/>
      <c r="B391" s="246"/>
      <c r="C391" s="58"/>
      <c r="D391" s="58"/>
      <c r="E391" s="250"/>
      <c r="F391" s="56"/>
      <c r="G391" s="56"/>
      <c r="H391" s="56"/>
      <c r="I391" s="56"/>
      <c r="J391" s="56"/>
      <c r="K391" s="56"/>
      <c r="L391" s="56"/>
      <c r="M391" s="56"/>
      <c r="N391" s="56"/>
      <c r="O391" s="41"/>
      <c r="R391" s="62"/>
      <c r="T391" s="41"/>
      <c r="W391" s="62"/>
      <c r="Y391" s="41"/>
      <c r="AB391" s="62"/>
      <c r="AD391" s="41"/>
      <c r="AG391" s="62"/>
      <c r="AI391" s="41"/>
      <c r="AL391" s="62"/>
    </row>
    <row r="392" spans="1:38" ht="12.75" customHeight="1">
      <c r="A392" s="245"/>
      <c r="B392" s="246"/>
      <c r="C392" s="58"/>
      <c r="D392" s="58"/>
      <c r="E392" s="250"/>
      <c r="F392" s="56"/>
      <c r="G392" s="56"/>
      <c r="H392" s="56"/>
      <c r="I392" s="56"/>
      <c r="J392" s="56"/>
      <c r="K392" s="56"/>
      <c r="L392" s="56"/>
      <c r="M392" s="56"/>
      <c r="N392" s="56"/>
      <c r="O392" s="41"/>
      <c r="R392" s="62"/>
      <c r="T392" s="41"/>
      <c r="W392" s="62"/>
      <c r="Y392" s="41"/>
      <c r="AB392" s="62"/>
      <c r="AD392" s="41"/>
      <c r="AG392" s="62"/>
      <c r="AI392" s="41"/>
      <c r="AL392" s="62"/>
    </row>
    <row r="393" spans="1:38" ht="12.75" customHeight="1">
      <c r="A393" s="58"/>
      <c r="B393" s="58"/>
      <c r="C393" s="58"/>
      <c r="D393" s="58"/>
      <c r="E393" s="58"/>
      <c r="F393" s="56"/>
      <c r="G393" s="56"/>
      <c r="H393" s="56"/>
      <c r="I393" s="56"/>
      <c r="J393" s="31"/>
      <c r="K393" s="56"/>
      <c r="L393" s="56"/>
      <c r="M393" s="56"/>
      <c r="N393" s="58"/>
      <c r="O393" s="41"/>
      <c r="R393" s="62"/>
      <c r="T393" s="41"/>
      <c r="W393" s="62"/>
      <c r="Y393" s="41"/>
      <c r="AB393" s="62"/>
      <c r="AD393" s="41"/>
      <c r="AG393" s="62"/>
      <c r="AI393" s="41"/>
      <c r="AL393" s="62"/>
    </row>
    <row r="394" spans="1:38" ht="12.75" customHeight="1">
      <c r="B394" s="254" t="s">
        <v>862</v>
      </c>
      <c r="F394" s="62"/>
      <c r="G394" s="62"/>
      <c r="H394" s="62"/>
      <c r="I394" s="62"/>
      <c r="J394" s="41"/>
      <c r="K394" s="62"/>
      <c r="L394" s="62"/>
      <c r="M394" s="62"/>
      <c r="O394" s="41"/>
      <c r="R394" s="62"/>
      <c r="T394" s="41"/>
      <c r="W394" s="62"/>
      <c r="Y394" s="41"/>
      <c r="AB394" s="62"/>
      <c r="AD394" s="41"/>
      <c r="AG394" s="62"/>
      <c r="AI394" s="41"/>
      <c r="AL394" s="62"/>
    </row>
    <row r="395" spans="1:38" ht="12.75" customHeight="1">
      <c r="A395" s="255"/>
      <c r="F395" s="62"/>
      <c r="G395" s="62"/>
      <c r="H395" s="62"/>
      <c r="I395" s="62"/>
      <c r="J395" s="41"/>
      <c r="K395" s="62"/>
      <c r="L395" s="62"/>
      <c r="M395" s="62"/>
      <c r="O395" s="41"/>
      <c r="R395" s="62"/>
      <c r="T395" s="41"/>
      <c r="W395" s="62"/>
      <c r="Y395" s="41"/>
      <c r="AB395" s="62"/>
      <c r="AD395" s="41"/>
      <c r="AG395" s="62"/>
      <c r="AI395" s="41"/>
      <c r="AL395" s="62"/>
    </row>
    <row r="396" spans="1:38" ht="12.75" customHeight="1">
      <c r="A396" s="255"/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1:38" ht="12.75" customHeight="1">
      <c r="A397" s="56"/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1:3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1:3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1:3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2.7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  <row r="557" spans="6:18" ht="12.75" customHeight="1">
      <c r="F557" s="62"/>
      <c r="G557" s="62"/>
      <c r="H557" s="62"/>
      <c r="I557" s="62"/>
      <c r="J557" s="41"/>
      <c r="K557" s="62"/>
      <c r="L557" s="62"/>
      <c r="M557" s="62"/>
      <c r="O557" s="41"/>
      <c r="R557" s="62"/>
    </row>
    <row r="558" spans="6:18" ht="12.75" customHeight="1">
      <c r="F558" s="62"/>
      <c r="G558" s="62"/>
      <c r="H558" s="62"/>
      <c r="I558" s="62"/>
      <c r="J558" s="41"/>
      <c r="K558" s="62"/>
      <c r="L558" s="62"/>
      <c r="M558" s="62"/>
      <c r="O558" s="41"/>
      <c r="R558" s="62"/>
    </row>
    <row r="559" spans="6:18" ht="12.75" customHeight="1">
      <c r="F559" s="62"/>
      <c r="G559" s="62"/>
      <c r="H559" s="62"/>
      <c r="I559" s="62"/>
      <c r="J559" s="41"/>
      <c r="K559" s="62"/>
      <c r="L559" s="62"/>
      <c r="M559" s="62"/>
      <c r="O559" s="41"/>
      <c r="R559" s="62"/>
    </row>
    <row r="560" spans="6:18" ht="12.75" customHeight="1">
      <c r="F560" s="62"/>
      <c r="G560" s="62"/>
      <c r="H560" s="62"/>
      <c r="I560" s="62"/>
      <c r="J560" s="41"/>
      <c r="K560" s="62"/>
      <c r="L560" s="62"/>
      <c r="M560" s="62"/>
      <c r="O560" s="41"/>
      <c r="R560" s="62"/>
    </row>
    <row r="561" spans="6:18" ht="12.75" customHeight="1">
      <c r="F561" s="62"/>
      <c r="G561" s="62"/>
      <c r="H561" s="62"/>
      <c r="I561" s="62"/>
      <c r="J561" s="41"/>
      <c r="K561" s="62"/>
      <c r="L561" s="62"/>
      <c r="M561" s="62"/>
      <c r="O561" s="41"/>
      <c r="R561" s="62"/>
    </row>
    <row r="562" spans="6:18" ht="12.75" customHeight="1">
      <c r="F562" s="62"/>
      <c r="G562" s="62"/>
      <c r="H562" s="62"/>
      <c r="I562" s="62"/>
      <c r="J562" s="41"/>
      <c r="K562" s="62"/>
      <c r="L562" s="62"/>
      <c r="M562" s="62"/>
      <c r="O562" s="41"/>
      <c r="R562" s="62"/>
    </row>
    <row r="563" spans="6:18" ht="12.75" customHeight="1">
      <c r="F563" s="62"/>
      <c r="G563" s="62"/>
      <c r="H563" s="62"/>
      <c r="I563" s="62"/>
      <c r="J563" s="41"/>
      <c r="K563" s="62"/>
      <c r="L563" s="62"/>
      <c r="M563" s="62"/>
      <c r="O563" s="41"/>
      <c r="R563" s="62"/>
    </row>
    <row r="564" spans="6:18" ht="12.75" customHeight="1">
      <c r="F564" s="62"/>
      <c r="G564" s="62"/>
      <c r="H564" s="62"/>
      <c r="I564" s="62"/>
      <c r="J564" s="41"/>
      <c r="K564" s="62"/>
      <c r="L564" s="62"/>
      <c r="M564" s="62"/>
      <c r="O564" s="41"/>
      <c r="R564" s="62"/>
    </row>
    <row r="565" spans="6:18" ht="12.75" customHeight="1">
      <c r="F565" s="62"/>
      <c r="G565" s="62"/>
      <c r="H565" s="62"/>
      <c r="I565" s="62"/>
      <c r="J565" s="41"/>
      <c r="K565" s="62"/>
      <c r="L565" s="62"/>
      <c r="M565" s="62"/>
      <c r="O565" s="41"/>
      <c r="R565" s="62"/>
    </row>
    <row r="566" spans="6:18" ht="12.75" customHeight="1">
      <c r="F566" s="62"/>
      <c r="G566" s="62"/>
      <c r="H566" s="62"/>
      <c r="I566" s="62"/>
      <c r="J566" s="41"/>
      <c r="K566" s="62"/>
      <c r="L566" s="62"/>
      <c r="M566" s="62"/>
      <c r="O566" s="41"/>
      <c r="R566" s="62"/>
    </row>
    <row r="567" spans="6:18" ht="12.75" customHeight="1">
      <c r="F567" s="62"/>
      <c r="G567" s="62"/>
      <c r="H567" s="62"/>
      <c r="I567" s="62"/>
      <c r="J567" s="41"/>
      <c r="K567" s="62"/>
      <c r="L567" s="62"/>
      <c r="M567" s="62"/>
      <c r="O567" s="41"/>
      <c r="R567" s="62"/>
    </row>
    <row r="568" spans="6:18" ht="12.75" customHeight="1">
      <c r="F568" s="62"/>
      <c r="G568" s="62"/>
      <c r="H568" s="62"/>
      <c r="I568" s="62"/>
      <c r="J568" s="41"/>
      <c r="K568" s="62"/>
      <c r="L568" s="62"/>
      <c r="M568" s="62"/>
      <c r="O568" s="41"/>
      <c r="R568" s="62"/>
    </row>
    <row r="569" spans="6:18" ht="12.75" customHeight="1">
      <c r="F569" s="62"/>
      <c r="G569" s="62"/>
      <c r="H569" s="62"/>
      <c r="I569" s="62"/>
      <c r="J569" s="41"/>
      <c r="K569" s="62"/>
      <c r="L569" s="62"/>
      <c r="M569" s="62"/>
      <c r="O569" s="41"/>
      <c r="R569" s="62"/>
    </row>
    <row r="570" spans="6:18" ht="15" customHeight="1">
      <c r="F570" s="62"/>
      <c r="G570" s="62"/>
      <c r="H570" s="62"/>
      <c r="I570" s="62"/>
      <c r="J570" s="41"/>
      <c r="K570" s="62"/>
      <c r="L570" s="62"/>
      <c r="M570" s="62"/>
      <c r="O570" s="41"/>
      <c r="R570" s="62"/>
    </row>
  </sheetData>
  <autoFilter ref="R1:R393"/>
  <mergeCells count="21">
    <mergeCell ref="J146:J147"/>
    <mergeCell ref="P146:P147"/>
    <mergeCell ref="A146:A147"/>
    <mergeCell ref="B146:B147"/>
    <mergeCell ref="O105:O106"/>
    <mergeCell ref="P105:P106"/>
    <mergeCell ref="A105:A106"/>
    <mergeCell ref="B105:B106"/>
    <mergeCell ref="J105:J106"/>
    <mergeCell ref="J135:J136"/>
    <mergeCell ref="B135:B136"/>
    <mergeCell ref="A135:A136"/>
    <mergeCell ref="J118:J119"/>
    <mergeCell ref="B118:B119"/>
    <mergeCell ref="A118:A119"/>
    <mergeCell ref="O146:O147"/>
    <mergeCell ref="P157:P158"/>
    <mergeCell ref="A157:A158"/>
    <mergeCell ref="B157:B158"/>
    <mergeCell ref="J157:J158"/>
    <mergeCell ref="O157:O158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2023-07-31T02:50:18Z</dcterms:modified>
</cp:coreProperties>
</file>