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03" i="6"/>
  <c r="K103"/>
  <c r="K135"/>
  <c r="M135" s="1"/>
  <c r="L24"/>
  <c r="K24"/>
  <c r="L23"/>
  <c r="K23"/>
  <c r="M23" s="1"/>
  <c r="K20"/>
  <c r="L55"/>
  <c r="M55" s="1"/>
  <c r="L54"/>
  <c r="K55"/>
  <c r="K54"/>
  <c r="L56"/>
  <c r="K56"/>
  <c r="L102"/>
  <c r="K102"/>
  <c r="L52"/>
  <c r="K52"/>
  <c r="L14"/>
  <c r="K14"/>
  <c r="K134"/>
  <c r="M134" s="1"/>
  <c r="K133"/>
  <c r="M133" s="1"/>
  <c r="K132"/>
  <c r="M132" s="1"/>
  <c r="L53"/>
  <c r="K53"/>
  <c r="L98"/>
  <c r="K98"/>
  <c r="L100"/>
  <c r="K100"/>
  <c r="L17"/>
  <c r="K17"/>
  <c r="K127"/>
  <c r="M127" s="1"/>
  <c r="L99"/>
  <c r="K99"/>
  <c r="K131"/>
  <c r="M131" s="1"/>
  <c r="L94"/>
  <c r="K94"/>
  <c r="L51"/>
  <c r="K51"/>
  <c r="L97"/>
  <c r="K97"/>
  <c r="K130"/>
  <c r="M130" s="1"/>
  <c r="K129"/>
  <c r="M129" s="1"/>
  <c r="K128"/>
  <c r="M128" s="1"/>
  <c r="K126"/>
  <c r="M126" s="1"/>
  <c r="L95"/>
  <c r="K95"/>
  <c r="L93"/>
  <c r="K93"/>
  <c r="L92"/>
  <c r="K92"/>
  <c r="L96"/>
  <c r="K96"/>
  <c r="L21"/>
  <c r="K21"/>
  <c r="L20"/>
  <c r="L50"/>
  <c r="K50"/>
  <c r="L141"/>
  <c r="K141"/>
  <c r="K124"/>
  <c r="M124" s="1"/>
  <c r="K123"/>
  <c r="M123" s="1"/>
  <c r="K125"/>
  <c r="M125" s="1"/>
  <c r="L76"/>
  <c r="K76"/>
  <c r="L91"/>
  <c r="K91"/>
  <c r="L90"/>
  <c r="K90"/>
  <c r="L88"/>
  <c r="K88"/>
  <c r="L83"/>
  <c r="K83"/>
  <c r="K121"/>
  <c r="M121" s="1"/>
  <c r="L18"/>
  <c r="K18"/>
  <c r="K122"/>
  <c r="M122" s="1"/>
  <c r="L89"/>
  <c r="K89"/>
  <c r="L84"/>
  <c r="K84"/>
  <c r="L87"/>
  <c r="K87"/>
  <c r="L86"/>
  <c r="K86"/>
  <c r="K49"/>
  <c r="L49"/>
  <c r="L48"/>
  <c r="K48"/>
  <c r="L47"/>
  <c r="K47"/>
  <c r="L19"/>
  <c r="K19"/>
  <c r="L15"/>
  <c r="K15"/>
  <c r="L46"/>
  <c r="K46"/>
  <c r="L85"/>
  <c r="K85"/>
  <c r="L82"/>
  <c r="K82"/>
  <c r="L16"/>
  <c r="K16"/>
  <c r="L42"/>
  <c r="K42"/>
  <c r="K120"/>
  <c r="M120" s="1"/>
  <c r="L81"/>
  <c r="K81"/>
  <c r="K119"/>
  <c r="M119" s="1"/>
  <c r="L79"/>
  <c r="K79"/>
  <c r="L45"/>
  <c r="K45"/>
  <c r="L143"/>
  <c r="K143"/>
  <c r="K118"/>
  <c r="M118" s="1"/>
  <c r="L80"/>
  <c r="K80"/>
  <c r="K117"/>
  <c r="M117" s="1"/>
  <c r="L74"/>
  <c r="K74"/>
  <c r="L43"/>
  <c r="K43"/>
  <c r="K116"/>
  <c r="M116" s="1"/>
  <c r="L44"/>
  <c r="K44"/>
  <c r="L78"/>
  <c r="K78"/>
  <c r="L77"/>
  <c r="K77"/>
  <c r="L75"/>
  <c r="K75"/>
  <c r="L71"/>
  <c r="K71"/>
  <c r="L35"/>
  <c r="K35"/>
  <c r="L13"/>
  <c r="K13"/>
  <c r="K115"/>
  <c r="M115" s="1"/>
  <c r="L73"/>
  <c r="K73"/>
  <c r="L41"/>
  <c r="K41"/>
  <c r="L40"/>
  <c r="K40"/>
  <c r="L38"/>
  <c r="K38"/>
  <c r="L11"/>
  <c r="K11"/>
  <c r="L72"/>
  <c r="K72"/>
  <c r="L36"/>
  <c r="K36"/>
  <c r="K114"/>
  <c r="M114" s="1"/>
  <c r="L70"/>
  <c r="K70"/>
  <c r="L12"/>
  <c r="K12"/>
  <c r="K113"/>
  <c r="M113" s="1"/>
  <c r="K112"/>
  <c r="M112" s="1"/>
  <c r="K111"/>
  <c r="M111" s="1"/>
  <c r="L69"/>
  <c r="L68"/>
  <c r="M100" l="1"/>
  <c r="M24"/>
  <c r="M103"/>
  <c r="M54"/>
  <c r="M53"/>
  <c r="M52"/>
  <c r="M56"/>
  <c r="M102"/>
  <c r="M14"/>
  <c r="M98"/>
  <c r="M99"/>
  <c r="M17"/>
  <c r="M76"/>
  <c r="M21"/>
  <c r="M91"/>
  <c r="M20"/>
  <c r="M97"/>
  <c r="M92"/>
  <c r="M94"/>
  <c r="M51"/>
  <c r="M83"/>
  <c r="M90"/>
  <c r="M96"/>
  <c r="M95"/>
  <c r="M93"/>
  <c r="M50"/>
  <c r="M18"/>
  <c r="M141"/>
  <c r="M87"/>
  <c r="M71"/>
  <c r="M44"/>
  <c r="M80"/>
  <c r="M15"/>
  <c r="M47"/>
  <c r="M81"/>
  <c r="M86"/>
  <c r="M88"/>
  <c r="M42"/>
  <c r="M82"/>
  <c r="M19"/>
  <c r="M89"/>
  <c r="M48"/>
  <c r="M84"/>
  <c r="M49"/>
  <c r="M79"/>
  <c r="M143"/>
  <c r="M46"/>
  <c r="M35"/>
  <c r="M16"/>
  <c r="M45"/>
  <c r="M85"/>
  <c r="M11"/>
  <c r="M13"/>
  <c r="M77"/>
  <c r="M43"/>
  <c r="M74"/>
  <c r="M40"/>
  <c r="M38"/>
  <c r="M78"/>
  <c r="M75"/>
  <c r="M36"/>
  <c r="M73"/>
  <c r="M41"/>
  <c r="M72"/>
  <c r="M70"/>
  <c r="M12"/>
  <c r="K69"/>
  <c r="M69" s="1"/>
  <c r="L34"/>
  <c r="K34"/>
  <c r="L39"/>
  <c r="K39"/>
  <c r="L37"/>
  <c r="K37"/>
  <c r="K68"/>
  <c r="M68" s="1"/>
  <c r="L10"/>
  <c r="K10"/>
  <c r="L142"/>
  <c r="K142"/>
  <c r="H337"/>
  <c r="M39" l="1"/>
  <c r="M34"/>
  <c r="M37"/>
  <c r="M10"/>
  <c r="M142"/>
  <c r="K337" l="1"/>
  <c r="L337" s="1"/>
  <c r="K326"/>
  <c r="L326" s="1"/>
  <c r="K316"/>
  <c r="L316" s="1"/>
  <c r="K332" l="1"/>
  <c r="L332" s="1"/>
  <c r="K333" l="1"/>
  <c r="L333" s="1"/>
  <c r="K330" l="1"/>
  <c r="L330" s="1"/>
  <c r="K309"/>
  <c r="L309" s="1"/>
  <c r="K329"/>
  <c r="L329" s="1"/>
  <c r="K328"/>
  <c r="L328" s="1"/>
  <c r="K327"/>
  <c r="L327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7"/>
  <c r="L307" s="1"/>
  <c r="K306"/>
  <c r="L306" s="1"/>
  <c r="F305"/>
  <c r="K305" s="1"/>
  <c r="L305" s="1"/>
  <c r="K304"/>
  <c r="L304" s="1"/>
  <c r="K303"/>
  <c r="L303" s="1"/>
  <c r="K302"/>
  <c r="L302" s="1"/>
  <c r="K301"/>
  <c r="L301" s="1"/>
  <c r="K300"/>
  <c r="L300" s="1"/>
  <c r="F299"/>
  <c r="K299" s="1"/>
  <c r="L299" s="1"/>
  <c r="F298"/>
  <c r="K298" s="1"/>
  <c r="L298" s="1"/>
  <c r="K297"/>
  <c r="L297" s="1"/>
  <c r="F296"/>
  <c r="K296" s="1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8"/>
  <c r="L278" s="1"/>
  <c r="K277"/>
  <c r="L277" s="1"/>
  <c r="F276"/>
  <c r="K276" s="1"/>
  <c r="L276" s="1"/>
  <c r="K275"/>
  <c r="L275" s="1"/>
  <c r="K272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6"/>
  <c r="L246" s="1"/>
  <c r="K244"/>
  <c r="L244" s="1"/>
  <c r="K243"/>
  <c r="L243" s="1"/>
  <c r="K242"/>
  <c r="L242" s="1"/>
  <c r="K240"/>
  <c r="L240" s="1"/>
  <c r="K239"/>
  <c r="L239" s="1"/>
  <c r="K238"/>
  <c r="L238" s="1"/>
  <c r="K237"/>
  <c r="K236"/>
  <c r="L236" s="1"/>
  <c r="K235"/>
  <c r="L235" s="1"/>
  <c r="K233"/>
  <c r="L233" s="1"/>
  <c r="K232"/>
  <c r="L232" s="1"/>
  <c r="K231"/>
  <c r="L231" s="1"/>
  <c r="K230"/>
  <c r="L230" s="1"/>
  <c r="K229"/>
  <c r="L229" s="1"/>
  <c r="F228"/>
  <c r="K228" s="1"/>
  <c r="L228" s="1"/>
  <c r="H227"/>
  <c r="K227" s="1"/>
  <c r="L227" s="1"/>
  <c r="K224"/>
  <c r="L224" s="1"/>
  <c r="K223"/>
  <c r="L223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H193"/>
  <c r="K193" s="1"/>
  <c r="L193" s="1"/>
  <c r="F192"/>
  <c r="K192" s="1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M7"/>
  <c r="D7" i="5"/>
  <c r="K6" i="4"/>
  <c r="K6" i="3"/>
  <c r="L6" i="2"/>
  <c r="P143" i="6" l="1"/>
  <c r="P142"/>
  <c r="P22"/>
</calcChain>
</file>

<file path=xl/sharedStrings.xml><?xml version="1.0" encoding="utf-8"?>
<sst xmlns="http://schemas.openxmlformats.org/spreadsheetml/2006/main" count="3246" uniqueCount="1204">
  <si>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</si>
  <si>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</si>
  <si>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</si>
  <si>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</si>
  <si>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</si>
  <si>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</si>
  <si>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</si>
  <si>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</si>
  <si>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</si>
  <si>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</si>
  <si>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</si>
  <si>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</si>
  <si>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</si>
  <si>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</si>
  <si>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</si>
  <si>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</si>
  <si>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</si>
  <si>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</si>
  <si>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</si>
  <si>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</si>
  <si>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</si>
  <si>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</si>
  <si>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</si>
  <si>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</si>
  <si>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</si>
  <si>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</si>
  <si>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</si>
  <si>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</si>
  <si>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</si>
  <si>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</si>
  <si>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</si>
  <si>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</si>
  <si>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</si>
  <si>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</si>
  <si>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</si>
  <si>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</si>
  <si>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</si>
  <si>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</si>
  <si>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</si>
  <si>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</si>
  <si>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</si>
  <si>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</si>
  <si>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</si>
  <si>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</si>
  <si>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</si>
  <si>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</si>
  <si>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</si>
  <si>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</si>
  <si>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</si>
  <si>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</si>
  <si>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</si>
  <si>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</si>
  <si>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</si>
  <si>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</si>
  <si>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</si>
  <si>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</si>
  <si>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</si>
  <si>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</si>
  <si>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</si>
  <si>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</si>
  <si>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</si>
  <si>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</si>
  <si>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</si>
  <si>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</si>
  <si>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</si>
  <si>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</si>
  <si>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</si>
  <si>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</si>
  <si>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</si>
  <si>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</si>
  <si>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</si>
  <si>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</si>
  <si>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</si>
  <si>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</si>
  <si>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</si>
  <si>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</si>
  <si>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</si>
  <si>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</si>
  <si>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</si>
  <si>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</si>
  <si>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</si>
  <si>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</si>
  <si>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</si>
  <si>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</si>
  <si>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</si>
  <si>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</si>
  <si>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</si>
  <si>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</si>
  <si>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</si>
  <si>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</si>
  <si>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</si>
  <si>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</si>
  <si>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</si>
  <si>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</si>
  <si>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</si>
  <si>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</si>
  <si>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</si>
  <si>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</si>
  <si>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</si>
  <si>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</si>
  <si>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</si>
  <si>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</si>
  <si>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</si>
  <si>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</si>
  <si>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</si>
  <si>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</si>
  <si>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</si>
  <si>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</si>
  <si>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</si>
  <si>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</si>
  <si>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</si>
  <si>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</si>
  <si>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</si>
  <si>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</si>
  <si>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</si>
  <si>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</si>
  <si>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</si>
  <si>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</si>
  <si>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</si>
  <si>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</si>
  <si>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</si>
  <si>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</si>
  <si>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</si>
  <si>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</si>
  <si>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</si>
  <si>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</si>
  <si>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</si>
  <si>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</si>
  <si>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</si>
  <si>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</si>
  <si>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</si>
  <si>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</si>
  <si>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</si>
  <si>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</si>
  <si>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</si>
  <si>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</si>
  <si>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</si>
  <si>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</si>
  <si>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</si>
  <si>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</si>
  <si>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</si>
  <si>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</si>
  <si>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</si>
  <si>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</si>
  <si>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</si>
  <si>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</si>
  <si>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</si>
  <si>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</si>
  <si>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</si>
  <si>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</si>
  <si>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</si>
  <si>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</si>
  <si>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</si>
  <si>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</si>
  <si>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</si>
  <si>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</si>
  <si>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</si>
  <si>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</si>
  <si>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</si>
  <si>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</si>
  <si>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</si>
  <si>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</si>
  <si>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</si>
  <si>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</si>
  <si>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</si>
  <si>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</si>
  <si>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</si>
  <si>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</si>
  <si>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</si>
  <si>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</si>
  <si>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</si>
  <si>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</si>
  <si>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</si>
  <si>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</si>
  <si>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</si>
  <si>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</si>
  <si>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</si>
  <si>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</si>
  <si>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</si>
  <si>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</si>
  <si>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</si>
  <si>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</si>
  <si>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</si>
  <si>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</si>
  <si>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</si>
  <si>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</si>
  <si>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</si>
  <si>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</si>
  <si>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</si>
  <si>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</si>
  <si>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</si>
  <si>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</si>
  <si>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</si>
  <si>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</si>
  <si>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</si>
  <si>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</si>
  <si>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</si>
  <si>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</si>
  <si>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</si>
  <si>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</si>
  <si>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</si>
  <si>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</si>
  <si>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</si>
  <si>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</si>
  <si>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</si>
  <si>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</si>
  <si>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</si>
  <si>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</si>
  <si>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</si>
  <si>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</si>
  <si>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</si>
  <si>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</si>
  <si>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</si>
  <si>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</si>
  <si>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</si>
  <si>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</si>
  <si>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</si>
  <si>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</si>
  <si>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</si>
  <si>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</si>
  <si>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</si>
  <si>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</si>
  <si>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</si>
  <si>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</si>
  <si>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</si>
  <si>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</si>
  <si>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</si>
  <si>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</si>
  <si>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</si>
  <si>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</si>
  <si>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</si>
  <si>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</si>
  <si>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</si>
  <si>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</si>
  <si>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</si>
  <si>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</si>
  <si>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</si>
  <si>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</si>
  <si>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</si>
  <si>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</si>
  <si>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</si>
  <si>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</si>
  <si>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</si>
  <si>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</si>
  <si>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</si>
  <si>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</si>
  <si>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</si>
  <si>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</si>
  <si>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</si>
  <si>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</si>
  <si>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</si>
  <si>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</si>
  <si>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</si>
  <si>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</si>
  <si>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</si>
  <si>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</si>
  <si>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</si>
  <si>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</si>
  <si>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</si>
  <si>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</si>
  <si>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</si>
  <si>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</si>
  <si>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</si>
  <si>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</si>
  <si>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</si>
  <si>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</si>
  <si>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</si>
  <si>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</si>
  <si>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</si>
  <si>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</si>
  <si>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</si>
  <si>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</si>
  <si>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</si>
  <si>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</si>
  <si>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</si>
  <si>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</si>
  <si>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</si>
  <si>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</si>
  <si>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</si>
  <si>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</si>
  <si>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</si>
  <si>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</si>
  <si>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</si>
  <si>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</si>
  <si>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</si>
  <si>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</si>
  <si>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</si>
  <si>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</si>
  <si>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</si>
  <si>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</si>
  <si>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</si>
  <si>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</si>
  <si>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</si>
  <si>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</si>
  <si>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</si>
  <si>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</si>
  <si>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</si>
  <si>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</si>
  <si>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</si>
  <si>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</si>
  <si>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</si>
  <si>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</si>
  <si>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</si>
  <si>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</si>
  <si>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</si>
  <si>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</si>
  <si>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</si>
  <si>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</si>
  <si>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</si>
  <si>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</si>
  <si>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</si>
  <si>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</si>
  <si>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</si>
  <si>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</si>
  <si>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</si>
  <si>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</si>
  <si>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</si>
  <si>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</si>
  <si>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</si>
  <si>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</si>
  <si>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</si>
  <si>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</si>
  <si>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</si>
  <si>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</si>
  <si>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</si>
  <si>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</si>
  <si>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</si>
  <si>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</si>
  <si>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</si>
  <si>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</si>
  <si>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</si>
  <si>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</si>
  <si>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</si>
  <si>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</si>
  <si>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</si>
  <si>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</si>
  <si>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</si>
  <si>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</si>
  <si>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</si>
  <si>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</si>
  <si>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</si>
  <si>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</si>
  <si>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</si>
  <si>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</si>
  <si>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</si>
  <si>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</si>
  <si>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</si>
  <si>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</si>
  <si>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</si>
  <si>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</si>
  <si>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</si>
  <si>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</si>
  <si>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</si>
  <si>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</si>
  <si>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</si>
  <si>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</si>
  <si>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</si>
  <si>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</si>
  <si>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</si>
  <si>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</si>
  <si>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</si>
  <si>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</si>
  <si>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</si>
  <si>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</si>
  <si>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</si>
  <si>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</si>
  <si>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</si>
  <si>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</si>
  <si>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</si>
  <si>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</si>
  <si>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</si>
  <si>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</si>
  <si>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</si>
  <si>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</si>
  <si>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</si>
  <si>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</si>
  <si>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</si>
  <si>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</si>
  <si>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</si>
  <si>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</si>
  <si>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</si>
  <si>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</si>
  <si>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</si>
  <si>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</si>
  <si>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</si>
  <si>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</si>
  <si>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</si>
  <si>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</si>
  <si>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</si>
  <si>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</si>
  <si>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</si>
  <si>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</si>
  <si>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</si>
  <si>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</si>
  <si>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</si>
  <si>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</si>
  <si>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</si>
  <si>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</si>
  <si>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</si>
  <si>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</si>
  <si>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</si>
  <si>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</si>
  <si>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</si>
  <si>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</si>
  <si>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</si>
  <si>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</si>
  <si>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</si>
  <si>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</si>
  <si>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</si>
  <si>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</si>
  <si>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</si>
  <si>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</si>
  <si>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</si>
  <si>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</si>
  <si>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</si>
  <si>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</si>
  <si>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</si>
  <si>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</si>
  <si>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</si>
  <si>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</si>
  <si>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</si>
  <si>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</si>
  <si>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</si>
  <si>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</si>
  <si>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</si>
  <si>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</si>
  <si>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</si>
  <si>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</si>
  <si>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</si>
  <si>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</si>
  <si>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</si>
  <si>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</si>
  <si>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</si>
  <si>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</si>
  <si>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</si>
  <si>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</si>
  <si>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</si>
  <si>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</si>
  <si>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</si>
  <si>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</si>
  <si>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</si>
  <si>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</si>
  <si>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</si>
  <si>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</si>
  <si>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</si>
  <si>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</si>
  <si>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</si>
  <si>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</si>
  <si>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</si>
  <si>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</si>
  <si>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</si>
  <si>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</si>
  <si>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</si>
  <si>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</si>
  <si>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</si>
  <si>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</si>
  <si>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</si>
  <si>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</si>
  <si>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</si>
  <si>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</si>
  <si>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</si>
  <si>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</si>
  <si>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</si>
  <si>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</si>
  <si>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</si>
  <si>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</si>
  <si>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</si>
  <si>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</si>
  <si>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</si>
  <si>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</si>
  <si>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</si>
  <si>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</si>
  <si>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</si>
  <si>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</si>
  <si>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</si>
  <si>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</si>
  <si>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</si>
  <si>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</si>
  <si>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</si>
  <si>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</si>
  <si>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</si>
  <si>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</si>
  <si>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</si>
  <si>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</si>
  <si>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</si>
  <si>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</si>
  <si>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</si>
  <si>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</si>
  <si>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</si>
  <si>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</si>
  <si>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</si>
  <si>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</si>
  <si>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</si>
  <si>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</si>
  <si>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</si>
  <si>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</si>
  <si>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</si>
  <si>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</si>
  <si>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</si>
  <si>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</si>
  <si>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</si>
  <si>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</si>
  <si>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</si>
  <si>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</si>
  <si>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</si>
  <si>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</si>
  <si>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</si>
  <si>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</si>
  <si>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</si>
  <si>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</si>
  <si>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</si>
  <si>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</si>
  <si>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</si>
  <si>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</si>
  <si>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</si>
  <si>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</si>
  <si>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</si>
  <si>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</si>
  <si>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</si>
  <si>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</si>
  <si>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</si>
  <si>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</si>
  <si>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</si>
  <si>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</si>
  <si>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</si>
  <si>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</si>
  <si>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</si>
  <si>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</si>
  <si>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</si>
  <si>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</si>
  <si>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</si>
  <si>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</si>
  <si>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</si>
  <si>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</si>
  <si>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</si>
  <si>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</si>
  <si>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</si>
  <si>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</si>
  <si>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</si>
  <si>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</si>
  <si>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</si>
  <si>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</si>
  <si>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</si>
  <si>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</si>
  <si>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</si>
  <si>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</si>
  <si>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</si>
  <si>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</si>
  <si>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</si>
  <si>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</si>
  <si>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</si>
  <si>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</si>
  <si>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</si>
  <si>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</si>
  <si>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</si>
  <si>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</si>
  <si>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</si>
  <si>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</si>
  <si>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</si>
  <si>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</si>
  <si>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</si>
  <si>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</si>
  <si>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</si>
  <si>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</si>
  <si>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</si>
  <si>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</si>
  <si>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</si>
  <si>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</si>
  <si>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</si>
  <si>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</si>
  <si>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</si>
  <si>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</si>
  <si>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</si>
  <si>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</si>
  <si>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</si>
  <si>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</si>
  <si>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</si>
  <si>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</si>
  <si>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</si>
  <si>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</si>
  <si>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</si>
  <si>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</si>
  <si>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</si>
  <si>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</si>
  <si>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</si>
  <si>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</si>
  <si>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</si>
  <si>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</si>
  <si>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</si>
  <si>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</si>
  <si>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</si>
  <si>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</si>
  <si>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</si>
  <si>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</si>
  <si>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</si>
  <si>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</si>
  <si>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</si>
  <si>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</si>
  <si>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</si>
  <si>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</si>
  <si>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</si>
  <si>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</si>
  <si>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</si>
  <si>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</si>
  <si>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</si>
  <si>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</si>
  <si>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</si>
  <si>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</si>
  <si>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</si>
  <si>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</si>
  <si>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</si>
  <si>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</si>
  <si>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</si>
  <si>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</si>
  <si>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</si>
  <si>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</si>
  <si>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</si>
  <si>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</si>
  <si>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</si>
  <si>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</si>
  <si>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</si>
  <si>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</si>
  <si>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</si>
  <si>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</si>
  <si>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</si>
  <si>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</si>
  <si>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</si>
  <si>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</si>
  <si>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</si>
  <si>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</si>
  <si>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</si>
  <si>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</si>
  <si>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</si>
  <si>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</si>
  <si>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</si>
  <si>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</si>
  <si>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</si>
  <si>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</si>
  <si>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</si>
  <si>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</si>
  <si>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</si>
  <si>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</si>
  <si>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</si>
  <si>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</si>
  <si>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</si>
  <si>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</si>
  <si>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</si>
  <si>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</si>
  <si>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</si>
  <si>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</si>
  <si>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</si>
  <si>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</si>
  <si>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</si>
  <si>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</si>
  <si>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</si>
  <si>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</si>
  <si>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</si>
  <si>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</si>
  <si>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</si>
  <si>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</si>
  <si>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</si>
  <si>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</si>
  <si>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</si>
  <si>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</si>
  <si>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</si>
  <si>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</si>
  <si>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</si>
  <si>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</si>
  <si>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</si>
  <si>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</si>
  <si>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</si>
  <si>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</si>
  <si>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</si>
  <si>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</si>
  <si>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</si>
  <si>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</si>
  <si>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</si>
  <si>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</si>
  <si>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</si>
  <si>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</si>
  <si>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</si>
  <si>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</si>
  <si>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</si>
  <si>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</si>
  <si>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</si>
  <si>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</si>
  <si>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</si>
  <si>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</si>
  <si>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</si>
  <si>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</si>
  <si>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</si>
  <si>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</si>
  <si>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</si>
  <si>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</si>
  <si>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</si>
  <si>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</si>
  <si>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</si>
  <si>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</si>
  <si>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</si>
  <si>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</si>
  <si>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</si>
  <si>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</si>
  <si>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</si>
  <si>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</si>
  <si>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</si>
  <si>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</si>
  <si>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</si>
  <si>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</si>
  <si>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</si>
  <si>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</si>
  <si>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</si>
  <si>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</si>
  <si>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</si>
  <si>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</si>
  <si>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</si>
  <si>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</si>
  <si>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</si>
  <si>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</si>
  <si>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</si>
  <si>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</si>
  <si>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</si>
  <si>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</si>
  <si>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</si>
  <si>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</si>
  <si>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</si>
  <si>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</si>
  <si>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</si>
  <si>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</si>
  <si>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</si>
  <si>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</si>
  <si>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</si>
  <si>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</si>
  <si>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</si>
  <si>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</si>
  <si>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</si>
  <si>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</si>
  <si>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</si>
  <si>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</si>
  <si>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</si>
  <si>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</si>
  <si>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</si>
  <si>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</si>
  <si>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</si>
  <si>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</si>
  <si>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</si>
  <si>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</si>
  <si>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</si>
  <si>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</si>
  <si>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</si>
  <si>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</si>
  <si>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</si>
  <si>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</si>
  <si>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</si>
  <si>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</si>
  <si>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</si>
  <si>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</si>
  <si>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</si>
  <si>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</si>
  <si>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</si>
  <si>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</si>
  <si>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</si>
  <si>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</si>
  <si>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</si>
  <si>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</si>
  <si>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</si>
  <si>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</si>
  <si>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</si>
  <si>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</si>
  <si>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</si>
  <si>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</si>
  <si>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</si>
  <si>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</si>
  <si>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</si>
  <si>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</si>
  <si>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</si>
  <si>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</si>
  <si>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</si>
  <si>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</si>
  <si>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</si>
  <si>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</si>
  <si>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</si>
  <si>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</si>
  <si>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</si>
  <si>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</si>
  <si>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</si>
  <si>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</si>
  <si>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</si>
  <si>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</si>
  <si>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</si>
  <si>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</si>
  <si>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</si>
  <si>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</si>
  <si>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</si>
  <si>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</si>
  <si>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</si>
  <si>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</si>
  <si>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</si>
  <si>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</si>
  <si>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</si>
  <si>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</si>
  <si>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</si>
  <si>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</si>
  <si>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</si>
  <si>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</si>
  <si>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</si>
  <si>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</si>
  <si>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</si>
  <si>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</si>
  <si>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</si>
  <si>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</si>
  <si>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</si>
  <si>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</si>
  <si>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</si>
  <si>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</si>
  <si>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</si>
  <si>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</si>
  <si>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</si>
  <si>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</si>
  <si>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</si>
  <si>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</si>
  <si>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</si>
  <si>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</si>
  <si>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</si>
  <si>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</si>
  <si>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</si>
  <si>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</si>
  <si>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</si>
  <si>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</si>
  <si>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</si>
  <si>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</si>
  <si>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</si>
  <si>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</si>
  <si>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</si>
  <si>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</si>
  <si>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</si>
  <si>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</si>
  <si>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</si>
  <si>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</si>
  <si>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</si>
  <si>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</si>
  <si>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</si>
  <si>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</si>
  <si>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</si>
  <si>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</si>
  <si>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</si>
  <si>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</si>
  <si>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</si>
  <si>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</si>
  <si>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</si>
  <si>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</si>
  <si>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</si>
  <si>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</si>
  <si>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</si>
  <si>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</si>
  <si>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</si>
  <si>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</si>
  <si>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</si>
  <si>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</si>
  <si>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</si>
  <si>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</si>
  <si>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</si>
  <si>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</si>
  <si>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</si>
  <si>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</si>
  <si>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</si>
  <si>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</si>
  <si>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</si>
  <si>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</si>
  <si>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</si>
  <si>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</si>
  <si>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</si>
  <si>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</si>
  <si>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</si>
  <si>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</si>
  <si>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</si>
  <si>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</si>
  <si>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</si>
  <si>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</si>
  <si>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</si>
  <si>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</si>
  <si>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</si>
  <si>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</si>
  <si>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</si>
  <si>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</si>
  <si>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</si>
  <si>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</si>
  <si>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</si>
  <si>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</si>
  <si>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</si>
  <si>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</si>
  <si>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</si>
  <si>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</si>
  <si>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</si>
  <si>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</si>
  <si>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</si>
  <si>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</si>
  <si>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</si>
  <si>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</si>
  <si>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</si>
  <si>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</si>
  <si>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</si>
  <si>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</si>
  <si>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</si>
  <si>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</si>
  <si>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</si>
  <si>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</si>
  <si>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</si>
  <si>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</si>
  <si>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</si>
  <si>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</si>
  <si>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</si>
  <si>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</si>
  <si>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</si>
  <si>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</si>
  <si>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</si>
  <si>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</si>
  <si>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</si>
  <si>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</si>
  <si>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</si>
  <si>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</si>
  <si>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</si>
  <si>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</si>
  <si>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</si>
  <si>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</si>
  <si>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</si>
  <si>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</si>
  <si>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</si>
  <si>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</si>
  <si>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</si>
  <si>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</si>
  <si>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</si>
  <si>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</si>
  <si>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</si>
  <si>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</si>
  <si>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</si>
  <si>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</si>
  <si>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</si>
  <si>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</si>
  <si>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</si>
  <si>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</si>
  <si>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</si>
  <si>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</si>
  <si>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</si>
  <si>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</si>
  <si>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</si>
  <si>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</si>
  <si>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</si>
  <si>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</si>
  <si>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</si>
  <si>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</si>
  <si>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</si>
  <si>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</si>
  <si>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</si>
  <si>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</si>
  <si>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</si>
  <si>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</si>
  <si>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</si>
  <si>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</si>
  <si>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</si>
  <si>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</si>
  <si>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</si>
  <si>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</si>
  <si>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</si>
  <si>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</si>
  <si>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</si>
  <si>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</si>
  <si>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</si>
  <si>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</si>
  <si>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</si>
  <si>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</si>
  <si>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</si>
  <si>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</si>
  <si>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</si>
  <si>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</si>
  <si>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</si>
  <si>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</si>
  <si>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</si>
  <si>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</si>
  <si>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</si>
  <si>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</si>
  <si>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</si>
  <si>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</si>
  <si>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</si>
  <si>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</si>
  <si>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</si>
  <si>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</si>
  <si>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</si>
  <si>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</si>
  <si>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</si>
  <si>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</si>
  <si>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</si>
  <si>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</si>
  <si>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</si>
  <si>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</si>
  <si>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</si>
  <si>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</si>
  <si>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</si>
  <si>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</si>
  <si>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</si>
  <si>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</si>
  <si>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</si>
  <si>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</si>
  <si>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</si>
  <si>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</si>
  <si>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</si>
  <si>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</si>
  <si>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</si>
  <si>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</si>
  <si>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</si>
  <si>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</si>
  <si>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</si>
  <si>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</si>
  <si>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</si>
  <si>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</si>
  <si>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</si>
  <si>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</si>
  <si>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</si>
  <si>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</si>
  <si>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</si>
  <si>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</si>
  <si>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</si>
  <si>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1350-1360</t>
  </si>
  <si>
    <t xml:space="preserve">INFY JUNE FUT </t>
  </si>
  <si>
    <t>1550-1520</t>
  </si>
  <si>
    <t>Profit of Rs.24.50/-</t>
  </si>
  <si>
    <t>Profit of Rs.9.5/-</t>
  </si>
  <si>
    <t>NIFTY 16400 CE 26 MAY</t>
  </si>
  <si>
    <t>110-130</t>
  </si>
  <si>
    <t>M&amp;M JUNE FUT</t>
  </si>
  <si>
    <t>950-965</t>
  </si>
  <si>
    <t>Profit of Rs.26/-</t>
  </si>
  <si>
    <t>Profit of Rs.12/-</t>
  </si>
  <si>
    <t>Profit of Rs.27/-</t>
  </si>
  <si>
    <t>150-153</t>
  </si>
  <si>
    <t xml:space="preserve">GSPL JUNE FUT </t>
  </si>
  <si>
    <t>275-280</t>
  </si>
  <si>
    <t xml:space="preserve">COLPAL JUNE FUT </t>
  </si>
  <si>
    <t>ICICIBANK 740 CE JUNE</t>
  </si>
  <si>
    <t>20-22</t>
  </si>
  <si>
    <t>BANKNIFTY 34400 CE MAY</t>
  </si>
  <si>
    <t>400-500</t>
  </si>
  <si>
    <t>400-450</t>
  </si>
  <si>
    <t>Profit of Rs.65/-</t>
  </si>
  <si>
    <t>Profit of Rs.5/-</t>
  </si>
  <si>
    <t>HCLTECH JUN FUT</t>
  </si>
  <si>
    <t>1020-1030</t>
  </si>
  <si>
    <t>ALPHA LEON ENTERPRISES LLP</t>
  </si>
  <si>
    <t>Loss of Rs.4.5/-</t>
  </si>
  <si>
    <t>Profit of Rs.10/-</t>
  </si>
  <si>
    <t>NIFTY 16100 CE MAY</t>
  </si>
  <si>
    <t>110-140</t>
  </si>
  <si>
    <t>Loss of Rs.19/-</t>
  </si>
  <si>
    <t>BANKNIFTY 34600 CE MAY</t>
  </si>
  <si>
    <t>Profit of Rs.2.5/-</t>
  </si>
  <si>
    <t>Profit of Rs.22/-</t>
  </si>
  <si>
    <t>NIFTY JUNE FUT</t>
  </si>
  <si>
    <t>1750-1800</t>
  </si>
  <si>
    <t>Profit of Rs.2/-</t>
  </si>
  <si>
    <t>GSPL JUNE FUT</t>
  </si>
  <si>
    <t>261-262</t>
  </si>
  <si>
    <t xml:space="preserve">HINDUNILVR JUNE FUT </t>
  </si>
  <si>
    <t>2340-2350</t>
  </si>
  <si>
    <t>670-680</t>
  </si>
  <si>
    <t>435-445</t>
  </si>
  <si>
    <t>2700-2750</t>
  </si>
  <si>
    <t>NIFTY 16000 CE MAY</t>
  </si>
  <si>
    <t>100-120</t>
  </si>
  <si>
    <t>1000-1020</t>
  </si>
  <si>
    <t>NIFTY 16050 PE MAY</t>
  </si>
  <si>
    <t>Loss of Rs.29/-</t>
  </si>
  <si>
    <t>GUJCOTEX</t>
  </si>
  <si>
    <t>GRAVITON RESEARCH CAPITAL LLP</t>
  </si>
  <si>
    <t xml:space="preserve"> Profit of Rs.220/-</t>
  </si>
  <si>
    <t>250-255</t>
  </si>
  <si>
    <t>Profit of Rs.4/-</t>
  </si>
  <si>
    <t>468-471</t>
  </si>
  <si>
    <t>490-500</t>
  </si>
  <si>
    <t>145-150</t>
  </si>
  <si>
    <t>CHETAN SHAILESH PAREKH</t>
  </si>
  <si>
    <t>SHARPLINE</t>
  </si>
  <si>
    <t>JATIN MANUBHAI SHAH</t>
  </si>
  <si>
    <t>KSHITIJPOL</t>
  </si>
  <si>
    <t>Kshitij Polyline Limited</t>
  </si>
  <si>
    <t>Profit of Rs.28.5/-</t>
  </si>
  <si>
    <t>Part Profit of Rs.62.5/-</t>
  </si>
  <si>
    <t>RELIANCE 2700 CE MAY</t>
  </si>
  <si>
    <t>1110-1120</t>
  </si>
  <si>
    <t>1160-1180</t>
  </si>
  <si>
    <t>Profit of Rs.73/-</t>
  </si>
  <si>
    <t>Profit of Rs.46/-</t>
  </si>
  <si>
    <t>Loss of Rs.110/-</t>
  </si>
  <si>
    <t>BCLENTERPR</t>
  </si>
  <si>
    <t>CHANDRAP</t>
  </si>
  <si>
    <t>SHAILESHKUMAR JAYANTKUMAR PAREKH</t>
  </si>
  <si>
    <t>JONJUA</t>
  </si>
  <si>
    <t>YANNAM SUDHAKARA REDDY</t>
  </si>
  <si>
    <t>LIBAS</t>
  </si>
  <si>
    <t>Libas Consu Products Ltd</t>
  </si>
  <si>
    <t>P S SHETH</t>
  </si>
  <si>
    <t>BIRLATYRE</t>
  </si>
  <si>
    <t>Birla Tyres Limited</t>
  </si>
  <si>
    <t>INDUSIND BANK LTD CLIENT A/C</t>
  </si>
  <si>
    <t>DYNPRO-RE</t>
  </si>
  <si>
    <t>Dynemic Products Limited</t>
  </si>
  <si>
    <t>PREETI AGGARWAL</t>
  </si>
  <si>
    <t>Part Profit of Rs.5/-</t>
  </si>
  <si>
    <t>Loss of Rs.17.5/-</t>
  </si>
  <si>
    <t>16800-16850</t>
  </si>
  <si>
    <t>ARCFIN</t>
  </si>
  <si>
    <t>MANOJ KUMAR</t>
  </si>
  <si>
    <t>SYED GHULAM JILANI</t>
  </si>
  <si>
    <t>RAJ DEVANGBHAI PATEL</t>
  </si>
  <si>
    <t>IFL</t>
  </si>
  <si>
    <t>BHAGVATIBEN PATEL</t>
  </si>
  <si>
    <t>TARUNABEN LALJIBHAI TRIVEDI</t>
  </si>
  <si>
    <t>HIRWANI JAYANTIBHAI VAGHELA</t>
  </si>
  <si>
    <t>GOPAL ROY CHOUDHURY</t>
  </si>
  <si>
    <t>KRETTOSYS</t>
  </si>
  <si>
    <t>VINOD J PATEL</t>
  </si>
  <si>
    <t>MIL</t>
  </si>
  <si>
    <t>KRUTI KEVIN KAPADIA</t>
  </si>
  <si>
    <t>DIXIT PRAKASHBHAI SHAH</t>
  </si>
  <si>
    <t>EAM LONG-ONLY EMERGING MARKETS MASTER FUND LIMITED</t>
  </si>
  <si>
    <t>MRCEXIM</t>
  </si>
  <si>
    <t>CHOICE EQUITY BROKING PRIVATE LIMITED</t>
  </si>
  <si>
    <t>NHCFOODS</t>
  </si>
  <si>
    <t>SWAROOPA REDDY MITTAPALLY</t>
  </si>
  <si>
    <t>NXTDIGITAL</t>
  </si>
  <si>
    <t>AASIA CORPORATION LLP</t>
  </si>
  <si>
    <t>HINDUJA GROUP LIMITED</t>
  </si>
  <si>
    <t>RELIABVEN</t>
  </si>
  <si>
    <t>RADHIKA RASTOGI</t>
  </si>
  <si>
    <t>COUNTER CYCLICAL INVESTMENTS PRIVATE LIMITED</t>
  </si>
  <si>
    <t>SCANDENT</t>
  </si>
  <si>
    <t>SHREE BALAJI ENTERPRISES</t>
  </si>
  <si>
    <t>REGALIA INFRA PROJECTS LLP</t>
  </si>
  <si>
    <t>BP EQUITIES PVT. LTD.</t>
  </si>
  <si>
    <t>BP FINTRADE PRIVATE LIMITED</t>
  </si>
  <si>
    <t>ELIXIR WEALTH MANAGEMENT PRIVATE LIMITED</t>
  </si>
  <si>
    <t>RAJKUMAR BASUDEV AGARWAL</t>
  </si>
  <si>
    <t>PAWANKUMAR BASUDEV AGARWAL</t>
  </si>
  <si>
    <t>SHETH BROTHER</t>
  </si>
  <si>
    <t>DAIVIK JATIN SHAH</t>
  </si>
  <si>
    <t>HELI JATIN SHAH</t>
  </si>
  <si>
    <t>SETU SECURITIES PVT LTD</t>
  </si>
  <si>
    <t>SACHINKUMAR BHAGVANDAS SAHU</t>
  </si>
  <si>
    <t>ANSHU AGGARWAL</t>
  </si>
  <si>
    <t>SSTL</t>
  </si>
  <si>
    <t>SUMIT SHARDA</t>
  </si>
  <si>
    <t>SUNEDISON</t>
  </si>
  <si>
    <t>CHANDRAKUMAR KHANMALJI JAIN</t>
  </si>
  <si>
    <t>TDSL</t>
  </si>
  <si>
    <t>DARSHAN TRADING COMPANY</t>
  </si>
  <si>
    <t>UMAEXPORTS</t>
  </si>
  <si>
    <t>SUNEET LAL</t>
  </si>
  <si>
    <t>HRTI PRIVATE LIMITED</t>
  </si>
  <si>
    <t>VITESSE</t>
  </si>
  <si>
    <t>STRATEGIC INVESTMENT SOLUTIONS</t>
  </si>
  <si>
    <t>WAGEND</t>
  </si>
  <si>
    <t>UJALA FINTRADE PRIVATE LIMITED</t>
  </si>
  <si>
    <t>DANGEE</t>
  </si>
  <si>
    <t>Dangee Dums Limited</t>
  </si>
  <si>
    <t>DHANVARSHA</t>
  </si>
  <si>
    <t>Dhanvarsha Finvest Limite</t>
  </si>
  <si>
    <t>ADITYA ENTERPRISE</t>
  </si>
  <si>
    <t>VISHAKHA ACCOUNTING SERVICES PRIVATE LIMITED</t>
  </si>
  <si>
    <t>GA TRADING COMPANY</t>
  </si>
  <si>
    <t>PARTHAVI PATEL</t>
  </si>
  <si>
    <t>SUDHANSHU MAHALWAL</t>
  </si>
  <si>
    <t>PURI RAJNISH</t>
  </si>
  <si>
    <t>HARDWYN</t>
  </si>
  <si>
    <t>Hardwyn India Limited</t>
  </si>
  <si>
    <t>SAWARNBHUMI VANIJYA PRIVATE LIMITED</t>
  </si>
  <si>
    <t>HDFC AMC Limited</t>
  </si>
  <si>
    <t>INTEGRATED CORE STRATEGIES (ASIA) PTE. LTD.</t>
  </si>
  <si>
    <t>Jindal Steel &amp; Power</t>
  </si>
  <si>
    <t>BNP PARIBAS ARBITRAGE</t>
  </si>
  <si>
    <t>YOKE SECURITIES LTD</t>
  </si>
  <si>
    <t>MGEL</t>
  </si>
  <si>
    <t>Mangalam Global Ent Ltd</t>
  </si>
  <si>
    <t>PRATIBHA SUKADEV CHAKOR</t>
  </si>
  <si>
    <t>Mold-Tek Packaging Ltd</t>
  </si>
  <si>
    <t>EAM LONG - ONLY EMERGING MARKETS MASTER FUND LIMITED</t>
  </si>
  <si>
    <t>Tata Elxsi Limited</t>
  </si>
  <si>
    <t>Uma Exports Limited</t>
  </si>
  <si>
    <t>VENUSREM</t>
  </si>
  <si>
    <t>Venus Remedies Limited</t>
  </si>
  <si>
    <t>PAWAN CHAUDHARY</t>
  </si>
  <si>
    <t>AU Small Finance Bank Ltd</t>
  </si>
  <si>
    <t>Bajaj Corp Limited</t>
  </si>
  <si>
    <t>ISHARES CORE EMERGING MARKETS MAURITIUS CO</t>
  </si>
  <si>
    <t>HITEN JIVAN KATARIA</t>
  </si>
  <si>
    <t>NISHIL SURENDRA MARFATIA</t>
  </si>
  <si>
    <t>ANKUSH  KEDIA</t>
  </si>
  <si>
    <t>DAHYABHAI NATHABHAI PATEL HUF</t>
  </si>
  <si>
    <t>OPENXCELL TECHNOLABS PVT LTD</t>
  </si>
  <si>
    <t>EQUIRUS WEALTH PRIVATE LIMITED</t>
  </si>
  <si>
    <t>NARSI MURJI GANDHI</t>
  </si>
  <si>
    <t>GSS</t>
  </si>
  <si>
    <t>GSS Infotech Limited</t>
  </si>
  <si>
    <t>SUNRISE INFINLEASE PVT LTD</t>
  </si>
  <si>
    <t>PRITU  GUPTA</t>
  </si>
  <si>
    <t>HIMALAYA FINANCE AND INVESTMENT CO</t>
  </si>
  <si>
    <t>KACHOLIA ASHISH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</si>
</sst>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20" borderId="23" xfId="0" applyFont="1" applyFill="1" applyBorder="1"/>
    <xf numFmtId="16" fontId="32" fillId="18" borderId="2" xfId="0" applyNumberFormat="1" applyFont="1" applyFill="1" applyBorder="1" applyAlignment="1">
      <alignment horizontal="center" vertical="center"/>
    </xf>
    <xf numFmtId="16" fontId="33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F15" sqref="F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4" t="s">
        <v>16</v>
      </c>
      <c r="B9" s="466" t="s">
        <v>17</v>
      </c>
      <c r="C9" s="466" t="s">
        <v>18</v>
      </c>
      <c r="D9" s="466" t="s">
        <v>19</v>
      </c>
      <c r="E9" s="23" t="s">
        <v>20</v>
      </c>
      <c r="F9" s="23" t="s">
        <v>21</v>
      </c>
      <c r="G9" s="461" t="s">
        <v>22</v>
      </c>
      <c r="H9" s="462"/>
      <c r="I9" s="463"/>
      <c r="J9" s="461" t="s">
        <v>23</v>
      </c>
      <c r="K9" s="462"/>
      <c r="L9" s="463"/>
      <c r="M9" s="23"/>
      <c r="N9" s="24"/>
      <c r="O9" s="24"/>
      <c r="P9" s="24"/>
    </row>
    <row r="10" spans="1:16" ht="59.25" customHeight="1">
      <c r="A10" s="465"/>
      <c r="B10" s="467"/>
      <c r="C10" s="467"/>
      <c r="D10" s="46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16577.599999999999</v>
      </c>
      <c r="F11" s="32">
        <v>16599.166666666668</v>
      </c>
      <c r="G11" s="33">
        <v>16506.483333333337</v>
      </c>
      <c r="H11" s="33">
        <v>16435.366666666669</v>
      </c>
      <c r="I11" s="33">
        <v>16342.683333333338</v>
      </c>
      <c r="J11" s="33">
        <v>16670.283333333336</v>
      </c>
      <c r="K11" s="33">
        <v>16762.966666666664</v>
      </c>
      <c r="L11" s="33">
        <v>16834.083333333336</v>
      </c>
      <c r="M11" s="34">
        <v>16691.849999999999</v>
      </c>
      <c r="N11" s="34">
        <v>16528.05</v>
      </c>
      <c r="O11" s="35">
        <v>12085500</v>
      </c>
      <c r="P11" s="36">
        <v>-8.3066838134040449E-2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35514.800000000003</v>
      </c>
      <c r="F12" s="37">
        <v>35596.183333333342</v>
      </c>
      <c r="G12" s="38">
        <v>35253.716666666682</v>
      </c>
      <c r="H12" s="38">
        <v>34992.633333333339</v>
      </c>
      <c r="I12" s="38">
        <v>34650.166666666679</v>
      </c>
      <c r="J12" s="38">
        <v>35857.266666666685</v>
      </c>
      <c r="K12" s="38">
        <v>36199.733333333344</v>
      </c>
      <c r="L12" s="38">
        <v>36460.816666666688</v>
      </c>
      <c r="M12" s="28">
        <v>35938.65</v>
      </c>
      <c r="N12" s="28">
        <v>35335.1</v>
      </c>
      <c r="O12" s="39">
        <v>2646025</v>
      </c>
      <c r="P12" s="40">
        <v>3.7443271483322063E-2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16489.349999999999</v>
      </c>
      <c r="F13" s="37">
        <v>16492.233333333334</v>
      </c>
      <c r="G13" s="38">
        <v>16373.816666666666</v>
      </c>
      <c r="H13" s="38">
        <v>16258.283333333333</v>
      </c>
      <c r="I13" s="38">
        <v>16139.866666666665</v>
      </c>
      <c r="J13" s="38">
        <v>16607.766666666666</v>
      </c>
      <c r="K13" s="38">
        <v>16726.183333333331</v>
      </c>
      <c r="L13" s="38">
        <v>16841.716666666667</v>
      </c>
      <c r="M13" s="28">
        <v>16610.650000000001</v>
      </c>
      <c r="N13" s="28">
        <v>16376.7</v>
      </c>
      <c r="O13" s="39">
        <v>5680</v>
      </c>
      <c r="P13" s="40">
        <v>0.17355371900826447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6840.25</v>
      </c>
      <c r="F14" s="37">
        <v>6852.6833333333334</v>
      </c>
      <c r="G14" s="38">
        <v>6827.5166666666664</v>
      </c>
      <c r="H14" s="38">
        <v>6814.7833333333328</v>
      </c>
      <c r="I14" s="38">
        <v>6789.6166666666659</v>
      </c>
      <c r="J14" s="38">
        <v>6865.416666666667</v>
      </c>
      <c r="K14" s="38">
        <v>6890.583333333333</v>
      </c>
      <c r="L14" s="38">
        <v>6903.3166666666675</v>
      </c>
      <c r="M14" s="28">
        <v>6877.85</v>
      </c>
      <c r="N14" s="28">
        <v>6839.95</v>
      </c>
      <c r="O14" s="39">
        <v>2100</v>
      </c>
      <c r="P14" s="40">
        <v>-0.17647058823529413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763.5</v>
      </c>
      <c r="F15" s="37">
        <v>774.43333333333339</v>
      </c>
      <c r="G15" s="38">
        <v>750.06666666666683</v>
      </c>
      <c r="H15" s="38">
        <v>736.63333333333344</v>
      </c>
      <c r="I15" s="38">
        <v>712.26666666666688</v>
      </c>
      <c r="J15" s="38">
        <v>787.86666666666679</v>
      </c>
      <c r="K15" s="38">
        <v>812.23333333333335</v>
      </c>
      <c r="L15" s="38">
        <v>825.66666666666674</v>
      </c>
      <c r="M15" s="28">
        <v>798.8</v>
      </c>
      <c r="N15" s="28">
        <v>761</v>
      </c>
      <c r="O15" s="39">
        <v>3284400</v>
      </c>
      <c r="P15" s="40">
        <v>0.32874828060522698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2412.25</v>
      </c>
      <c r="F16" s="37">
        <v>2402.6333333333332</v>
      </c>
      <c r="G16" s="38">
        <v>2345.2166666666662</v>
      </c>
      <c r="H16" s="38">
        <v>2278.1833333333329</v>
      </c>
      <c r="I16" s="38">
        <v>2220.766666666666</v>
      </c>
      <c r="J16" s="38">
        <v>2469.6666666666665</v>
      </c>
      <c r="K16" s="38">
        <v>2527.0833333333335</v>
      </c>
      <c r="L16" s="38">
        <v>2594.1166666666668</v>
      </c>
      <c r="M16" s="28">
        <v>2460.0500000000002</v>
      </c>
      <c r="N16" s="28">
        <v>2335.6</v>
      </c>
      <c r="O16" s="39">
        <v>650000</v>
      </c>
      <c r="P16" s="40">
        <v>0.29160457029309489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17801.849999999999</v>
      </c>
      <c r="F17" s="37">
        <v>17866.166666666668</v>
      </c>
      <c r="G17" s="38">
        <v>17656.883333333335</v>
      </c>
      <c r="H17" s="38">
        <v>17511.916666666668</v>
      </c>
      <c r="I17" s="38">
        <v>17302.633333333335</v>
      </c>
      <c r="J17" s="38">
        <v>18011.133333333335</v>
      </c>
      <c r="K17" s="38">
        <v>18220.416666666668</v>
      </c>
      <c r="L17" s="38">
        <v>18365.383333333335</v>
      </c>
      <c r="M17" s="28">
        <v>18075.45</v>
      </c>
      <c r="N17" s="28">
        <v>17721.2</v>
      </c>
      <c r="O17" s="39">
        <v>26630</v>
      </c>
      <c r="P17" s="40">
        <v>3.2770990886174134E-2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101.55</v>
      </c>
      <c r="F18" s="37">
        <v>102.2</v>
      </c>
      <c r="G18" s="38">
        <v>100.45</v>
      </c>
      <c r="H18" s="38">
        <v>99.35</v>
      </c>
      <c r="I18" s="38">
        <v>97.6</v>
      </c>
      <c r="J18" s="38">
        <v>103.30000000000001</v>
      </c>
      <c r="K18" s="38">
        <v>105.05000000000001</v>
      </c>
      <c r="L18" s="38">
        <v>106.15000000000002</v>
      </c>
      <c r="M18" s="28">
        <v>103.95</v>
      </c>
      <c r="N18" s="28">
        <v>101.1</v>
      </c>
      <c r="O18" s="39">
        <v>20513800</v>
      </c>
      <c r="P18" s="40">
        <v>3.7181976297374915E-2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271.64999999999998</v>
      </c>
      <c r="F19" s="37">
        <v>272.65000000000003</v>
      </c>
      <c r="G19" s="38">
        <v>268.55000000000007</v>
      </c>
      <c r="H19" s="38">
        <v>265.45000000000005</v>
      </c>
      <c r="I19" s="38">
        <v>261.35000000000008</v>
      </c>
      <c r="J19" s="38">
        <v>275.75000000000006</v>
      </c>
      <c r="K19" s="38">
        <v>279.85000000000008</v>
      </c>
      <c r="L19" s="38">
        <v>282.95000000000005</v>
      </c>
      <c r="M19" s="28">
        <v>276.75</v>
      </c>
      <c r="N19" s="28">
        <v>269.55</v>
      </c>
      <c r="O19" s="39">
        <v>11234600</v>
      </c>
      <c r="P19" s="40">
        <v>-2.5045126353790612E-2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2205.6</v>
      </c>
      <c r="F20" s="37">
        <v>2213.5666666666671</v>
      </c>
      <c r="G20" s="38">
        <v>2192.1333333333341</v>
      </c>
      <c r="H20" s="38">
        <v>2178.666666666667</v>
      </c>
      <c r="I20" s="38">
        <v>2157.233333333334</v>
      </c>
      <c r="J20" s="38">
        <v>2227.0333333333342</v>
      </c>
      <c r="K20" s="38">
        <v>2248.4666666666676</v>
      </c>
      <c r="L20" s="38">
        <v>2261.9333333333343</v>
      </c>
      <c r="M20" s="28">
        <v>2235</v>
      </c>
      <c r="N20" s="28">
        <v>2200.1</v>
      </c>
      <c r="O20" s="39">
        <v>2454250</v>
      </c>
      <c r="P20" s="40">
        <v>4.9048942081641379E-2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2177.3000000000002</v>
      </c>
      <c r="F21" s="37">
        <v>2187.8666666666663</v>
      </c>
      <c r="G21" s="38">
        <v>2144.3833333333328</v>
      </c>
      <c r="H21" s="38">
        <v>2111.4666666666662</v>
      </c>
      <c r="I21" s="38">
        <v>2067.9833333333327</v>
      </c>
      <c r="J21" s="38">
        <v>2220.7833333333328</v>
      </c>
      <c r="K21" s="38">
        <v>2264.2666666666664</v>
      </c>
      <c r="L21" s="38">
        <v>2297.1833333333329</v>
      </c>
      <c r="M21" s="28">
        <v>2231.35</v>
      </c>
      <c r="N21" s="28">
        <v>2154.9499999999998</v>
      </c>
      <c r="O21" s="39">
        <v>20556000</v>
      </c>
      <c r="P21" s="40">
        <v>1.4985804221701024E-2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739</v>
      </c>
      <c r="F22" s="37">
        <v>738.7166666666667</v>
      </c>
      <c r="G22" s="38">
        <v>728.93333333333339</v>
      </c>
      <c r="H22" s="38">
        <v>718.86666666666667</v>
      </c>
      <c r="I22" s="38">
        <v>709.08333333333337</v>
      </c>
      <c r="J22" s="38">
        <v>748.78333333333342</v>
      </c>
      <c r="K22" s="38">
        <v>758.56666666666672</v>
      </c>
      <c r="L22" s="38">
        <v>768.63333333333344</v>
      </c>
      <c r="M22" s="28">
        <v>748.5</v>
      </c>
      <c r="N22" s="28">
        <v>728.65</v>
      </c>
      <c r="O22" s="39">
        <v>77496250</v>
      </c>
      <c r="P22" s="40">
        <v>8.5561152008265526E-4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3126.9</v>
      </c>
      <c r="F23" s="37">
        <v>3111.0333333333333</v>
      </c>
      <c r="G23" s="38">
        <v>3064.4666666666667</v>
      </c>
      <c r="H23" s="38">
        <v>3002.0333333333333</v>
      </c>
      <c r="I23" s="38">
        <v>2955.4666666666667</v>
      </c>
      <c r="J23" s="38">
        <v>3173.4666666666667</v>
      </c>
      <c r="K23" s="38">
        <v>3220.0333333333333</v>
      </c>
      <c r="L23" s="38">
        <v>3282.4666666666667</v>
      </c>
      <c r="M23" s="28">
        <v>3157.6</v>
      </c>
      <c r="N23" s="28">
        <v>3048.6</v>
      </c>
      <c r="O23" s="39">
        <v>195200</v>
      </c>
      <c r="P23" s="40">
        <v>1.6666666666666666E-2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504.25</v>
      </c>
      <c r="F24" s="37">
        <v>506.65000000000003</v>
      </c>
      <c r="G24" s="38">
        <v>501.05000000000007</v>
      </c>
      <c r="H24" s="38">
        <v>497.85</v>
      </c>
      <c r="I24" s="38">
        <v>492.25000000000006</v>
      </c>
      <c r="J24" s="38">
        <v>509.85000000000008</v>
      </c>
      <c r="K24" s="38">
        <v>515.45000000000005</v>
      </c>
      <c r="L24" s="38">
        <v>518.65000000000009</v>
      </c>
      <c r="M24" s="28">
        <v>512.25</v>
      </c>
      <c r="N24" s="28">
        <v>503.45</v>
      </c>
      <c r="O24" s="39">
        <v>6502000</v>
      </c>
      <c r="P24" s="40">
        <v>-1.2154360376785172E-2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370.9</v>
      </c>
      <c r="F25" s="37">
        <v>371.76666666666665</v>
      </c>
      <c r="G25" s="38">
        <v>369.5333333333333</v>
      </c>
      <c r="H25" s="38">
        <v>368.16666666666663</v>
      </c>
      <c r="I25" s="38">
        <v>365.93333333333328</v>
      </c>
      <c r="J25" s="38">
        <v>373.13333333333333</v>
      </c>
      <c r="K25" s="38">
        <v>375.36666666666667</v>
      </c>
      <c r="L25" s="38">
        <v>376.73333333333335</v>
      </c>
      <c r="M25" s="28">
        <v>374</v>
      </c>
      <c r="N25" s="28">
        <v>370.4</v>
      </c>
      <c r="O25" s="39">
        <v>49593000</v>
      </c>
      <c r="P25" s="40">
        <v>8.0615654804010051E-3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733.5</v>
      </c>
      <c r="F26" s="37">
        <v>734.4666666666667</v>
      </c>
      <c r="G26" s="38">
        <v>727.03333333333342</v>
      </c>
      <c r="H26" s="38">
        <v>720.56666666666672</v>
      </c>
      <c r="I26" s="38">
        <v>713.13333333333344</v>
      </c>
      <c r="J26" s="38">
        <v>740.93333333333339</v>
      </c>
      <c r="K26" s="38">
        <v>748.36666666666679</v>
      </c>
      <c r="L26" s="38">
        <v>754.83333333333337</v>
      </c>
      <c r="M26" s="28">
        <v>741.9</v>
      </c>
      <c r="N26" s="28">
        <v>728</v>
      </c>
      <c r="O26" s="39">
        <v>1215200</v>
      </c>
      <c r="P26" s="40">
        <v>0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3978.35</v>
      </c>
      <c r="F27" s="37">
        <v>3940.3333333333335</v>
      </c>
      <c r="G27" s="38">
        <v>3883.5166666666669</v>
      </c>
      <c r="H27" s="38">
        <v>3788.6833333333334</v>
      </c>
      <c r="I27" s="38">
        <v>3731.8666666666668</v>
      </c>
      <c r="J27" s="38">
        <v>4035.166666666667</v>
      </c>
      <c r="K27" s="38">
        <v>4091.9833333333336</v>
      </c>
      <c r="L27" s="38">
        <v>4186.8166666666675</v>
      </c>
      <c r="M27" s="28">
        <v>3997.15</v>
      </c>
      <c r="N27" s="28">
        <v>3845.5</v>
      </c>
      <c r="O27" s="39">
        <v>1870000</v>
      </c>
      <c r="P27" s="40">
        <v>-0.11348148148148147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217.5</v>
      </c>
      <c r="F28" s="37">
        <v>218.58333333333334</v>
      </c>
      <c r="G28" s="38">
        <v>215.51666666666668</v>
      </c>
      <c r="H28" s="38">
        <v>213.53333333333333</v>
      </c>
      <c r="I28" s="38">
        <v>210.46666666666667</v>
      </c>
      <c r="J28" s="38">
        <v>220.56666666666669</v>
      </c>
      <c r="K28" s="38">
        <v>223.63333333333335</v>
      </c>
      <c r="L28" s="38">
        <v>225.6166666666667</v>
      </c>
      <c r="M28" s="28">
        <v>221.65</v>
      </c>
      <c r="N28" s="28">
        <v>216.6</v>
      </c>
      <c r="O28" s="39">
        <v>17390500</v>
      </c>
      <c r="P28" s="40">
        <v>0.16495846730975347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138</v>
      </c>
      <c r="F29" s="37">
        <v>138.76666666666668</v>
      </c>
      <c r="G29" s="38">
        <v>136.48333333333335</v>
      </c>
      <c r="H29" s="38">
        <v>134.96666666666667</v>
      </c>
      <c r="I29" s="38">
        <v>132.68333333333334</v>
      </c>
      <c r="J29" s="38">
        <v>140.28333333333336</v>
      </c>
      <c r="K29" s="38">
        <v>142.56666666666672</v>
      </c>
      <c r="L29" s="38">
        <v>144.08333333333337</v>
      </c>
      <c r="M29" s="28">
        <v>141.05000000000001</v>
      </c>
      <c r="N29" s="28">
        <v>137.25</v>
      </c>
      <c r="O29" s="39">
        <v>36584000</v>
      </c>
      <c r="P29" s="40">
        <v>0.10032031520218958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2848.25</v>
      </c>
      <c r="F30" s="37">
        <v>2840.7833333333333</v>
      </c>
      <c r="G30" s="38">
        <v>2814.7166666666667</v>
      </c>
      <c r="H30" s="38">
        <v>2781.1833333333334</v>
      </c>
      <c r="I30" s="38">
        <v>2755.1166666666668</v>
      </c>
      <c r="J30" s="38">
        <v>2874.3166666666666</v>
      </c>
      <c r="K30" s="38">
        <v>2900.3833333333332</v>
      </c>
      <c r="L30" s="38">
        <v>2933.9166666666665</v>
      </c>
      <c r="M30" s="28">
        <v>2866.85</v>
      </c>
      <c r="N30" s="28">
        <v>2807.25</v>
      </c>
      <c r="O30" s="39">
        <v>6369050</v>
      </c>
      <c r="P30" s="40">
        <v>-2.8145265888456551E-2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1734.85</v>
      </c>
      <c r="F31" s="37">
        <v>1732.5166666666667</v>
      </c>
      <c r="G31" s="38">
        <v>1701.0833333333333</v>
      </c>
      <c r="H31" s="38">
        <v>1667.3166666666666</v>
      </c>
      <c r="I31" s="38">
        <v>1635.8833333333332</v>
      </c>
      <c r="J31" s="38">
        <v>1766.2833333333333</v>
      </c>
      <c r="K31" s="38">
        <v>1797.7166666666667</v>
      </c>
      <c r="L31" s="38">
        <v>1831.4833333333333</v>
      </c>
      <c r="M31" s="28">
        <v>1763.95</v>
      </c>
      <c r="N31" s="28">
        <v>1698.75</v>
      </c>
      <c r="O31" s="39">
        <v>867625</v>
      </c>
      <c r="P31" s="40">
        <v>0.13163558106169296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8163.7</v>
      </c>
      <c r="F32" s="37">
        <v>8245.3000000000011</v>
      </c>
      <c r="G32" s="38">
        <v>8064.6000000000022</v>
      </c>
      <c r="H32" s="38">
        <v>7965.5000000000009</v>
      </c>
      <c r="I32" s="38">
        <v>7784.800000000002</v>
      </c>
      <c r="J32" s="38">
        <v>8344.4000000000015</v>
      </c>
      <c r="K32" s="38">
        <v>8525.1000000000022</v>
      </c>
      <c r="L32" s="38">
        <v>8624.2000000000025</v>
      </c>
      <c r="M32" s="28">
        <v>8426</v>
      </c>
      <c r="N32" s="28">
        <v>8146.2</v>
      </c>
      <c r="O32" s="39">
        <v>103350</v>
      </c>
      <c r="P32" s="40">
        <v>1.7725258493353029E-2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1251.45</v>
      </c>
      <c r="F33" s="37">
        <v>1259.3999999999999</v>
      </c>
      <c r="G33" s="38">
        <v>1223.2999999999997</v>
      </c>
      <c r="H33" s="38">
        <v>1195.1499999999999</v>
      </c>
      <c r="I33" s="38">
        <v>1159.0499999999997</v>
      </c>
      <c r="J33" s="38">
        <v>1287.5499999999997</v>
      </c>
      <c r="K33" s="38">
        <v>1323.6499999999996</v>
      </c>
      <c r="L33" s="38">
        <v>1351.7999999999997</v>
      </c>
      <c r="M33" s="28">
        <v>1295.5</v>
      </c>
      <c r="N33" s="28">
        <v>1231.25</v>
      </c>
      <c r="O33" s="39">
        <v>3357000</v>
      </c>
      <c r="P33" s="40">
        <v>0.35390199637023595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528.65</v>
      </c>
      <c r="F34" s="37">
        <v>532.08333333333337</v>
      </c>
      <c r="G34" s="38">
        <v>517.4666666666667</v>
      </c>
      <c r="H34" s="38">
        <v>506.2833333333333</v>
      </c>
      <c r="I34" s="38">
        <v>491.66666666666663</v>
      </c>
      <c r="J34" s="38">
        <v>543.26666666666677</v>
      </c>
      <c r="K34" s="38">
        <v>557.88333333333333</v>
      </c>
      <c r="L34" s="38">
        <v>569.06666666666683</v>
      </c>
      <c r="M34" s="28">
        <v>546.70000000000005</v>
      </c>
      <c r="N34" s="28">
        <v>520.9</v>
      </c>
      <c r="O34" s="39">
        <v>15839750</v>
      </c>
      <c r="P34" s="40">
        <v>-1.5996521144916058E-2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686.95</v>
      </c>
      <c r="F35" s="37">
        <v>689.63333333333333</v>
      </c>
      <c r="G35" s="38">
        <v>682.41666666666663</v>
      </c>
      <c r="H35" s="38">
        <v>677.88333333333333</v>
      </c>
      <c r="I35" s="38">
        <v>670.66666666666663</v>
      </c>
      <c r="J35" s="38">
        <v>694.16666666666663</v>
      </c>
      <c r="K35" s="38">
        <v>701.38333333333333</v>
      </c>
      <c r="L35" s="38">
        <v>705.91666666666663</v>
      </c>
      <c r="M35" s="28">
        <v>696.85</v>
      </c>
      <c r="N35" s="28">
        <v>685.1</v>
      </c>
      <c r="O35" s="39">
        <v>58021200</v>
      </c>
      <c r="P35" s="40">
        <v>6.8090954522738627E-3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3733.7</v>
      </c>
      <c r="F36" s="37">
        <v>3755.0499999999997</v>
      </c>
      <c r="G36" s="38">
        <v>3686.4999999999995</v>
      </c>
      <c r="H36" s="38">
        <v>3639.2999999999997</v>
      </c>
      <c r="I36" s="38">
        <v>3570.7499999999995</v>
      </c>
      <c r="J36" s="38">
        <v>3802.2499999999995</v>
      </c>
      <c r="K36" s="38">
        <v>3870.7999999999997</v>
      </c>
      <c r="L36" s="38">
        <v>3917.9999999999995</v>
      </c>
      <c r="M36" s="28">
        <v>3823.6</v>
      </c>
      <c r="N36" s="28">
        <v>3707.85</v>
      </c>
      <c r="O36" s="39">
        <v>2424250</v>
      </c>
      <c r="P36" s="40">
        <v>-5.4689023201403786E-2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12939.5</v>
      </c>
      <c r="F37" s="37">
        <v>12953</v>
      </c>
      <c r="G37" s="38">
        <v>12776.55</v>
      </c>
      <c r="H37" s="38">
        <v>12613.599999999999</v>
      </c>
      <c r="I37" s="38">
        <v>12437.149999999998</v>
      </c>
      <c r="J37" s="38">
        <v>13115.95</v>
      </c>
      <c r="K37" s="38">
        <v>13292.400000000001</v>
      </c>
      <c r="L37" s="38">
        <v>13455.350000000002</v>
      </c>
      <c r="M37" s="28">
        <v>13129.45</v>
      </c>
      <c r="N37" s="28">
        <v>12790.05</v>
      </c>
      <c r="O37" s="39">
        <v>1065950</v>
      </c>
      <c r="P37" s="40">
        <v>-1.841705419218196E-2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6067.05</v>
      </c>
      <c r="F38" s="37">
        <v>6072.166666666667</v>
      </c>
      <c r="G38" s="38">
        <v>5995.3333333333339</v>
      </c>
      <c r="H38" s="38">
        <v>5923.6166666666668</v>
      </c>
      <c r="I38" s="38">
        <v>5846.7833333333338</v>
      </c>
      <c r="J38" s="38">
        <v>6143.8833333333341</v>
      </c>
      <c r="K38" s="38">
        <v>6220.7166666666681</v>
      </c>
      <c r="L38" s="38">
        <v>6292.4333333333343</v>
      </c>
      <c r="M38" s="28">
        <v>6149</v>
      </c>
      <c r="N38" s="28">
        <v>6000.45</v>
      </c>
      <c r="O38" s="39">
        <v>5146500</v>
      </c>
      <c r="P38" s="40">
        <v>-3.3362289578099689E-2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2346.3000000000002</v>
      </c>
      <c r="F39" s="37">
        <v>2330.7833333333333</v>
      </c>
      <c r="G39" s="38">
        <v>2289.0666666666666</v>
      </c>
      <c r="H39" s="38">
        <v>2231.8333333333335</v>
      </c>
      <c r="I39" s="38">
        <v>2190.1166666666668</v>
      </c>
      <c r="J39" s="38">
        <v>2388.0166666666664</v>
      </c>
      <c r="K39" s="38">
        <v>2429.7333333333327</v>
      </c>
      <c r="L39" s="38">
        <v>2486.9666666666662</v>
      </c>
      <c r="M39" s="28">
        <v>2372.5</v>
      </c>
      <c r="N39" s="28">
        <v>2273.5500000000002</v>
      </c>
      <c r="O39" s="39">
        <v>1260900</v>
      </c>
      <c r="P39" s="40">
        <v>-1.6458658346333855E-2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405.75</v>
      </c>
      <c r="F40" s="37">
        <v>406.7166666666667</v>
      </c>
      <c r="G40" s="38">
        <v>397.03333333333342</v>
      </c>
      <c r="H40" s="38">
        <v>388.31666666666672</v>
      </c>
      <c r="I40" s="38">
        <v>378.63333333333344</v>
      </c>
      <c r="J40" s="38">
        <v>415.43333333333339</v>
      </c>
      <c r="K40" s="38">
        <v>425.11666666666667</v>
      </c>
      <c r="L40" s="38">
        <v>433.83333333333337</v>
      </c>
      <c r="M40" s="28">
        <v>416.4</v>
      </c>
      <c r="N40" s="28">
        <v>398</v>
      </c>
      <c r="O40" s="39">
        <v>6985600</v>
      </c>
      <c r="P40" s="40">
        <v>5.2809259705811427E-2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327.2</v>
      </c>
      <c r="F41" s="37">
        <v>327.60000000000002</v>
      </c>
      <c r="G41" s="38">
        <v>323.20000000000005</v>
      </c>
      <c r="H41" s="38">
        <v>319.20000000000005</v>
      </c>
      <c r="I41" s="38">
        <v>314.80000000000007</v>
      </c>
      <c r="J41" s="38">
        <v>331.6</v>
      </c>
      <c r="K41" s="38">
        <v>336</v>
      </c>
      <c r="L41" s="38">
        <v>340</v>
      </c>
      <c r="M41" s="28">
        <v>332</v>
      </c>
      <c r="N41" s="28">
        <v>323.60000000000002</v>
      </c>
      <c r="O41" s="39">
        <v>36306000</v>
      </c>
      <c r="P41" s="40">
        <v>-1.6864885942678886E-2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98.7</v>
      </c>
      <c r="F42" s="37">
        <v>99.266666666666666</v>
      </c>
      <c r="G42" s="38">
        <v>97.633333333333326</v>
      </c>
      <c r="H42" s="38">
        <v>96.566666666666663</v>
      </c>
      <c r="I42" s="38">
        <v>94.933333333333323</v>
      </c>
      <c r="J42" s="38">
        <v>100.33333333333333</v>
      </c>
      <c r="K42" s="38">
        <v>101.96666666666668</v>
      </c>
      <c r="L42" s="38">
        <v>103.03333333333333</v>
      </c>
      <c r="M42" s="28">
        <v>100.9</v>
      </c>
      <c r="N42" s="28">
        <v>98.2</v>
      </c>
      <c r="O42" s="39">
        <v>106159950</v>
      </c>
      <c r="P42" s="40">
        <v>2.1043155347999776E-2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1883.1</v>
      </c>
      <c r="F43" s="37">
        <v>1875.6666666666667</v>
      </c>
      <c r="G43" s="38">
        <v>1850.8333333333335</v>
      </c>
      <c r="H43" s="38">
        <v>1818.5666666666668</v>
      </c>
      <c r="I43" s="38">
        <v>1793.7333333333336</v>
      </c>
      <c r="J43" s="38">
        <v>1907.9333333333334</v>
      </c>
      <c r="K43" s="38">
        <v>1932.7666666666669</v>
      </c>
      <c r="L43" s="38">
        <v>1965.0333333333333</v>
      </c>
      <c r="M43" s="28">
        <v>1900.5</v>
      </c>
      <c r="N43" s="28">
        <v>1843.4</v>
      </c>
      <c r="O43" s="39">
        <v>1411850</v>
      </c>
      <c r="P43" s="40">
        <v>-2.5806451612903226E-2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234.85</v>
      </c>
      <c r="F44" s="37">
        <v>233.5</v>
      </c>
      <c r="G44" s="38">
        <v>231</v>
      </c>
      <c r="H44" s="38">
        <v>227.15</v>
      </c>
      <c r="I44" s="38">
        <v>224.65</v>
      </c>
      <c r="J44" s="38">
        <v>237.35</v>
      </c>
      <c r="K44" s="38">
        <v>239.85</v>
      </c>
      <c r="L44" s="38">
        <v>243.7</v>
      </c>
      <c r="M44" s="28">
        <v>236</v>
      </c>
      <c r="N44" s="28">
        <v>229.65</v>
      </c>
      <c r="O44" s="39">
        <v>27667800</v>
      </c>
      <c r="P44" s="40">
        <v>-6.8203519301595966E-3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608.1</v>
      </c>
      <c r="F45" s="37">
        <v>603.85</v>
      </c>
      <c r="G45" s="38">
        <v>595.5</v>
      </c>
      <c r="H45" s="38">
        <v>582.9</v>
      </c>
      <c r="I45" s="38">
        <v>574.54999999999995</v>
      </c>
      <c r="J45" s="38">
        <v>616.45000000000005</v>
      </c>
      <c r="K45" s="38">
        <v>624.80000000000018</v>
      </c>
      <c r="L45" s="38">
        <v>637.40000000000009</v>
      </c>
      <c r="M45" s="28">
        <v>612.20000000000005</v>
      </c>
      <c r="N45" s="28">
        <v>591.25</v>
      </c>
      <c r="O45" s="39">
        <v>5861900</v>
      </c>
      <c r="P45" s="40">
        <v>-4.6694060515502425E-3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705.25</v>
      </c>
      <c r="F46" s="37">
        <v>704.76666666666677</v>
      </c>
      <c r="G46" s="38">
        <v>688.58333333333348</v>
      </c>
      <c r="H46" s="38">
        <v>671.91666666666674</v>
      </c>
      <c r="I46" s="38">
        <v>655.73333333333346</v>
      </c>
      <c r="J46" s="38">
        <v>721.43333333333351</v>
      </c>
      <c r="K46" s="38">
        <v>737.61666666666667</v>
      </c>
      <c r="L46" s="38">
        <v>754.28333333333353</v>
      </c>
      <c r="M46" s="28">
        <v>720.95</v>
      </c>
      <c r="N46" s="28">
        <v>688.1</v>
      </c>
      <c r="O46" s="39">
        <v>6306250</v>
      </c>
      <c r="P46" s="40">
        <v>4.3519629338518183E-2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702.75</v>
      </c>
      <c r="F47" s="37">
        <v>701.80000000000007</v>
      </c>
      <c r="G47" s="38">
        <v>694.95000000000016</v>
      </c>
      <c r="H47" s="38">
        <v>687.15000000000009</v>
      </c>
      <c r="I47" s="38">
        <v>680.30000000000018</v>
      </c>
      <c r="J47" s="38">
        <v>709.60000000000014</v>
      </c>
      <c r="K47" s="38">
        <v>716.45</v>
      </c>
      <c r="L47" s="38">
        <v>724.25000000000011</v>
      </c>
      <c r="M47" s="28">
        <v>708.65</v>
      </c>
      <c r="N47" s="28">
        <v>694</v>
      </c>
      <c r="O47" s="39">
        <v>58217900</v>
      </c>
      <c r="P47" s="40">
        <v>-2.7701973725963065E-2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51.45</v>
      </c>
      <c r="F48" s="37">
        <v>51.666666666666664</v>
      </c>
      <c r="G48" s="38">
        <v>51.033333333333331</v>
      </c>
      <c r="H48" s="38">
        <v>50.616666666666667</v>
      </c>
      <c r="I48" s="38">
        <v>49.983333333333334</v>
      </c>
      <c r="J48" s="38">
        <v>52.083333333333329</v>
      </c>
      <c r="K48" s="38">
        <v>52.716666666666669</v>
      </c>
      <c r="L48" s="38">
        <v>53.133333333333326</v>
      </c>
      <c r="M48" s="28">
        <v>52.3</v>
      </c>
      <c r="N48" s="28">
        <v>51.25</v>
      </c>
      <c r="O48" s="39">
        <v>97986000</v>
      </c>
      <c r="P48" s="40">
        <v>1.1160472423881244E-2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335</v>
      </c>
      <c r="F49" s="37">
        <v>335.75</v>
      </c>
      <c r="G49" s="38">
        <v>332.25</v>
      </c>
      <c r="H49" s="38">
        <v>329.5</v>
      </c>
      <c r="I49" s="38">
        <v>326</v>
      </c>
      <c r="J49" s="38">
        <v>338.5</v>
      </c>
      <c r="K49" s="38">
        <v>342</v>
      </c>
      <c r="L49" s="38">
        <v>344.75</v>
      </c>
      <c r="M49" s="28">
        <v>339.25</v>
      </c>
      <c r="N49" s="28">
        <v>333</v>
      </c>
      <c r="O49" s="39">
        <v>12440700</v>
      </c>
      <c r="P49" s="40">
        <v>2.832699619771863E-2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14604.4</v>
      </c>
      <c r="F50" s="37">
        <v>14598.116666666669</v>
      </c>
      <c r="G50" s="38">
        <v>14471.233333333337</v>
      </c>
      <c r="H50" s="38">
        <v>14338.066666666669</v>
      </c>
      <c r="I50" s="38">
        <v>14211.183333333338</v>
      </c>
      <c r="J50" s="38">
        <v>14731.283333333336</v>
      </c>
      <c r="K50" s="38">
        <v>14858.166666666668</v>
      </c>
      <c r="L50" s="38">
        <v>14991.333333333336</v>
      </c>
      <c r="M50" s="28">
        <v>14725</v>
      </c>
      <c r="N50" s="28">
        <v>14464.95</v>
      </c>
      <c r="O50" s="39">
        <v>102350</v>
      </c>
      <c r="P50" s="40">
        <v>-3.1693472090823085E-2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327.39999999999998</v>
      </c>
      <c r="F51" s="37">
        <v>328.15</v>
      </c>
      <c r="G51" s="38">
        <v>325.34999999999997</v>
      </c>
      <c r="H51" s="38">
        <v>323.3</v>
      </c>
      <c r="I51" s="38">
        <v>320.5</v>
      </c>
      <c r="J51" s="38">
        <v>330.19999999999993</v>
      </c>
      <c r="K51" s="38">
        <v>332.99999999999989</v>
      </c>
      <c r="L51" s="38">
        <v>335.0499999999999</v>
      </c>
      <c r="M51" s="28">
        <v>330.95</v>
      </c>
      <c r="N51" s="28">
        <v>326.10000000000002</v>
      </c>
      <c r="O51" s="39">
        <v>17206200</v>
      </c>
      <c r="P51" s="40">
        <v>-4.9990061617968595E-2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3597.35</v>
      </c>
      <c r="F52" s="37">
        <v>3579.75</v>
      </c>
      <c r="G52" s="38">
        <v>3524.6</v>
      </c>
      <c r="H52" s="38">
        <v>3451.85</v>
      </c>
      <c r="I52" s="38">
        <v>3396.7</v>
      </c>
      <c r="J52" s="38">
        <v>3652.5</v>
      </c>
      <c r="K52" s="38">
        <v>3707.6499999999996</v>
      </c>
      <c r="L52" s="38">
        <v>3780.4</v>
      </c>
      <c r="M52" s="28">
        <v>3634.9</v>
      </c>
      <c r="N52" s="28">
        <v>3507</v>
      </c>
      <c r="O52" s="39">
        <v>1794800</v>
      </c>
      <c r="P52" s="40">
        <v>1.4240506329113924E-2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371.35</v>
      </c>
      <c r="F53" s="37">
        <v>373.23333333333335</v>
      </c>
      <c r="G53" s="38">
        <v>368.06666666666672</v>
      </c>
      <c r="H53" s="38">
        <v>364.78333333333336</v>
      </c>
      <c r="I53" s="38">
        <v>359.61666666666673</v>
      </c>
      <c r="J53" s="38">
        <v>376.51666666666671</v>
      </c>
      <c r="K53" s="38">
        <v>381.68333333333334</v>
      </c>
      <c r="L53" s="38">
        <v>384.9666666666667</v>
      </c>
      <c r="M53" s="28">
        <v>378.4</v>
      </c>
      <c r="N53" s="28">
        <v>369.95</v>
      </c>
      <c r="O53" s="39">
        <v>3273400</v>
      </c>
      <c r="P53" s="40">
        <v>2.3993493289955266E-2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199.1</v>
      </c>
      <c r="F54" s="37">
        <v>200.56666666666669</v>
      </c>
      <c r="G54" s="38">
        <v>196.48333333333338</v>
      </c>
      <c r="H54" s="38">
        <v>193.86666666666667</v>
      </c>
      <c r="I54" s="38">
        <v>189.78333333333336</v>
      </c>
      <c r="J54" s="38">
        <v>203.18333333333339</v>
      </c>
      <c r="K54" s="38">
        <v>207.26666666666671</v>
      </c>
      <c r="L54" s="38">
        <v>209.88333333333341</v>
      </c>
      <c r="M54" s="28">
        <v>204.65</v>
      </c>
      <c r="N54" s="28">
        <v>197.95</v>
      </c>
      <c r="O54" s="39">
        <v>49129200</v>
      </c>
      <c r="P54" s="40">
        <v>1.9783668665583141E-2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483.6</v>
      </c>
      <c r="F55" s="37">
        <v>482.81666666666666</v>
      </c>
      <c r="G55" s="38">
        <v>475.73333333333335</v>
      </c>
      <c r="H55" s="38">
        <v>467.86666666666667</v>
      </c>
      <c r="I55" s="38">
        <v>460.78333333333336</v>
      </c>
      <c r="J55" s="38">
        <v>490.68333333333334</v>
      </c>
      <c r="K55" s="38">
        <v>497.76666666666671</v>
      </c>
      <c r="L55" s="38">
        <v>505.63333333333333</v>
      </c>
      <c r="M55" s="28">
        <v>489.9</v>
      </c>
      <c r="N55" s="28">
        <v>474.95</v>
      </c>
      <c r="O55" s="39">
        <v>3180450</v>
      </c>
      <c r="P55" s="40">
        <v>-3.9694656488549621E-3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363.6</v>
      </c>
      <c r="F56" s="37">
        <v>363.13333333333338</v>
      </c>
      <c r="G56" s="38">
        <v>359.56666666666678</v>
      </c>
      <c r="H56" s="38">
        <v>355.53333333333342</v>
      </c>
      <c r="I56" s="38">
        <v>351.96666666666681</v>
      </c>
      <c r="J56" s="38">
        <v>367.16666666666674</v>
      </c>
      <c r="K56" s="38">
        <v>370.73333333333335</v>
      </c>
      <c r="L56" s="38">
        <v>374.76666666666671</v>
      </c>
      <c r="M56" s="28">
        <v>366.7</v>
      </c>
      <c r="N56" s="28">
        <v>359.1</v>
      </c>
      <c r="O56" s="39">
        <v>3235500</v>
      </c>
      <c r="P56" s="40">
        <v>-3.5762181493071074E-2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676.5</v>
      </c>
      <c r="F57" s="37">
        <v>673.7166666666667</v>
      </c>
      <c r="G57" s="38">
        <v>665.78333333333342</v>
      </c>
      <c r="H57" s="38">
        <v>655.06666666666672</v>
      </c>
      <c r="I57" s="38">
        <v>647.13333333333344</v>
      </c>
      <c r="J57" s="38">
        <v>684.43333333333339</v>
      </c>
      <c r="K57" s="38">
        <v>692.36666666666679</v>
      </c>
      <c r="L57" s="38">
        <v>703.08333333333337</v>
      </c>
      <c r="M57" s="28">
        <v>681.65</v>
      </c>
      <c r="N57" s="28">
        <v>663</v>
      </c>
      <c r="O57" s="39">
        <v>8153750</v>
      </c>
      <c r="P57" s="40">
        <v>6.0148056755089455E-3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994.05</v>
      </c>
      <c r="F58" s="37">
        <v>992.44999999999993</v>
      </c>
      <c r="G58" s="38">
        <v>980.39999999999986</v>
      </c>
      <c r="H58" s="38">
        <v>966.74999999999989</v>
      </c>
      <c r="I58" s="38">
        <v>954.69999999999982</v>
      </c>
      <c r="J58" s="38">
        <v>1006.0999999999999</v>
      </c>
      <c r="K58" s="38">
        <v>1018.1499999999999</v>
      </c>
      <c r="L58" s="38">
        <v>1031.8</v>
      </c>
      <c r="M58" s="28">
        <v>1004.5</v>
      </c>
      <c r="N58" s="28">
        <v>978.8</v>
      </c>
      <c r="O58" s="39">
        <v>8572850</v>
      </c>
      <c r="P58" s="40">
        <v>-9.3886134895598619E-3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193.25</v>
      </c>
      <c r="F59" s="37">
        <v>191.65</v>
      </c>
      <c r="G59" s="38">
        <v>187.60000000000002</v>
      </c>
      <c r="H59" s="38">
        <v>181.95000000000002</v>
      </c>
      <c r="I59" s="38">
        <v>177.90000000000003</v>
      </c>
      <c r="J59" s="38">
        <v>197.3</v>
      </c>
      <c r="K59" s="38">
        <v>201.35000000000002</v>
      </c>
      <c r="L59" s="38">
        <v>207</v>
      </c>
      <c r="M59" s="28">
        <v>195.7</v>
      </c>
      <c r="N59" s="28">
        <v>186</v>
      </c>
      <c r="O59" s="39">
        <v>31088400</v>
      </c>
      <c r="P59" s="40">
        <v>4.9929078014184398E-2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3914.6</v>
      </c>
      <c r="F60" s="37">
        <v>3896.5499999999997</v>
      </c>
      <c r="G60" s="38">
        <v>3850.5499999999993</v>
      </c>
      <c r="H60" s="38">
        <v>3786.4999999999995</v>
      </c>
      <c r="I60" s="38">
        <v>3740.4999999999991</v>
      </c>
      <c r="J60" s="38">
        <v>3960.5999999999995</v>
      </c>
      <c r="K60" s="38">
        <v>4006.6000000000004</v>
      </c>
      <c r="L60" s="38">
        <v>4070.6499999999996</v>
      </c>
      <c r="M60" s="28">
        <v>3942.55</v>
      </c>
      <c r="N60" s="28">
        <v>3832.5</v>
      </c>
      <c r="O60" s="39">
        <v>599750</v>
      </c>
      <c r="P60" s="40">
        <v>1.7537998997828629E-3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1633.1</v>
      </c>
      <c r="F61" s="37">
        <v>1627.5666666666666</v>
      </c>
      <c r="G61" s="38">
        <v>1613.5333333333333</v>
      </c>
      <c r="H61" s="38">
        <v>1593.9666666666667</v>
      </c>
      <c r="I61" s="38">
        <v>1579.9333333333334</v>
      </c>
      <c r="J61" s="38">
        <v>1647.1333333333332</v>
      </c>
      <c r="K61" s="38">
        <v>1661.1666666666665</v>
      </c>
      <c r="L61" s="38">
        <v>1680.7333333333331</v>
      </c>
      <c r="M61" s="28">
        <v>1641.6</v>
      </c>
      <c r="N61" s="28">
        <v>1608</v>
      </c>
      <c r="O61" s="39">
        <v>2716700</v>
      </c>
      <c r="P61" s="40">
        <v>-8.0511182108626202E-3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650.6</v>
      </c>
      <c r="F62" s="37">
        <v>655.5</v>
      </c>
      <c r="G62" s="38">
        <v>639.1</v>
      </c>
      <c r="H62" s="38">
        <v>627.6</v>
      </c>
      <c r="I62" s="38">
        <v>611.20000000000005</v>
      </c>
      <c r="J62" s="38">
        <v>667</v>
      </c>
      <c r="K62" s="38">
        <v>683.40000000000009</v>
      </c>
      <c r="L62" s="38">
        <v>694.9</v>
      </c>
      <c r="M62" s="28">
        <v>671.9</v>
      </c>
      <c r="N62" s="28">
        <v>644</v>
      </c>
      <c r="O62" s="39">
        <v>6380200</v>
      </c>
      <c r="P62" s="40">
        <v>-2.4881552804523917E-2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941.7</v>
      </c>
      <c r="F63" s="37">
        <v>943.63333333333333</v>
      </c>
      <c r="G63" s="38">
        <v>934.91666666666663</v>
      </c>
      <c r="H63" s="38">
        <v>928.13333333333333</v>
      </c>
      <c r="I63" s="38">
        <v>919.41666666666663</v>
      </c>
      <c r="J63" s="38">
        <v>950.41666666666663</v>
      </c>
      <c r="K63" s="38">
        <v>959.13333333333333</v>
      </c>
      <c r="L63" s="38">
        <v>965.91666666666663</v>
      </c>
      <c r="M63" s="28">
        <v>952.35</v>
      </c>
      <c r="N63" s="28">
        <v>936.85</v>
      </c>
      <c r="O63" s="39">
        <v>1159625</v>
      </c>
      <c r="P63" s="40">
        <v>-2.5995842345085358E-2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361.6</v>
      </c>
      <c r="F64" s="37">
        <v>360.33333333333331</v>
      </c>
      <c r="G64" s="38">
        <v>352.56666666666661</v>
      </c>
      <c r="H64" s="38">
        <v>343.5333333333333</v>
      </c>
      <c r="I64" s="38">
        <v>335.76666666666659</v>
      </c>
      <c r="J64" s="38">
        <v>369.36666666666662</v>
      </c>
      <c r="K64" s="38">
        <v>377.13333333333338</v>
      </c>
      <c r="L64" s="38">
        <v>386.16666666666663</v>
      </c>
      <c r="M64" s="28">
        <v>368.1</v>
      </c>
      <c r="N64" s="28">
        <v>351.3</v>
      </c>
      <c r="O64" s="39">
        <v>2936400</v>
      </c>
      <c r="P64" s="40">
        <v>-7.2080897456154217E-2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139.85</v>
      </c>
      <c r="F65" s="37">
        <v>139.4</v>
      </c>
      <c r="G65" s="38">
        <v>137.45000000000002</v>
      </c>
      <c r="H65" s="38">
        <v>135.05000000000001</v>
      </c>
      <c r="I65" s="38">
        <v>133.10000000000002</v>
      </c>
      <c r="J65" s="38">
        <v>141.80000000000001</v>
      </c>
      <c r="K65" s="38">
        <v>143.75</v>
      </c>
      <c r="L65" s="38">
        <v>146.15</v>
      </c>
      <c r="M65" s="28">
        <v>141.35</v>
      </c>
      <c r="N65" s="28">
        <v>137</v>
      </c>
      <c r="O65" s="39">
        <v>11210600</v>
      </c>
      <c r="P65" s="40">
        <v>-1.6303394054262749E-2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1017.3</v>
      </c>
      <c r="F66" s="37">
        <v>1021.2166666666666</v>
      </c>
      <c r="G66" s="38">
        <v>1007.1333333333332</v>
      </c>
      <c r="H66" s="38">
        <v>996.96666666666658</v>
      </c>
      <c r="I66" s="38">
        <v>982.88333333333321</v>
      </c>
      <c r="J66" s="38">
        <v>1031.3833333333332</v>
      </c>
      <c r="K66" s="38">
        <v>1045.4666666666665</v>
      </c>
      <c r="L66" s="38">
        <v>1055.6333333333332</v>
      </c>
      <c r="M66" s="28">
        <v>1035.3</v>
      </c>
      <c r="N66" s="28">
        <v>1011.05</v>
      </c>
      <c r="O66" s="39">
        <v>1363800</v>
      </c>
      <c r="P66" s="40">
        <v>1.9739793629430239E-2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520.9</v>
      </c>
      <c r="F67" s="37">
        <v>517.68333333333328</v>
      </c>
      <c r="G67" s="38">
        <v>509.41666666666652</v>
      </c>
      <c r="H67" s="38">
        <v>497.93333333333322</v>
      </c>
      <c r="I67" s="38">
        <v>489.66666666666646</v>
      </c>
      <c r="J67" s="38">
        <v>529.16666666666652</v>
      </c>
      <c r="K67" s="38">
        <v>537.43333333333317</v>
      </c>
      <c r="L67" s="38">
        <v>548.91666666666663</v>
      </c>
      <c r="M67" s="28">
        <v>525.95000000000005</v>
      </c>
      <c r="N67" s="28">
        <v>506.2</v>
      </c>
      <c r="O67" s="39">
        <v>14187500</v>
      </c>
      <c r="P67" s="40">
        <v>-3.6338937001188655E-2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1364.85</v>
      </c>
      <c r="F68" s="37">
        <v>1365.7666666666667</v>
      </c>
      <c r="G68" s="38">
        <v>1355.2833333333333</v>
      </c>
      <c r="H68" s="38">
        <v>1345.7166666666667</v>
      </c>
      <c r="I68" s="38">
        <v>1335.2333333333333</v>
      </c>
      <c r="J68" s="38">
        <v>1375.3333333333333</v>
      </c>
      <c r="K68" s="38">
        <v>1385.8166666666664</v>
      </c>
      <c r="L68" s="38">
        <v>1395.3833333333332</v>
      </c>
      <c r="M68" s="28">
        <v>1376.25</v>
      </c>
      <c r="N68" s="28">
        <v>1356.2</v>
      </c>
      <c r="O68" s="39">
        <v>1056750</v>
      </c>
      <c r="P68" s="40">
        <v>1.2697652132247245E-2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1996.95</v>
      </c>
      <c r="F69" s="37">
        <v>1997.9000000000003</v>
      </c>
      <c r="G69" s="38">
        <v>1979.4000000000005</v>
      </c>
      <c r="H69" s="38">
        <v>1961.8500000000001</v>
      </c>
      <c r="I69" s="38">
        <v>1943.3500000000004</v>
      </c>
      <c r="J69" s="38">
        <v>2015.4500000000007</v>
      </c>
      <c r="K69" s="38">
        <v>2033.9500000000003</v>
      </c>
      <c r="L69" s="38">
        <v>2051.5000000000009</v>
      </c>
      <c r="M69" s="28">
        <v>2016.4</v>
      </c>
      <c r="N69" s="28">
        <v>1980.35</v>
      </c>
      <c r="O69" s="39">
        <v>1043500</v>
      </c>
      <c r="P69" s="40">
        <v>2.5049115913555992E-2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219.2</v>
      </c>
      <c r="F70" s="37">
        <v>222.06666666666669</v>
      </c>
      <c r="G70" s="38">
        <v>215.43333333333339</v>
      </c>
      <c r="H70" s="38">
        <v>211.66666666666671</v>
      </c>
      <c r="I70" s="38">
        <v>205.03333333333342</v>
      </c>
      <c r="J70" s="38">
        <v>225.83333333333337</v>
      </c>
      <c r="K70" s="38">
        <v>232.46666666666664</v>
      </c>
      <c r="L70" s="38">
        <v>236.23333333333335</v>
      </c>
      <c r="M70" s="28">
        <v>228.7</v>
      </c>
      <c r="N70" s="28">
        <v>218.3</v>
      </c>
      <c r="O70" s="39">
        <v>13887400</v>
      </c>
      <c r="P70" s="40">
        <v>8.441091954022989E-2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3596.05</v>
      </c>
      <c r="F71" s="37">
        <v>3589.7000000000003</v>
      </c>
      <c r="G71" s="38">
        <v>3547.4500000000007</v>
      </c>
      <c r="H71" s="38">
        <v>3498.8500000000004</v>
      </c>
      <c r="I71" s="38">
        <v>3456.6000000000008</v>
      </c>
      <c r="J71" s="38">
        <v>3638.3000000000006</v>
      </c>
      <c r="K71" s="38">
        <v>3680.5499999999997</v>
      </c>
      <c r="L71" s="38">
        <v>3729.1500000000005</v>
      </c>
      <c r="M71" s="28">
        <v>3631.95</v>
      </c>
      <c r="N71" s="28">
        <v>3541.1</v>
      </c>
      <c r="O71" s="39">
        <v>3319600</v>
      </c>
      <c r="P71" s="40">
        <v>-1.1964997916542651E-2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3841.3</v>
      </c>
      <c r="F72" s="37">
        <v>3806.7166666666667</v>
      </c>
      <c r="G72" s="38">
        <v>3653.8333333333335</v>
      </c>
      <c r="H72" s="38">
        <v>3466.3666666666668</v>
      </c>
      <c r="I72" s="38">
        <v>3313.4833333333336</v>
      </c>
      <c r="J72" s="38">
        <v>3994.1833333333334</v>
      </c>
      <c r="K72" s="38">
        <v>4147.0666666666666</v>
      </c>
      <c r="L72" s="38">
        <v>4334.5333333333328</v>
      </c>
      <c r="M72" s="28">
        <v>3959.6</v>
      </c>
      <c r="N72" s="28">
        <v>3619.25</v>
      </c>
      <c r="O72" s="39">
        <v>749500</v>
      </c>
      <c r="P72" s="40">
        <v>-9.253139458030404E-3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346.85</v>
      </c>
      <c r="F73" s="37">
        <v>347.34999999999997</v>
      </c>
      <c r="G73" s="38">
        <v>343.54999999999995</v>
      </c>
      <c r="H73" s="38">
        <v>340.25</v>
      </c>
      <c r="I73" s="38">
        <v>336.45</v>
      </c>
      <c r="J73" s="38">
        <v>350.64999999999992</v>
      </c>
      <c r="K73" s="38">
        <v>354.45</v>
      </c>
      <c r="L73" s="38">
        <v>357.74999999999989</v>
      </c>
      <c r="M73" s="28">
        <v>351.15</v>
      </c>
      <c r="N73" s="28">
        <v>344.05</v>
      </c>
      <c r="O73" s="39">
        <v>44653950</v>
      </c>
      <c r="P73" s="40">
        <v>-1.8033381712626997E-2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4371.75</v>
      </c>
      <c r="F74" s="37">
        <v>4368.4666666666672</v>
      </c>
      <c r="G74" s="38">
        <v>4335.8333333333339</v>
      </c>
      <c r="H74" s="38">
        <v>4299.916666666667</v>
      </c>
      <c r="I74" s="38">
        <v>4267.2833333333338</v>
      </c>
      <c r="J74" s="38">
        <v>4404.3833333333341</v>
      </c>
      <c r="K74" s="38">
        <v>4437.0166666666673</v>
      </c>
      <c r="L74" s="38">
        <v>4472.9333333333343</v>
      </c>
      <c r="M74" s="28">
        <v>4401.1000000000004</v>
      </c>
      <c r="N74" s="28">
        <v>4332.55</v>
      </c>
      <c r="O74" s="39">
        <v>2332625</v>
      </c>
      <c r="P74" s="40">
        <v>-2.984143488432545E-2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44742</v>
      </c>
      <c r="E75" s="37">
        <v>2790.75</v>
      </c>
      <c r="F75" s="37">
        <v>2780.0499999999997</v>
      </c>
      <c r="G75" s="38">
        <v>2735.0999999999995</v>
      </c>
      <c r="H75" s="38">
        <v>2679.45</v>
      </c>
      <c r="I75" s="38">
        <v>2634.4999999999995</v>
      </c>
      <c r="J75" s="38">
        <v>2835.6999999999994</v>
      </c>
      <c r="K75" s="38">
        <v>2880.6499999999992</v>
      </c>
      <c r="L75" s="38">
        <v>2936.2999999999993</v>
      </c>
      <c r="M75" s="28">
        <v>2825</v>
      </c>
      <c r="N75" s="28">
        <v>2724.4</v>
      </c>
      <c r="O75" s="39">
        <v>3553550</v>
      </c>
      <c r="P75" s="40">
        <v>-4.9878345498783457E-2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1631.25</v>
      </c>
      <c r="F76" s="37">
        <v>1617.8833333333332</v>
      </c>
      <c r="G76" s="38">
        <v>1589.3666666666663</v>
      </c>
      <c r="H76" s="38">
        <v>1547.4833333333331</v>
      </c>
      <c r="I76" s="38">
        <v>1518.9666666666662</v>
      </c>
      <c r="J76" s="38">
        <v>1659.7666666666664</v>
      </c>
      <c r="K76" s="38">
        <v>1688.2833333333333</v>
      </c>
      <c r="L76" s="38">
        <v>1730.1666666666665</v>
      </c>
      <c r="M76" s="28">
        <v>1646.4</v>
      </c>
      <c r="N76" s="28">
        <v>1576</v>
      </c>
      <c r="O76" s="39">
        <v>2676850</v>
      </c>
      <c r="P76" s="40">
        <v>-2.2886970487853844E-2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146.85</v>
      </c>
      <c r="F77" s="37">
        <v>147.28333333333333</v>
      </c>
      <c r="G77" s="38">
        <v>145.71666666666667</v>
      </c>
      <c r="H77" s="38">
        <v>144.58333333333334</v>
      </c>
      <c r="I77" s="38">
        <v>143.01666666666668</v>
      </c>
      <c r="J77" s="38">
        <v>148.41666666666666</v>
      </c>
      <c r="K77" s="38">
        <v>149.98333333333332</v>
      </c>
      <c r="L77" s="38">
        <v>151.11666666666665</v>
      </c>
      <c r="M77" s="28">
        <v>148.85</v>
      </c>
      <c r="N77" s="28">
        <v>146.15</v>
      </c>
      <c r="O77" s="39">
        <v>19296000</v>
      </c>
      <c r="P77" s="40">
        <v>-5.196733481811433E-3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88.95</v>
      </c>
      <c r="F78" s="37">
        <v>89.316666666666677</v>
      </c>
      <c r="G78" s="38">
        <v>88.233333333333348</v>
      </c>
      <c r="H78" s="38">
        <v>87.516666666666666</v>
      </c>
      <c r="I78" s="38">
        <v>86.433333333333337</v>
      </c>
      <c r="J78" s="38">
        <v>90.03333333333336</v>
      </c>
      <c r="K78" s="38">
        <v>91.116666666666703</v>
      </c>
      <c r="L78" s="38">
        <v>91.833333333333371</v>
      </c>
      <c r="M78" s="28">
        <v>90.4</v>
      </c>
      <c r="N78" s="28">
        <v>88.6</v>
      </c>
      <c r="O78" s="39">
        <v>73680000</v>
      </c>
      <c r="P78" s="40">
        <v>-9.2779346510689798E-3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111.3</v>
      </c>
      <c r="F79" s="37">
        <v>110.93333333333332</v>
      </c>
      <c r="G79" s="38">
        <v>109.76666666666665</v>
      </c>
      <c r="H79" s="38">
        <v>108.23333333333333</v>
      </c>
      <c r="I79" s="38">
        <v>107.06666666666666</v>
      </c>
      <c r="J79" s="38">
        <v>112.46666666666664</v>
      </c>
      <c r="K79" s="38">
        <v>113.6333333333333</v>
      </c>
      <c r="L79" s="38">
        <v>115.16666666666663</v>
      </c>
      <c r="M79" s="28">
        <v>112.1</v>
      </c>
      <c r="N79" s="28">
        <v>109.4</v>
      </c>
      <c r="O79" s="39">
        <v>11063000</v>
      </c>
      <c r="P79" s="40">
        <v>9.4899169632265724E-3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146.5</v>
      </c>
      <c r="F80" s="37">
        <v>146.81666666666666</v>
      </c>
      <c r="G80" s="38">
        <v>142.48333333333332</v>
      </c>
      <c r="H80" s="38">
        <v>138.46666666666667</v>
      </c>
      <c r="I80" s="38">
        <v>134.13333333333333</v>
      </c>
      <c r="J80" s="38">
        <v>150.83333333333331</v>
      </c>
      <c r="K80" s="38">
        <v>155.16666666666669</v>
      </c>
      <c r="L80" s="38">
        <v>159.18333333333331</v>
      </c>
      <c r="M80" s="28">
        <v>151.15</v>
      </c>
      <c r="N80" s="28">
        <v>142.80000000000001</v>
      </c>
      <c r="O80" s="39">
        <v>31433300</v>
      </c>
      <c r="P80" s="40">
        <v>-4.6270590412733667E-2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394.45</v>
      </c>
      <c r="F81" s="37">
        <v>399.76666666666665</v>
      </c>
      <c r="G81" s="38">
        <v>387.43333333333328</v>
      </c>
      <c r="H81" s="38">
        <v>380.41666666666663</v>
      </c>
      <c r="I81" s="38">
        <v>368.08333333333326</v>
      </c>
      <c r="J81" s="38">
        <v>406.7833333333333</v>
      </c>
      <c r="K81" s="38">
        <v>419.11666666666667</v>
      </c>
      <c r="L81" s="38">
        <v>426.13333333333333</v>
      </c>
      <c r="M81" s="28">
        <v>412.1</v>
      </c>
      <c r="N81" s="28">
        <v>392.75</v>
      </c>
      <c r="O81" s="39">
        <v>6559600</v>
      </c>
      <c r="P81" s="40">
        <v>6.6766411071628951E-2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38.15</v>
      </c>
      <c r="F82" s="37">
        <v>38.383333333333333</v>
      </c>
      <c r="G82" s="38">
        <v>37.616666666666667</v>
      </c>
      <c r="H82" s="38">
        <v>37.083333333333336</v>
      </c>
      <c r="I82" s="38">
        <v>36.31666666666667</v>
      </c>
      <c r="J82" s="38">
        <v>38.916666666666664</v>
      </c>
      <c r="K82" s="38">
        <v>39.68333333333333</v>
      </c>
      <c r="L82" s="38">
        <v>40.216666666666661</v>
      </c>
      <c r="M82" s="28">
        <v>39.15</v>
      </c>
      <c r="N82" s="28">
        <v>37.85</v>
      </c>
      <c r="O82" s="39">
        <v>104580000</v>
      </c>
      <c r="P82" s="40">
        <v>-1.8788262613468439E-2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664.3</v>
      </c>
      <c r="F83" s="37">
        <v>662.1</v>
      </c>
      <c r="G83" s="38">
        <v>651.20000000000005</v>
      </c>
      <c r="H83" s="38">
        <v>638.1</v>
      </c>
      <c r="I83" s="38">
        <v>627.20000000000005</v>
      </c>
      <c r="J83" s="38">
        <v>675.2</v>
      </c>
      <c r="K83" s="38">
        <v>686.09999999999991</v>
      </c>
      <c r="L83" s="38">
        <v>699.2</v>
      </c>
      <c r="M83" s="28">
        <v>673</v>
      </c>
      <c r="N83" s="28">
        <v>649</v>
      </c>
      <c r="O83" s="39">
        <v>2622100</v>
      </c>
      <c r="P83" s="40">
        <v>-3.1685069611137782E-2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769.1</v>
      </c>
      <c r="F84" s="37">
        <v>776.35</v>
      </c>
      <c r="G84" s="38">
        <v>754.75</v>
      </c>
      <c r="H84" s="38">
        <v>740.4</v>
      </c>
      <c r="I84" s="38">
        <v>718.8</v>
      </c>
      <c r="J84" s="38">
        <v>790.7</v>
      </c>
      <c r="K84" s="38">
        <v>812.30000000000018</v>
      </c>
      <c r="L84" s="38">
        <v>826.65000000000009</v>
      </c>
      <c r="M84" s="28">
        <v>797.95</v>
      </c>
      <c r="N84" s="28">
        <v>762</v>
      </c>
      <c r="O84" s="39">
        <v>7028000</v>
      </c>
      <c r="P84" s="40">
        <v>0.13492127573677837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1399.7</v>
      </c>
      <c r="F85" s="37">
        <v>1388.25</v>
      </c>
      <c r="G85" s="38">
        <v>1365.05</v>
      </c>
      <c r="H85" s="38">
        <v>1330.3999999999999</v>
      </c>
      <c r="I85" s="38">
        <v>1307.1999999999998</v>
      </c>
      <c r="J85" s="38">
        <v>1422.9</v>
      </c>
      <c r="K85" s="38">
        <v>1446.1</v>
      </c>
      <c r="L85" s="38">
        <v>1480.7500000000002</v>
      </c>
      <c r="M85" s="28">
        <v>1411.45</v>
      </c>
      <c r="N85" s="28">
        <v>1353.6</v>
      </c>
      <c r="O85" s="39">
        <v>4007900</v>
      </c>
      <c r="P85" s="40">
        <v>-2.1192158107786331E-2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269.8</v>
      </c>
      <c r="F86" s="37">
        <v>271.9666666666667</v>
      </c>
      <c r="G86" s="38">
        <v>266.08333333333337</v>
      </c>
      <c r="H86" s="38">
        <v>262.36666666666667</v>
      </c>
      <c r="I86" s="38">
        <v>256.48333333333335</v>
      </c>
      <c r="J86" s="38">
        <v>275.68333333333339</v>
      </c>
      <c r="K86" s="38">
        <v>281.56666666666672</v>
      </c>
      <c r="L86" s="38">
        <v>285.28333333333342</v>
      </c>
      <c r="M86" s="28">
        <v>277.85000000000002</v>
      </c>
      <c r="N86" s="28">
        <v>268.25</v>
      </c>
      <c r="O86" s="39">
        <v>8692100</v>
      </c>
      <c r="P86" s="40">
        <v>-1.0681827235529453E-2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1430.95</v>
      </c>
      <c r="F87" s="37">
        <v>1435.7333333333336</v>
      </c>
      <c r="G87" s="38">
        <v>1416.3666666666672</v>
      </c>
      <c r="H87" s="38">
        <v>1401.7833333333338</v>
      </c>
      <c r="I87" s="38">
        <v>1382.4166666666674</v>
      </c>
      <c r="J87" s="38">
        <v>1450.3166666666671</v>
      </c>
      <c r="K87" s="38">
        <v>1469.6833333333334</v>
      </c>
      <c r="L87" s="38">
        <v>1484.2666666666669</v>
      </c>
      <c r="M87" s="28">
        <v>1455.1</v>
      </c>
      <c r="N87" s="28">
        <v>1421.15</v>
      </c>
      <c r="O87" s="39">
        <v>10812900</v>
      </c>
      <c r="P87" s="40">
        <v>8.2827656464543563E-3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254.65</v>
      </c>
      <c r="F88" s="37">
        <v>256.61666666666667</v>
      </c>
      <c r="G88" s="38">
        <v>251.88333333333333</v>
      </c>
      <c r="H88" s="38">
        <v>249.11666666666665</v>
      </c>
      <c r="I88" s="38">
        <v>244.3833333333333</v>
      </c>
      <c r="J88" s="38">
        <v>259.38333333333333</v>
      </c>
      <c r="K88" s="38">
        <v>264.11666666666667</v>
      </c>
      <c r="L88" s="38">
        <v>266.88333333333338</v>
      </c>
      <c r="M88" s="28">
        <v>261.35000000000002</v>
      </c>
      <c r="N88" s="28">
        <v>253.85</v>
      </c>
      <c r="O88" s="39">
        <v>2163600</v>
      </c>
      <c r="P88" s="40">
        <v>0.1528747269142644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557.85</v>
      </c>
      <c r="F89" s="37">
        <v>555.56666666666672</v>
      </c>
      <c r="G89" s="38">
        <v>548.83333333333348</v>
      </c>
      <c r="H89" s="38">
        <v>539.81666666666672</v>
      </c>
      <c r="I89" s="38">
        <v>533.08333333333348</v>
      </c>
      <c r="J89" s="38">
        <v>564.58333333333348</v>
      </c>
      <c r="K89" s="38">
        <v>571.31666666666683</v>
      </c>
      <c r="L89" s="38">
        <v>580.33333333333348</v>
      </c>
      <c r="M89" s="28">
        <v>562.29999999999995</v>
      </c>
      <c r="N89" s="28">
        <v>546.54999999999995</v>
      </c>
      <c r="O89" s="39">
        <v>1875000</v>
      </c>
      <c r="P89" s="40">
        <v>4.6025104602510462E-2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1838.75</v>
      </c>
      <c r="F90" s="37">
        <v>1838.9333333333334</v>
      </c>
      <c r="G90" s="38">
        <v>1807.8166666666668</v>
      </c>
      <c r="H90" s="38">
        <v>1776.8833333333334</v>
      </c>
      <c r="I90" s="38">
        <v>1745.7666666666669</v>
      </c>
      <c r="J90" s="38">
        <v>1869.8666666666668</v>
      </c>
      <c r="K90" s="38">
        <v>1900.9833333333336</v>
      </c>
      <c r="L90" s="38">
        <v>1931.9166666666667</v>
      </c>
      <c r="M90" s="28">
        <v>1870.05</v>
      </c>
      <c r="N90" s="28">
        <v>1808</v>
      </c>
      <c r="O90" s="39">
        <v>2140350</v>
      </c>
      <c r="P90" s="40">
        <v>-6.7852709971038483E-2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1200.9000000000001</v>
      </c>
      <c r="F91" s="37">
        <v>1203.4166666666667</v>
      </c>
      <c r="G91" s="38">
        <v>1191.7833333333335</v>
      </c>
      <c r="H91" s="38">
        <v>1182.6666666666667</v>
      </c>
      <c r="I91" s="38">
        <v>1171.0333333333335</v>
      </c>
      <c r="J91" s="38">
        <v>1212.5333333333335</v>
      </c>
      <c r="K91" s="38">
        <v>1224.1666666666667</v>
      </c>
      <c r="L91" s="38">
        <v>1233.2833333333335</v>
      </c>
      <c r="M91" s="28">
        <v>1215.05</v>
      </c>
      <c r="N91" s="28">
        <v>1194.3</v>
      </c>
      <c r="O91" s="39">
        <v>5100000</v>
      </c>
      <c r="P91" s="40">
        <v>3.2457952198288579E-3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1041.8</v>
      </c>
      <c r="F92" s="37">
        <v>1036.8500000000001</v>
      </c>
      <c r="G92" s="38">
        <v>1027.7000000000003</v>
      </c>
      <c r="H92" s="38">
        <v>1013.6000000000001</v>
      </c>
      <c r="I92" s="38">
        <v>1004.4500000000003</v>
      </c>
      <c r="J92" s="38">
        <v>1050.9500000000003</v>
      </c>
      <c r="K92" s="38">
        <v>1060.1000000000004</v>
      </c>
      <c r="L92" s="38">
        <v>1074.2000000000003</v>
      </c>
      <c r="M92" s="28">
        <v>1046</v>
      </c>
      <c r="N92" s="28">
        <v>1022.75</v>
      </c>
      <c r="O92" s="39">
        <v>22659000</v>
      </c>
      <c r="P92" s="40">
        <v>-1.1874599346744405E-2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2309.8000000000002</v>
      </c>
      <c r="F93" s="37">
        <v>2314.9</v>
      </c>
      <c r="G93" s="38">
        <v>2292.3500000000004</v>
      </c>
      <c r="H93" s="38">
        <v>2274.9</v>
      </c>
      <c r="I93" s="38">
        <v>2252.3500000000004</v>
      </c>
      <c r="J93" s="38">
        <v>2332.3500000000004</v>
      </c>
      <c r="K93" s="38">
        <v>2354.9000000000005</v>
      </c>
      <c r="L93" s="38">
        <v>2372.3500000000004</v>
      </c>
      <c r="M93" s="28">
        <v>2337.4499999999998</v>
      </c>
      <c r="N93" s="28">
        <v>2297.4499999999998</v>
      </c>
      <c r="O93" s="39">
        <v>22332300</v>
      </c>
      <c r="P93" s="40">
        <v>-3.2844391898036875E-2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1863.75</v>
      </c>
      <c r="F94" s="37">
        <v>1848.0999999999997</v>
      </c>
      <c r="G94" s="38">
        <v>1787.7499999999993</v>
      </c>
      <c r="H94" s="38">
        <v>1711.7499999999995</v>
      </c>
      <c r="I94" s="38">
        <v>1651.3999999999992</v>
      </c>
      <c r="J94" s="38">
        <v>1924.0999999999995</v>
      </c>
      <c r="K94" s="38">
        <v>1984.4499999999998</v>
      </c>
      <c r="L94" s="38">
        <v>2060.4499999999998</v>
      </c>
      <c r="M94" s="28">
        <v>1908.45</v>
      </c>
      <c r="N94" s="28">
        <v>1772.1</v>
      </c>
      <c r="O94" s="39">
        <v>4386300</v>
      </c>
      <c r="P94" s="40">
        <v>-8.4585524668169293E-2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1388.95</v>
      </c>
      <c r="F95" s="37">
        <v>1392.7666666666667</v>
      </c>
      <c r="G95" s="38">
        <v>1378.1833333333334</v>
      </c>
      <c r="H95" s="38">
        <v>1367.4166666666667</v>
      </c>
      <c r="I95" s="38">
        <v>1352.8333333333335</v>
      </c>
      <c r="J95" s="38">
        <v>1403.5333333333333</v>
      </c>
      <c r="K95" s="38">
        <v>1418.1166666666668</v>
      </c>
      <c r="L95" s="38">
        <v>1428.8833333333332</v>
      </c>
      <c r="M95" s="28">
        <v>1407.35</v>
      </c>
      <c r="N95" s="28">
        <v>1382</v>
      </c>
      <c r="O95" s="39">
        <v>66048400</v>
      </c>
      <c r="P95" s="40">
        <v>-3.5298276055975963E-2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599.29999999999995</v>
      </c>
      <c r="F96" s="37">
        <v>601.05000000000007</v>
      </c>
      <c r="G96" s="38">
        <v>595.25000000000011</v>
      </c>
      <c r="H96" s="38">
        <v>591.20000000000005</v>
      </c>
      <c r="I96" s="38">
        <v>585.40000000000009</v>
      </c>
      <c r="J96" s="38">
        <v>605.10000000000014</v>
      </c>
      <c r="K96" s="38">
        <v>610.90000000000009</v>
      </c>
      <c r="L96" s="38">
        <v>614.95000000000016</v>
      </c>
      <c r="M96" s="28">
        <v>606.85</v>
      </c>
      <c r="N96" s="28">
        <v>597</v>
      </c>
      <c r="O96" s="39">
        <v>21824000</v>
      </c>
      <c r="P96" s="40">
        <v>3.7945863900834811E-3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2785.9</v>
      </c>
      <c r="F97" s="37">
        <v>2786.2833333333333</v>
      </c>
      <c r="G97" s="38">
        <v>2759.6166666666668</v>
      </c>
      <c r="H97" s="38">
        <v>2733.3333333333335</v>
      </c>
      <c r="I97" s="38">
        <v>2706.666666666667</v>
      </c>
      <c r="J97" s="38">
        <v>2812.5666666666666</v>
      </c>
      <c r="K97" s="38">
        <v>2839.2333333333336</v>
      </c>
      <c r="L97" s="38">
        <v>2865.5166666666664</v>
      </c>
      <c r="M97" s="28">
        <v>2812.95</v>
      </c>
      <c r="N97" s="28">
        <v>2760</v>
      </c>
      <c r="O97" s="39">
        <v>3658200</v>
      </c>
      <c r="P97" s="40">
        <v>-7.3266037121458806E-3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424.4</v>
      </c>
      <c r="F98" s="37">
        <v>421.89999999999992</v>
      </c>
      <c r="G98" s="38">
        <v>414.84999999999985</v>
      </c>
      <c r="H98" s="38">
        <v>405.29999999999995</v>
      </c>
      <c r="I98" s="38">
        <v>398.24999999999989</v>
      </c>
      <c r="J98" s="38">
        <v>431.44999999999982</v>
      </c>
      <c r="K98" s="38">
        <v>438.49999999999989</v>
      </c>
      <c r="L98" s="38">
        <v>448.04999999999978</v>
      </c>
      <c r="M98" s="28">
        <v>428.95</v>
      </c>
      <c r="N98" s="28">
        <v>412.35</v>
      </c>
      <c r="O98" s="39">
        <v>39385850</v>
      </c>
      <c r="P98" s="40">
        <v>-4.2844453733214903E-2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105.4</v>
      </c>
      <c r="F99" s="37">
        <v>104.51666666666667</v>
      </c>
      <c r="G99" s="38">
        <v>101.68333333333334</v>
      </c>
      <c r="H99" s="38">
        <v>97.966666666666669</v>
      </c>
      <c r="I99" s="38">
        <v>95.13333333333334</v>
      </c>
      <c r="J99" s="38">
        <v>108.23333333333333</v>
      </c>
      <c r="K99" s="38">
        <v>111.06666666666668</v>
      </c>
      <c r="L99" s="38">
        <v>114.78333333333333</v>
      </c>
      <c r="M99" s="28">
        <v>107.35</v>
      </c>
      <c r="N99" s="28">
        <v>100.8</v>
      </c>
      <c r="O99" s="39">
        <v>12233500</v>
      </c>
      <c r="P99" s="40">
        <v>3.2293178519593617E-2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228.45</v>
      </c>
      <c r="F100" s="37">
        <v>229.54999999999998</v>
      </c>
      <c r="G100" s="38">
        <v>226.14999999999998</v>
      </c>
      <c r="H100" s="38">
        <v>223.85</v>
      </c>
      <c r="I100" s="38">
        <v>220.45</v>
      </c>
      <c r="J100" s="38">
        <v>231.84999999999997</v>
      </c>
      <c r="K100" s="38">
        <v>235.25</v>
      </c>
      <c r="L100" s="38">
        <v>237.54999999999995</v>
      </c>
      <c r="M100" s="28">
        <v>232.95</v>
      </c>
      <c r="N100" s="28">
        <v>227.25</v>
      </c>
      <c r="O100" s="39">
        <v>19863900</v>
      </c>
      <c r="P100" s="40">
        <v>0.1146969696969697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2337.0500000000002</v>
      </c>
      <c r="F101" s="37">
        <v>2324.35</v>
      </c>
      <c r="G101" s="38">
        <v>2298.8999999999996</v>
      </c>
      <c r="H101" s="38">
        <v>2260.7499999999995</v>
      </c>
      <c r="I101" s="38">
        <v>2235.2999999999993</v>
      </c>
      <c r="J101" s="38">
        <v>2362.5</v>
      </c>
      <c r="K101" s="38">
        <v>2387.9499999999998</v>
      </c>
      <c r="L101" s="38">
        <v>2426.1000000000004</v>
      </c>
      <c r="M101" s="28">
        <v>2349.8000000000002</v>
      </c>
      <c r="N101" s="28">
        <v>2286.1999999999998</v>
      </c>
      <c r="O101" s="39">
        <v>12096600</v>
      </c>
      <c r="P101" s="40">
        <v>-3.51972818414567E-2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32257.35</v>
      </c>
      <c r="F102" s="37">
        <v>31983.566666666666</v>
      </c>
      <c r="G102" s="38">
        <v>31456.783333333333</v>
      </c>
      <c r="H102" s="38">
        <v>30656.216666666667</v>
      </c>
      <c r="I102" s="38">
        <v>30129.433333333334</v>
      </c>
      <c r="J102" s="38">
        <v>32784.133333333331</v>
      </c>
      <c r="K102" s="38">
        <v>33310.916666666664</v>
      </c>
      <c r="L102" s="38">
        <v>34111.48333333333</v>
      </c>
      <c r="M102" s="28">
        <v>32510.35</v>
      </c>
      <c r="N102" s="28">
        <v>31183</v>
      </c>
      <c r="O102" s="39">
        <v>12495</v>
      </c>
      <c r="P102" s="40">
        <v>-5.9665871121718375E-3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118.3</v>
      </c>
      <c r="F103" s="37">
        <v>119.41666666666667</v>
      </c>
      <c r="G103" s="38">
        <v>116.18333333333334</v>
      </c>
      <c r="H103" s="38">
        <v>114.06666666666666</v>
      </c>
      <c r="I103" s="38">
        <v>110.83333333333333</v>
      </c>
      <c r="J103" s="38">
        <v>121.53333333333335</v>
      </c>
      <c r="K103" s="38">
        <v>124.76666666666667</v>
      </c>
      <c r="L103" s="38">
        <v>126.88333333333335</v>
      </c>
      <c r="M103" s="28">
        <v>122.65</v>
      </c>
      <c r="N103" s="28">
        <v>117.3</v>
      </c>
      <c r="O103" s="39">
        <v>34346300</v>
      </c>
      <c r="P103" s="40">
        <v>3.0349846705825179E-2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752.5</v>
      </c>
      <c r="F104" s="37">
        <v>750.75</v>
      </c>
      <c r="G104" s="38">
        <v>745.4</v>
      </c>
      <c r="H104" s="38">
        <v>738.3</v>
      </c>
      <c r="I104" s="38">
        <v>732.94999999999993</v>
      </c>
      <c r="J104" s="38">
        <v>757.85</v>
      </c>
      <c r="K104" s="38">
        <v>763.19999999999993</v>
      </c>
      <c r="L104" s="38">
        <v>770.30000000000007</v>
      </c>
      <c r="M104" s="28">
        <v>756.1</v>
      </c>
      <c r="N104" s="28">
        <v>743.65</v>
      </c>
      <c r="O104" s="39">
        <v>84015250</v>
      </c>
      <c r="P104" s="40">
        <v>-3.2354105629899439E-2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1266.7</v>
      </c>
      <c r="F105" s="37">
        <v>1271.7333333333333</v>
      </c>
      <c r="G105" s="38">
        <v>1242.2166666666667</v>
      </c>
      <c r="H105" s="38">
        <v>1217.7333333333333</v>
      </c>
      <c r="I105" s="38">
        <v>1188.2166666666667</v>
      </c>
      <c r="J105" s="38">
        <v>1296.2166666666667</v>
      </c>
      <c r="K105" s="38">
        <v>1325.7333333333336</v>
      </c>
      <c r="L105" s="38">
        <v>1350.2166666666667</v>
      </c>
      <c r="M105" s="28">
        <v>1301.25</v>
      </c>
      <c r="N105" s="28">
        <v>1247.25</v>
      </c>
      <c r="O105" s="39">
        <v>2541500</v>
      </c>
      <c r="P105" s="40">
        <v>7.3223259152907394E-2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521.6</v>
      </c>
      <c r="F106" s="37">
        <v>524.20000000000005</v>
      </c>
      <c r="G106" s="38">
        <v>514.60000000000014</v>
      </c>
      <c r="H106" s="38">
        <v>507.60000000000014</v>
      </c>
      <c r="I106" s="38">
        <v>498.00000000000023</v>
      </c>
      <c r="J106" s="38">
        <v>531.20000000000005</v>
      </c>
      <c r="K106" s="38">
        <v>540.79999999999995</v>
      </c>
      <c r="L106" s="38">
        <v>547.79999999999995</v>
      </c>
      <c r="M106" s="28">
        <v>533.79999999999995</v>
      </c>
      <c r="N106" s="28">
        <v>517.20000000000005</v>
      </c>
      <c r="O106" s="39">
        <v>6408750</v>
      </c>
      <c r="P106" s="40">
        <v>6.3472308649657749E-2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9.6999999999999993</v>
      </c>
      <c r="F107" s="37">
        <v>9.7833333333333332</v>
      </c>
      <c r="G107" s="38">
        <v>9.2666666666666657</v>
      </c>
      <c r="H107" s="38">
        <v>8.8333333333333321</v>
      </c>
      <c r="I107" s="38">
        <v>8.3166666666666647</v>
      </c>
      <c r="J107" s="38">
        <v>10.216666666666667</v>
      </c>
      <c r="K107" s="38">
        <v>10.733333333333336</v>
      </c>
      <c r="L107" s="38">
        <v>11.166666666666668</v>
      </c>
      <c r="M107" s="28">
        <v>10.3</v>
      </c>
      <c r="N107" s="28">
        <v>9.35</v>
      </c>
      <c r="O107" s="39">
        <v>657650000</v>
      </c>
      <c r="P107" s="40">
        <v>4.8549107142857144E-2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49.7</v>
      </c>
      <c r="F108" s="37">
        <v>49.866666666666667</v>
      </c>
      <c r="G108" s="38">
        <v>49.333333333333336</v>
      </c>
      <c r="H108" s="38">
        <v>48.966666666666669</v>
      </c>
      <c r="I108" s="38">
        <v>48.433333333333337</v>
      </c>
      <c r="J108" s="38">
        <v>50.233333333333334</v>
      </c>
      <c r="K108" s="38">
        <v>50.766666666666666</v>
      </c>
      <c r="L108" s="38">
        <v>51.133333333333333</v>
      </c>
      <c r="M108" s="28">
        <v>50.4</v>
      </c>
      <c r="N108" s="28">
        <v>49.5</v>
      </c>
      <c r="O108" s="39">
        <v>101290000</v>
      </c>
      <c r="P108" s="40">
        <v>1.2090327737809752E-2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36.4</v>
      </c>
      <c r="F109" s="37">
        <v>36.550000000000004</v>
      </c>
      <c r="G109" s="38">
        <v>35.95000000000001</v>
      </c>
      <c r="H109" s="38">
        <v>35.500000000000007</v>
      </c>
      <c r="I109" s="38">
        <v>34.900000000000013</v>
      </c>
      <c r="J109" s="38">
        <v>37.000000000000007</v>
      </c>
      <c r="K109" s="38">
        <v>37.6</v>
      </c>
      <c r="L109" s="38">
        <v>38.050000000000004</v>
      </c>
      <c r="M109" s="28">
        <v>37.15</v>
      </c>
      <c r="N109" s="28">
        <v>36.1</v>
      </c>
      <c r="O109" s="39">
        <v>212707800</v>
      </c>
      <c r="P109" s="40">
        <v>-6.2872103062036801E-3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195.45</v>
      </c>
      <c r="F110" s="37">
        <v>194.9666666666667</v>
      </c>
      <c r="G110" s="38">
        <v>191.53333333333339</v>
      </c>
      <c r="H110" s="38">
        <v>187.6166666666667</v>
      </c>
      <c r="I110" s="38">
        <v>184.18333333333339</v>
      </c>
      <c r="J110" s="38">
        <v>198.88333333333338</v>
      </c>
      <c r="K110" s="38">
        <v>202.31666666666666</v>
      </c>
      <c r="L110" s="38">
        <v>206.23333333333338</v>
      </c>
      <c r="M110" s="28">
        <v>198.4</v>
      </c>
      <c r="N110" s="28">
        <v>191.05</v>
      </c>
      <c r="O110" s="39">
        <v>40275000</v>
      </c>
      <c r="P110" s="40">
        <v>8.1667136018023084E-3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377.8</v>
      </c>
      <c r="F111" s="37">
        <v>379.73333333333329</v>
      </c>
      <c r="G111" s="38">
        <v>372.21666666666658</v>
      </c>
      <c r="H111" s="38">
        <v>366.63333333333327</v>
      </c>
      <c r="I111" s="38">
        <v>359.11666666666656</v>
      </c>
      <c r="J111" s="38">
        <v>385.31666666666661</v>
      </c>
      <c r="K111" s="38">
        <v>392.83333333333337</v>
      </c>
      <c r="L111" s="38">
        <v>398.41666666666663</v>
      </c>
      <c r="M111" s="28">
        <v>387.25</v>
      </c>
      <c r="N111" s="28">
        <v>374.15</v>
      </c>
      <c r="O111" s="39">
        <v>12413500</v>
      </c>
      <c r="P111" s="40">
        <v>1.0747872816838333E-2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234.75</v>
      </c>
      <c r="F112" s="37">
        <v>236.23333333333335</v>
      </c>
      <c r="G112" s="38">
        <v>232.31666666666669</v>
      </c>
      <c r="H112" s="38">
        <v>229.88333333333335</v>
      </c>
      <c r="I112" s="38">
        <v>225.9666666666667</v>
      </c>
      <c r="J112" s="38">
        <v>238.66666666666669</v>
      </c>
      <c r="K112" s="38">
        <v>242.58333333333331</v>
      </c>
      <c r="L112" s="38">
        <v>245.01666666666668</v>
      </c>
      <c r="M112" s="28">
        <v>240.15</v>
      </c>
      <c r="N112" s="28">
        <v>233.8</v>
      </c>
      <c r="O112" s="39">
        <v>20821894</v>
      </c>
      <c r="P112" s="40">
        <v>-2.6696747508930248E-2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169.55</v>
      </c>
      <c r="F113" s="37">
        <v>169.43333333333334</v>
      </c>
      <c r="G113" s="38">
        <v>165.11666666666667</v>
      </c>
      <c r="H113" s="38">
        <v>160.68333333333334</v>
      </c>
      <c r="I113" s="38">
        <v>156.36666666666667</v>
      </c>
      <c r="J113" s="38">
        <v>173.86666666666667</v>
      </c>
      <c r="K113" s="38">
        <v>178.18333333333334</v>
      </c>
      <c r="L113" s="38">
        <v>182.61666666666667</v>
      </c>
      <c r="M113" s="28">
        <v>173.75</v>
      </c>
      <c r="N113" s="28">
        <v>165</v>
      </c>
      <c r="O113" s="39">
        <v>11823300</v>
      </c>
      <c r="P113" s="40">
        <v>-1.224889759921607E-3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4535.5</v>
      </c>
      <c r="F114" s="37">
        <v>4578.7666666666664</v>
      </c>
      <c r="G114" s="38">
        <v>4477.7333333333327</v>
      </c>
      <c r="H114" s="38">
        <v>4419.9666666666662</v>
      </c>
      <c r="I114" s="38">
        <v>4318.9333333333325</v>
      </c>
      <c r="J114" s="38">
        <v>4636.5333333333328</v>
      </c>
      <c r="K114" s="38">
        <v>4737.5666666666657</v>
      </c>
      <c r="L114" s="38">
        <v>4795.333333333333</v>
      </c>
      <c r="M114" s="28">
        <v>4679.8</v>
      </c>
      <c r="N114" s="28">
        <v>4521</v>
      </c>
      <c r="O114" s="39">
        <v>263775</v>
      </c>
      <c r="P114" s="40">
        <v>4.8571428571428567E-3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1838.7</v>
      </c>
      <c r="F115" s="37">
        <v>1825.3999999999999</v>
      </c>
      <c r="G115" s="38">
        <v>1805.2999999999997</v>
      </c>
      <c r="H115" s="38">
        <v>1771.8999999999999</v>
      </c>
      <c r="I115" s="38">
        <v>1751.7999999999997</v>
      </c>
      <c r="J115" s="38">
        <v>1858.7999999999997</v>
      </c>
      <c r="K115" s="38">
        <v>1878.8999999999996</v>
      </c>
      <c r="L115" s="38">
        <v>1912.2999999999997</v>
      </c>
      <c r="M115" s="28">
        <v>1845.5</v>
      </c>
      <c r="N115" s="28">
        <v>1792</v>
      </c>
      <c r="O115" s="39">
        <v>3054000</v>
      </c>
      <c r="P115" s="40">
        <v>1.2314168752175282E-2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931.5</v>
      </c>
      <c r="F116" s="37">
        <v>933.85</v>
      </c>
      <c r="G116" s="38">
        <v>925.7</v>
      </c>
      <c r="H116" s="38">
        <v>919.9</v>
      </c>
      <c r="I116" s="38">
        <v>911.75</v>
      </c>
      <c r="J116" s="38">
        <v>939.65000000000009</v>
      </c>
      <c r="K116" s="38">
        <v>947.8</v>
      </c>
      <c r="L116" s="38">
        <v>953.60000000000014</v>
      </c>
      <c r="M116" s="28">
        <v>942</v>
      </c>
      <c r="N116" s="28">
        <v>928.05</v>
      </c>
      <c r="O116" s="39">
        <v>24127200</v>
      </c>
      <c r="P116" s="40">
        <v>-1.3359832174009054E-2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201.75</v>
      </c>
      <c r="F117" s="37">
        <v>201.66666666666666</v>
      </c>
      <c r="G117" s="38">
        <v>200.0333333333333</v>
      </c>
      <c r="H117" s="38">
        <v>198.31666666666663</v>
      </c>
      <c r="I117" s="38">
        <v>196.68333333333328</v>
      </c>
      <c r="J117" s="38">
        <v>203.38333333333333</v>
      </c>
      <c r="K117" s="38">
        <v>205.01666666666671</v>
      </c>
      <c r="L117" s="38">
        <v>206.73333333333335</v>
      </c>
      <c r="M117" s="28">
        <v>203.3</v>
      </c>
      <c r="N117" s="28">
        <v>199.95</v>
      </c>
      <c r="O117" s="39">
        <v>16962400</v>
      </c>
      <c r="P117" s="40">
        <v>-4.9277266754270696E-3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1508.45</v>
      </c>
      <c r="F118" s="37">
        <v>1507.2833333333335</v>
      </c>
      <c r="G118" s="38">
        <v>1493.2166666666672</v>
      </c>
      <c r="H118" s="38">
        <v>1477.9833333333336</v>
      </c>
      <c r="I118" s="38">
        <v>1463.9166666666672</v>
      </c>
      <c r="J118" s="38">
        <v>1522.5166666666671</v>
      </c>
      <c r="K118" s="38">
        <v>1536.5833333333333</v>
      </c>
      <c r="L118" s="38">
        <v>1551.8166666666671</v>
      </c>
      <c r="M118" s="28">
        <v>1521.35</v>
      </c>
      <c r="N118" s="28">
        <v>1492.05</v>
      </c>
      <c r="O118" s="39">
        <v>48957600</v>
      </c>
      <c r="P118" s="40">
        <v>-1.7501610485312975E-2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670.65</v>
      </c>
      <c r="F119" s="37">
        <v>672.80000000000007</v>
      </c>
      <c r="G119" s="38">
        <v>663.85000000000014</v>
      </c>
      <c r="H119" s="38">
        <v>657.05000000000007</v>
      </c>
      <c r="I119" s="38">
        <v>648.10000000000014</v>
      </c>
      <c r="J119" s="38">
        <v>679.60000000000014</v>
      </c>
      <c r="K119" s="38">
        <v>688.55000000000018</v>
      </c>
      <c r="L119" s="38">
        <v>695.35000000000014</v>
      </c>
      <c r="M119" s="28">
        <v>681.75</v>
      </c>
      <c r="N119" s="28">
        <v>666</v>
      </c>
      <c r="O119" s="39">
        <v>972750</v>
      </c>
      <c r="P119" s="40">
        <v>-4.3510324483775814E-2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115.85</v>
      </c>
      <c r="F120" s="37">
        <v>115.86666666666667</v>
      </c>
      <c r="G120" s="38">
        <v>114.73333333333335</v>
      </c>
      <c r="H120" s="38">
        <v>113.61666666666667</v>
      </c>
      <c r="I120" s="38">
        <v>112.48333333333335</v>
      </c>
      <c r="J120" s="38">
        <v>116.98333333333335</v>
      </c>
      <c r="K120" s="38">
        <v>118.11666666666667</v>
      </c>
      <c r="L120" s="38">
        <v>119.23333333333335</v>
      </c>
      <c r="M120" s="28">
        <v>117</v>
      </c>
      <c r="N120" s="28">
        <v>114.75</v>
      </c>
      <c r="O120" s="39">
        <v>36855000</v>
      </c>
      <c r="P120" s="40">
        <v>1.813611061231819E-2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906.15</v>
      </c>
      <c r="F121" s="37">
        <v>907.7166666666667</v>
      </c>
      <c r="G121" s="38">
        <v>891.43333333333339</v>
      </c>
      <c r="H121" s="38">
        <v>876.7166666666667</v>
      </c>
      <c r="I121" s="38">
        <v>860.43333333333339</v>
      </c>
      <c r="J121" s="38">
        <v>922.43333333333339</v>
      </c>
      <c r="K121" s="38">
        <v>938.7166666666667</v>
      </c>
      <c r="L121" s="38">
        <v>953.43333333333339</v>
      </c>
      <c r="M121" s="28">
        <v>924</v>
      </c>
      <c r="N121" s="28">
        <v>893</v>
      </c>
      <c r="O121" s="39">
        <v>931000</v>
      </c>
      <c r="P121" s="40">
        <v>3.657518231921171E-2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679.25</v>
      </c>
      <c r="F122" s="37">
        <v>683.6</v>
      </c>
      <c r="G122" s="38">
        <v>659.80000000000007</v>
      </c>
      <c r="H122" s="38">
        <v>640.35</v>
      </c>
      <c r="I122" s="38">
        <v>616.55000000000007</v>
      </c>
      <c r="J122" s="38">
        <v>703.05000000000007</v>
      </c>
      <c r="K122" s="38">
        <v>726.85</v>
      </c>
      <c r="L122" s="38">
        <v>746.30000000000007</v>
      </c>
      <c r="M122" s="28">
        <v>707.4</v>
      </c>
      <c r="N122" s="28">
        <v>664.15</v>
      </c>
      <c r="O122" s="39">
        <v>13361250</v>
      </c>
      <c r="P122" s="40">
        <v>6.2186978297161938E-2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271.55</v>
      </c>
      <c r="F123" s="37">
        <v>271.40000000000003</v>
      </c>
      <c r="G123" s="38">
        <v>267.35000000000008</v>
      </c>
      <c r="H123" s="38">
        <v>263.15000000000003</v>
      </c>
      <c r="I123" s="38">
        <v>259.10000000000008</v>
      </c>
      <c r="J123" s="38">
        <v>275.60000000000008</v>
      </c>
      <c r="K123" s="38">
        <v>279.65000000000003</v>
      </c>
      <c r="L123" s="38">
        <v>283.85000000000008</v>
      </c>
      <c r="M123" s="28">
        <v>275.45</v>
      </c>
      <c r="N123" s="28">
        <v>267.2</v>
      </c>
      <c r="O123" s="39">
        <v>90179200</v>
      </c>
      <c r="P123" s="40">
        <v>-1.5201285993849595E-2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379.15</v>
      </c>
      <c r="F124" s="37">
        <v>382.5</v>
      </c>
      <c r="G124" s="38">
        <v>372</v>
      </c>
      <c r="H124" s="38">
        <v>364.85</v>
      </c>
      <c r="I124" s="38">
        <v>354.35</v>
      </c>
      <c r="J124" s="38">
        <v>389.65</v>
      </c>
      <c r="K124" s="38">
        <v>400.15</v>
      </c>
      <c r="L124" s="38">
        <v>407.29999999999995</v>
      </c>
      <c r="M124" s="28">
        <v>393</v>
      </c>
      <c r="N124" s="28">
        <v>375.35</v>
      </c>
      <c r="O124" s="39">
        <v>33147500</v>
      </c>
      <c r="P124" s="40">
        <v>0.1374769441942264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2389.5500000000002</v>
      </c>
      <c r="F125" s="37">
        <v>2391.4833333333336</v>
      </c>
      <c r="G125" s="38">
        <v>2370.0666666666671</v>
      </c>
      <c r="H125" s="38">
        <v>2350.5833333333335</v>
      </c>
      <c r="I125" s="38">
        <v>2329.166666666667</v>
      </c>
      <c r="J125" s="38">
        <v>2410.9666666666672</v>
      </c>
      <c r="K125" s="38">
        <v>2432.3833333333332</v>
      </c>
      <c r="L125" s="38">
        <v>2451.8666666666672</v>
      </c>
      <c r="M125" s="28">
        <v>2412.9</v>
      </c>
      <c r="N125" s="28">
        <v>2372</v>
      </c>
      <c r="O125" s="39">
        <v>272275</v>
      </c>
      <c r="P125" s="40">
        <v>2.6968411126826967E-2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553.35</v>
      </c>
      <c r="F126" s="37">
        <v>549.21666666666658</v>
      </c>
      <c r="G126" s="38">
        <v>538.43333333333317</v>
      </c>
      <c r="H126" s="38">
        <v>523.51666666666654</v>
      </c>
      <c r="I126" s="38">
        <v>512.73333333333312</v>
      </c>
      <c r="J126" s="38">
        <v>564.13333333333321</v>
      </c>
      <c r="K126" s="38">
        <v>574.91666666666674</v>
      </c>
      <c r="L126" s="38">
        <v>589.83333333333326</v>
      </c>
      <c r="M126" s="28">
        <v>560</v>
      </c>
      <c r="N126" s="28">
        <v>534.29999999999995</v>
      </c>
      <c r="O126" s="39">
        <v>42932700</v>
      </c>
      <c r="P126" s="40">
        <v>3.9348977057324007E-2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551.20000000000005</v>
      </c>
      <c r="F127" s="37">
        <v>555.08333333333337</v>
      </c>
      <c r="G127" s="38">
        <v>543.31666666666672</v>
      </c>
      <c r="H127" s="38">
        <v>535.43333333333339</v>
      </c>
      <c r="I127" s="38">
        <v>523.66666666666674</v>
      </c>
      <c r="J127" s="38">
        <v>562.9666666666667</v>
      </c>
      <c r="K127" s="38">
        <v>574.73333333333335</v>
      </c>
      <c r="L127" s="38">
        <v>582.61666666666667</v>
      </c>
      <c r="M127" s="28">
        <v>566.85</v>
      </c>
      <c r="N127" s="28">
        <v>547.20000000000005</v>
      </c>
      <c r="O127" s="39">
        <v>11591250</v>
      </c>
      <c r="P127" s="40">
        <v>-0.10815099783601827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1851.5</v>
      </c>
      <c r="F128" s="37">
        <v>1862.4666666666665</v>
      </c>
      <c r="G128" s="38">
        <v>1824.9333333333329</v>
      </c>
      <c r="H128" s="38">
        <v>1798.3666666666666</v>
      </c>
      <c r="I128" s="38">
        <v>1760.833333333333</v>
      </c>
      <c r="J128" s="38">
        <v>1889.0333333333328</v>
      </c>
      <c r="K128" s="38">
        <v>1926.5666666666662</v>
      </c>
      <c r="L128" s="38">
        <v>1953.1333333333328</v>
      </c>
      <c r="M128" s="28">
        <v>1900</v>
      </c>
      <c r="N128" s="28">
        <v>1835.9</v>
      </c>
      <c r="O128" s="39">
        <v>12960800</v>
      </c>
      <c r="P128" s="40">
        <v>1.2499218798825073E-2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76.150000000000006</v>
      </c>
      <c r="F129" s="37">
        <v>76.5</v>
      </c>
      <c r="G129" s="38">
        <v>75.5</v>
      </c>
      <c r="H129" s="38">
        <v>74.849999999999994</v>
      </c>
      <c r="I129" s="38">
        <v>73.849999999999994</v>
      </c>
      <c r="J129" s="38">
        <v>77.150000000000006</v>
      </c>
      <c r="K129" s="38">
        <v>78.150000000000006</v>
      </c>
      <c r="L129" s="38">
        <v>78.800000000000011</v>
      </c>
      <c r="M129" s="28">
        <v>77.5</v>
      </c>
      <c r="N129" s="28">
        <v>75.849999999999994</v>
      </c>
      <c r="O129" s="39">
        <v>50518764</v>
      </c>
      <c r="P129" s="40">
        <v>3.7763519706691111E-2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2030.6</v>
      </c>
      <c r="F130" s="37">
        <v>2042.75</v>
      </c>
      <c r="G130" s="38">
        <v>1999.9499999999998</v>
      </c>
      <c r="H130" s="38">
        <v>1969.2999999999997</v>
      </c>
      <c r="I130" s="38">
        <v>1926.4999999999995</v>
      </c>
      <c r="J130" s="38">
        <v>2073.4</v>
      </c>
      <c r="K130" s="38">
        <v>2116.2000000000003</v>
      </c>
      <c r="L130" s="38">
        <v>2146.8500000000004</v>
      </c>
      <c r="M130" s="28">
        <v>2085.5500000000002</v>
      </c>
      <c r="N130" s="28">
        <v>2012.1</v>
      </c>
      <c r="O130" s="39">
        <v>1214250</v>
      </c>
      <c r="P130" s="40">
        <v>1.9093579521611413E-2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568.75</v>
      </c>
      <c r="F131" s="37">
        <v>568.7833333333333</v>
      </c>
      <c r="G131" s="38">
        <v>562.81666666666661</v>
      </c>
      <c r="H131" s="38">
        <v>556.88333333333333</v>
      </c>
      <c r="I131" s="38">
        <v>550.91666666666663</v>
      </c>
      <c r="J131" s="38">
        <v>574.71666666666658</v>
      </c>
      <c r="K131" s="38">
        <v>580.68333333333328</v>
      </c>
      <c r="L131" s="38">
        <v>586.61666666666656</v>
      </c>
      <c r="M131" s="28">
        <v>574.75</v>
      </c>
      <c r="N131" s="28">
        <v>562.85</v>
      </c>
      <c r="O131" s="39">
        <v>6183900</v>
      </c>
      <c r="P131" s="40">
        <v>0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379.3</v>
      </c>
      <c r="F132" s="37">
        <v>380.76666666666671</v>
      </c>
      <c r="G132" s="38">
        <v>376.43333333333339</v>
      </c>
      <c r="H132" s="38">
        <v>373.56666666666666</v>
      </c>
      <c r="I132" s="38">
        <v>369.23333333333335</v>
      </c>
      <c r="J132" s="38">
        <v>383.63333333333344</v>
      </c>
      <c r="K132" s="38">
        <v>387.96666666666681</v>
      </c>
      <c r="L132" s="38">
        <v>390.83333333333348</v>
      </c>
      <c r="M132" s="28">
        <v>385.1</v>
      </c>
      <c r="N132" s="28">
        <v>377.9</v>
      </c>
      <c r="O132" s="39">
        <v>18944000</v>
      </c>
      <c r="P132" s="40">
        <v>1.2723190420186036E-2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1655.45</v>
      </c>
      <c r="F133" s="37">
        <v>1660.25</v>
      </c>
      <c r="G133" s="38">
        <v>1643.95</v>
      </c>
      <c r="H133" s="38">
        <v>1632.45</v>
      </c>
      <c r="I133" s="38">
        <v>1616.15</v>
      </c>
      <c r="J133" s="38">
        <v>1671.75</v>
      </c>
      <c r="K133" s="38">
        <v>1688.0500000000002</v>
      </c>
      <c r="L133" s="38">
        <v>1699.55</v>
      </c>
      <c r="M133" s="28">
        <v>1676.55</v>
      </c>
      <c r="N133" s="28">
        <v>1648.75</v>
      </c>
      <c r="O133" s="39">
        <v>15297650</v>
      </c>
      <c r="P133" s="40">
        <v>-8.2303592961892047E-3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4244.45</v>
      </c>
      <c r="F134" s="37">
        <v>4220.6333333333341</v>
      </c>
      <c r="G134" s="38">
        <v>4169.2666666666682</v>
      </c>
      <c r="H134" s="38">
        <v>4094.0833333333339</v>
      </c>
      <c r="I134" s="38">
        <v>4042.7166666666681</v>
      </c>
      <c r="J134" s="38">
        <v>4295.8166666666684</v>
      </c>
      <c r="K134" s="38">
        <v>4347.1833333333352</v>
      </c>
      <c r="L134" s="38">
        <v>4422.3666666666686</v>
      </c>
      <c r="M134" s="28">
        <v>4272</v>
      </c>
      <c r="N134" s="28">
        <v>4145.45</v>
      </c>
      <c r="O134" s="39">
        <v>1690200</v>
      </c>
      <c r="P134" s="40">
        <v>-5.9981646784016018E-2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3516.55</v>
      </c>
      <c r="F135" s="37">
        <v>3543.25</v>
      </c>
      <c r="G135" s="38">
        <v>3454.7</v>
      </c>
      <c r="H135" s="38">
        <v>3392.85</v>
      </c>
      <c r="I135" s="38">
        <v>3304.2999999999997</v>
      </c>
      <c r="J135" s="38">
        <v>3605.1</v>
      </c>
      <c r="K135" s="38">
        <v>3693.65</v>
      </c>
      <c r="L135" s="38">
        <v>3755.5</v>
      </c>
      <c r="M135" s="28">
        <v>3631.8</v>
      </c>
      <c r="N135" s="28">
        <v>3481.4</v>
      </c>
      <c r="O135" s="39">
        <v>1244200</v>
      </c>
      <c r="P135" s="40">
        <v>0.19680646402462484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620.70000000000005</v>
      </c>
      <c r="F136" s="37">
        <v>615.85</v>
      </c>
      <c r="G136" s="38">
        <v>606.85</v>
      </c>
      <c r="H136" s="38">
        <v>593</v>
      </c>
      <c r="I136" s="38">
        <v>584</v>
      </c>
      <c r="J136" s="38">
        <v>629.70000000000005</v>
      </c>
      <c r="K136" s="38">
        <v>638.70000000000005</v>
      </c>
      <c r="L136" s="38">
        <v>652.55000000000007</v>
      </c>
      <c r="M136" s="28">
        <v>624.85</v>
      </c>
      <c r="N136" s="28">
        <v>602</v>
      </c>
      <c r="O136" s="39">
        <v>9574400</v>
      </c>
      <c r="P136" s="40">
        <v>-2.5183903072263088E-2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1034.5999999999999</v>
      </c>
      <c r="F137" s="37">
        <v>1023.75</v>
      </c>
      <c r="G137" s="38">
        <v>1004.8</v>
      </c>
      <c r="H137" s="38">
        <v>975</v>
      </c>
      <c r="I137" s="38">
        <v>956.05</v>
      </c>
      <c r="J137" s="38">
        <v>1053.55</v>
      </c>
      <c r="K137" s="38">
        <v>1072.4999999999998</v>
      </c>
      <c r="L137" s="38">
        <v>1102.3</v>
      </c>
      <c r="M137" s="28">
        <v>1042.7</v>
      </c>
      <c r="N137" s="28">
        <v>993.95</v>
      </c>
      <c r="O137" s="39">
        <v>14405300</v>
      </c>
      <c r="P137" s="40">
        <v>1.5544808527437821E-2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179</v>
      </c>
      <c r="F138" s="37">
        <v>178.73333333333335</v>
      </c>
      <c r="G138" s="38">
        <v>177.26666666666671</v>
      </c>
      <c r="H138" s="38">
        <v>175.53333333333336</v>
      </c>
      <c r="I138" s="38">
        <v>174.06666666666672</v>
      </c>
      <c r="J138" s="38">
        <v>180.4666666666667</v>
      </c>
      <c r="K138" s="38">
        <v>181.93333333333334</v>
      </c>
      <c r="L138" s="38">
        <v>183.66666666666669</v>
      </c>
      <c r="M138" s="28">
        <v>180.2</v>
      </c>
      <c r="N138" s="28">
        <v>177</v>
      </c>
      <c r="O138" s="39">
        <v>22600000</v>
      </c>
      <c r="P138" s="40">
        <v>5.3514823792653363E-2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95.95</v>
      </c>
      <c r="F139" s="37">
        <v>95.733333333333334</v>
      </c>
      <c r="G139" s="38">
        <v>94.466666666666669</v>
      </c>
      <c r="H139" s="38">
        <v>92.983333333333334</v>
      </c>
      <c r="I139" s="38">
        <v>91.716666666666669</v>
      </c>
      <c r="J139" s="38">
        <v>97.216666666666669</v>
      </c>
      <c r="K139" s="38">
        <v>98.483333333333348</v>
      </c>
      <c r="L139" s="38">
        <v>99.966666666666669</v>
      </c>
      <c r="M139" s="28">
        <v>97</v>
      </c>
      <c r="N139" s="28">
        <v>94.25</v>
      </c>
      <c r="O139" s="39">
        <v>27429000</v>
      </c>
      <c r="P139" s="40">
        <v>-3.0023339698705707E-2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532.04999999999995</v>
      </c>
      <c r="F140" s="37">
        <v>536.4</v>
      </c>
      <c r="G140" s="38">
        <v>522.84999999999991</v>
      </c>
      <c r="H140" s="38">
        <v>513.65</v>
      </c>
      <c r="I140" s="38">
        <v>500.09999999999991</v>
      </c>
      <c r="J140" s="38">
        <v>545.59999999999991</v>
      </c>
      <c r="K140" s="38">
        <v>559.14999999999986</v>
      </c>
      <c r="L140" s="38">
        <v>568.34999999999991</v>
      </c>
      <c r="M140" s="28">
        <v>549.95000000000005</v>
      </c>
      <c r="N140" s="28">
        <v>527.20000000000005</v>
      </c>
      <c r="O140" s="39">
        <v>10365600</v>
      </c>
      <c r="P140" s="40">
        <v>2.5180496488972408E-2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7999.7</v>
      </c>
      <c r="F141" s="37">
        <v>8014.0333333333328</v>
      </c>
      <c r="G141" s="38">
        <v>7907.5666666666657</v>
      </c>
      <c r="H141" s="38">
        <v>7815.4333333333325</v>
      </c>
      <c r="I141" s="38">
        <v>7708.9666666666653</v>
      </c>
      <c r="J141" s="38">
        <v>8106.1666666666661</v>
      </c>
      <c r="K141" s="38">
        <v>8212.6333333333332</v>
      </c>
      <c r="L141" s="38">
        <v>8304.7666666666664</v>
      </c>
      <c r="M141" s="28">
        <v>8120.5</v>
      </c>
      <c r="N141" s="28">
        <v>7921.9</v>
      </c>
      <c r="O141" s="39">
        <v>3325500</v>
      </c>
      <c r="P141" s="40">
        <v>-3.4547829873711716E-2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812.2</v>
      </c>
      <c r="F142" s="37">
        <v>815.86666666666679</v>
      </c>
      <c r="G142" s="38">
        <v>805.38333333333355</v>
      </c>
      <c r="H142" s="38">
        <v>798.56666666666672</v>
      </c>
      <c r="I142" s="38">
        <v>788.08333333333348</v>
      </c>
      <c r="J142" s="38">
        <v>822.68333333333362</v>
      </c>
      <c r="K142" s="38">
        <v>833.16666666666674</v>
      </c>
      <c r="L142" s="38">
        <v>839.98333333333369</v>
      </c>
      <c r="M142" s="28">
        <v>826.35</v>
      </c>
      <c r="N142" s="28">
        <v>809.05</v>
      </c>
      <c r="O142" s="39">
        <v>14058750</v>
      </c>
      <c r="P142" s="40">
        <v>-2.5276040973792736E-3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1376</v>
      </c>
      <c r="F143" s="37">
        <v>1356.3500000000001</v>
      </c>
      <c r="G143" s="38">
        <v>1317.7000000000003</v>
      </c>
      <c r="H143" s="38">
        <v>1259.4000000000001</v>
      </c>
      <c r="I143" s="38">
        <v>1220.7500000000002</v>
      </c>
      <c r="J143" s="38">
        <v>1414.6500000000003</v>
      </c>
      <c r="K143" s="38">
        <v>1453.3000000000004</v>
      </c>
      <c r="L143" s="38">
        <v>1511.6000000000004</v>
      </c>
      <c r="M143" s="28">
        <v>1395</v>
      </c>
      <c r="N143" s="28">
        <v>1298.05</v>
      </c>
      <c r="O143" s="39">
        <v>3062900</v>
      </c>
      <c r="P143" s="40">
        <v>6.8180232963660464E-2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1616.35</v>
      </c>
      <c r="F144" s="37">
        <v>1648.7833333333335</v>
      </c>
      <c r="G144" s="38">
        <v>1577.616666666667</v>
      </c>
      <c r="H144" s="38">
        <v>1538.8833333333334</v>
      </c>
      <c r="I144" s="38">
        <v>1467.7166666666669</v>
      </c>
      <c r="J144" s="38">
        <v>1687.5166666666671</v>
      </c>
      <c r="K144" s="38">
        <v>1758.6833333333336</v>
      </c>
      <c r="L144" s="38">
        <v>1797.4166666666672</v>
      </c>
      <c r="M144" s="28">
        <v>1719.95</v>
      </c>
      <c r="N144" s="28">
        <v>1610.05</v>
      </c>
      <c r="O144" s="39">
        <v>669500</v>
      </c>
      <c r="P144" s="40">
        <v>0.16031195840554593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796.1</v>
      </c>
      <c r="F145" s="37">
        <v>792.93333333333339</v>
      </c>
      <c r="G145" s="38">
        <v>778.16666666666674</v>
      </c>
      <c r="H145" s="38">
        <v>760.23333333333335</v>
      </c>
      <c r="I145" s="38">
        <v>745.4666666666667</v>
      </c>
      <c r="J145" s="38">
        <v>810.86666666666679</v>
      </c>
      <c r="K145" s="38">
        <v>825.63333333333344</v>
      </c>
      <c r="L145" s="38">
        <v>843.56666666666683</v>
      </c>
      <c r="M145" s="28">
        <v>807.7</v>
      </c>
      <c r="N145" s="28">
        <v>775</v>
      </c>
      <c r="O145" s="39">
        <v>1941550</v>
      </c>
      <c r="P145" s="40">
        <v>0.13143939393939394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757.65</v>
      </c>
      <c r="F146" s="37">
        <v>756.68333333333339</v>
      </c>
      <c r="G146" s="38">
        <v>748.96666666666681</v>
      </c>
      <c r="H146" s="38">
        <v>740.28333333333342</v>
      </c>
      <c r="I146" s="38">
        <v>732.56666666666683</v>
      </c>
      <c r="J146" s="38">
        <v>765.36666666666679</v>
      </c>
      <c r="K146" s="38">
        <v>773.08333333333348</v>
      </c>
      <c r="L146" s="38">
        <v>781.76666666666677</v>
      </c>
      <c r="M146" s="28">
        <v>764.4</v>
      </c>
      <c r="N146" s="28">
        <v>748</v>
      </c>
      <c r="O146" s="39">
        <v>2549800</v>
      </c>
      <c r="P146" s="40">
        <v>-1.331662227792574E-3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3049.55</v>
      </c>
      <c r="F147" s="37">
        <v>3032.1166666666668</v>
      </c>
      <c r="G147" s="38">
        <v>2993.2333333333336</v>
      </c>
      <c r="H147" s="38">
        <v>2936.916666666667</v>
      </c>
      <c r="I147" s="38">
        <v>2898.0333333333338</v>
      </c>
      <c r="J147" s="38">
        <v>3088.4333333333334</v>
      </c>
      <c r="K147" s="38">
        <v>3127.3166666666666</v>
      </c>
      <c r="L147" s="38">
        <v>3183.6333333333332</v>
      </c>
      <c r="M147" s="28">
        <v>3071</v>
      </c>
      <c r="N147" s="28">
        <v>2975.8</v>
      </c>
      <c r="O147" s="39">
        <v>2467600</v>
      </c>
      <c r="P147" s="40">
        <v>7.5949367088607592E-3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131.19999999999999</v>
      </c>
      <c r="F148" s="37">
        <v>130.31666666666666</v>
      </c>
      <c r="G148" s="38">
        <v>126.68333333333334</v>
      </c>
      <c r="H148" s="38">
        <v>122.16666666666667</v>
      </c>
      <c r="I148" s="38">
        <v>118.53333333333335</v>
      </c>
      <c r="J148" s="38">
        <v>134.83333333333331</v>
      </c>
      <c r="K148" s="38">
        <v>138.46666666666664</v>
      </c>
      <c r="L148" s="38">
        <v>142.98333333333332</v>
      </c>
      <c r="M148" s="28">
        <v>133.94999999999999</v>
      </c>
      <c r="N148" s="28">
        <v>125.8</v>
      </c>
      <c r="O148" s="39">
        <v>32485000</v>
      </c>
      <c r="P148" s="40">
        <v>-6.7268001834581868E-3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2596.6</v>
      </c>
      <c r="F149" s="37">
        <v>2589.4666666666667</v>
      </c>
      <c r="G149" s="38">
        <v>2562.3833333333332</v>
      </c>
      <c r="H149" s="38">
        <v>2528.1666666666665</v>
      </c>
      <c r="I149" s="38">
        <v>2501.083333333333</v>
      </c>
      <c r="J149" s="38">
        <v>2623.6833333333334</v>
      </c>
      <c r="K149" s="38">
        <v>2650.7666666666664</v>
      </c>
      <c r="L149" s="38">
        <v>2684.9833333333336</v>
      </c>
      <c r="M149" s="28">
        <v>2616.5500000000002</v>
      </c>
      <c r="N149" s="28">
        <v>2555.25</v>
      </c>
      <c r="O149" s="39">
        <v>1644125</v>
      </c>
      <c r="P149" s="40">
        <v>-3.0943785456420837E-2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75457.399999999994</v>
      </c>
      <c r="F150" s="37">
        <v>75123.266666666663</v>
      </c>
      <c r="G150" s="38">
        <v>74437.833333333328</v>
      </c>
      <c r="H150" s="38">
        <v>73418.266666666663</v>
      </c>
      <c r="I150" s="38">
        <v>72732.833333333328</v>
      </c>
      <c r="J150" s="38">
        <v>76142.833333333328</v>
      </c>
      <c r="K150" s="38">
        <v>76828.266666666677</v>
      </c>
      <c r="L150" s="38">
        <v>77847.833333333328</v>
      </c>
      <c r="M150" s="28">
        <v>75808.7</v>
      </c>
      <c r="N150" s="28">
        <v>74103.7</v>
      </c>
      <c r="O150" s="39">
        <v>109680</v>
      </c>
      <c r="P150" s="40">
        <v>1.7817371937639197E-2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1142.8499999999999</v>
      </c>
      <c r="F151" s="37">
        <v>1137.2333333333333</v>
      </c>
      <c r="G151" s="38">
        <v>1123.1166666666668</v>
      </c>
      <c r="H151" s="38">
        <v>1103.3833333333334</v>
      </c>
      <c r="I151" s="38">
        <v>1089.2666666666669</v>
      </c>
      <c r="J151" s="38">
        <v>1156.9666666666667</v>
      </c>
      <c r="K151" s="38">
        <v>1171.083333333333</v>
      </c>
      <c r="L151" s="38">
        <v>1190.8166666666666</v>
      </c>
      <c r="M151" s="28">
        <v>1151.3499999999999</v>
      </c>
      <c r="N151" s="28">
        <v>1117.5</v>
      </c>
      <c r="O151" s="39">
        <v>3795750</v>
      </c>
      <c r="P151" s="40">
        <v>0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276.60000000000002</v>
      </c>
      <c r="F152" s="37">
        <v>277.41666666666669</v>
      </c>
      <c r="G152" s="38">
        <v>273.03333333333336</v>
      </c>
      <c r="H152" s="38">
        <v>269.4666666666667</v>
      </c>
      <c r="I152" s="38">
        <v>265.08333333333337</v>
      </c>
      <c r="J152" s="38">
        <v>280.98333333333335</v>
      </c>
      <c r="K152" s="38">
        <v>285.36666666666667</v>
      </c>
      <c r="L152" s="38">
        <v>288.93333333333334</v>
      </c>
      <c r="M152" s="28">
        <v>281.8</v>
      </c>
      <c r="N152" s="28">
        <v>273.85000000000002</v>
      </c>
      <c r="O152" s="39">
        <v>3180800</v>
      </c>
      <c r="P152" s="40">
        <v>7.4014046461372232E-2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96.5</v>
      </c>
      <c r="F153" s="37">
        <v>96.283333333333346</v>
      </c>
      <c r="G153" s="38">
        <v>94.816666666666691</v>
      </c>
      <c r="H153" s="38">
        <v>93.13333333333334</v>
      </c>
      <c r="I153" s="38">
        <v>91.666666666666686</v>
      </c>
      <c r="J153" s="38">
        <v>97.966666666666697</v>
      </c>
      <c r="K153" s="38">
        <v>99.433333333333366</v>
      </c>
      <c r="L153" s="38">
        <v>101.1166666666667</v>
      </c>
      <c r="M153" s="28">
        <v>97.75</v>
      </c>
      <c r="N153" s="28">
        <v>94.6</v>
      </c>
      <c r="O153" s="39">
        <v>47727500</v>
      </c>
      <c r="P153" s="40">
        <v>-8.4760727529577962E-3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4169.8</v>
      </c>
      <c r="F154" s="37">
        <v>4059.8000000000006</v>
      </c>
      <c r="G154" s="38">
        <v>3930.0000000000009</v>
      </c>
      <c r="H154" s="38">
        <v>3690.2000000000003</v>
      </c>
      <c r="I154" s="38">
        <v>3560.4000000000005</v>
      </c>
      <c r="J154" s="38">
        <v>4299.6000000000013</v>
      </c>
      <c r="K154" s="38">
        <v>4429.4000000000015</v>
      </c>
      <c r="L154" s="38">
        <v>4669.2000000000016</v>
      </c>
      <c r="M154" s="28">
        <v>4189.6000000000004</v>
      </c>
      <c r="N154" s="28">
        <v>3820</v>
      </c>
      <c r="O154" s="39">
        <v>1683000</v>
      </c>
      <c r="P154" s="40">
        <v>-3.5253654342218402E-2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3916.45</v>
      </c>
      <c r="F155" s="37">
        <v>3901.7666666666664</v>
      </c>
      <c r="G155" s="38">
        <v>3840.6833333333329</v>
      </c>
      <c r="H155" s="38">
        <v>3764.9166666666665</v>
      </c>
      <c r="I155" s="38">
        <v>3703.833333333333</v>
      </c>
      <c r="J155" s="38">
        <v>3977.5333333333328</v>
      </c>
      <c r="K155" s="38">
        <v>4038.6166666666668</v>
      </c>
      <c r="L155" s="38">
        <v>4114.3833333333332</v>
      </c>
      <c r="M155" s="28">
        <v>3962.85</v>
      </c>
      <c r="N155" s="28">
        <v>3826</v>
      </c>
      <c r="O155" s="39">
        <v>348750</v>
      </c>
      <c r="P155" s="40">
        <v>-3.3063006862133502E-2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33.65</v>
      </c>
      <c r="F156" s="37">
        <v>33.516666666666666</v>
      </c>
      <c r="G156" s="38">
        <v>33.133333333333333</v>
      </c>
      <c r="H156" s="38">
        <v>32.616666666666667</v>
      </c>
      <c r="I156" s="38">
        <v>32.233333333333334</v>
      </c>
      <c r="J156" s="38">
        <v>34.033333333333331</v>
      </c>
      <c r="K156" s="38">
        <v>34.416666666666657</v>
      </c>
      <c r="L156" s="38">
        <v>34.93333333333333</v>
      </c>
      <c r="M156" s="28">
        <v>33.9</v>
      </c>
      <c r="N156" s="28">
        <v>33</v>
      </c>
      <c r="O156" s="39">
        <v>24078000</v>
      </c>
      <c r="P156" s="40">
        <v>7.4812967581047382E-4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17749.900000000001</v>
      </c>
      <c r="F157" s="37">
        <v>17815.583333333336</v>
      </c>
      <c r="G157" s="38">
        <v>17439.716666666671</v>
      </c>
      <c r="H157" s="38">
        <v>17129.533333333336</v>
      </c>
      <c r="I157" s="38">
        <v>16753.666666666672</v>
      </c>
      <c r="J157" s="38">
        <v>18125.76666666667</v>
      </c>
      <c r="K157" s="38">
        <v>18501.633333333339</v>
      </c>
      <c r="L157" s="38">
        <v>18811.816666666669</v>
      </c>
      <c r="M157" s="28">
        <v>18191.45</v>
      </c>
      <c r="N157" s="28">
        <v>17505.400000000001</v>
      </c>
      <c r="O157" s="39">
        <v>450505</v>
      </c>
      <c r="P157" s="40">
        <v>9.0388711395101171E-2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126.15</v>
      </c>
      <c r="F158" s="37">
        <v>125.64999999999999</v>
      </c>
      <c r="G158" s="38">
        <v>123.49999999999999</v>
      </c>
      <c r="H158" s="38">
        <v>120.85</v>
      </c>
      <c r="I158" s="38">
        <v>118.69999999999999</v>
      </c>
      <c r="J158" s="38">
        <v>128.29999999999998</v>
      </c>
      <c r="K158" s="38">
        <v>130.44999999999999</v>
      </c>
      <c r="L158" s="38">
        <v>133.09999999999997</v>
      </c>
      <c r="M158" s="28">
        <v>127.8</v>
      </c>
      <c r="N158" s="28">
        <v>123</v>
      </c>
      <c r="O158" s="39">
        <v>48357250</v>
      </c>
      <c r="P158" s="40">
        <v>6.9280864625190523E-5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156.65</v>
      </c>
      <c r="F159" s="37">
        <v>155.06666666666666</v>
      </c>
      <c r="G159" s="38">
        <v>151.53333333333333</v>
      </c>
      <c r="H159" s="38">
        <v>146.41666666666666</v>
      </c>
      <c r="I159" s="38">
        <v>142.88333333333333</v>
      </c>
      <c r="J159" s="38">
        <v>160.18333333333334</v>
      </c>
      <c r="K159" s="38">
        <v>163.71666666666664</v>
      </c>
      <c r="L159" s="38">
        <v>168.83333333333334</v>
      </c>
      <c r="M159" s="28">
        <v>158.6</v>
      </c>
      <c r="N159" s="28">
        <v>149.94999999999999</v>
      </c>
      <c r="O159" s="39">
        <v>81116700</v>
      </c>
      <c r="P159" s="40">
        <v>-0.14327855035819637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805.8</v>
      </c>
      <c r="F160" s="37">
        <v>803.34999999999991</v>
      </c>
      <c r="G160" s="38">
        <v>791.54999999999984</v>
      </c>
      <c r="H160" s="38">
        <v>777.3</v>
      </c>
      <c r="I160" s="38">
        <v>765.49999999999989</v>
      </c>
      <c r="J160" s="38">
        <v>817.5999999999998</v>
      </c>
      <c r="K160" s="38">
        <v>829.4</v>
      </c>
      <c r="L160" s="38">
        <v>843.64999999999975</v>
      </c>
      <c r="M160" s="28">
        <v>815.15</v>
      </c>
      <c r="N160" s="28">
        <v>789.1</v>
      </c>
      <c r="O160" s="39">
        <v>4758600</v>
      </c>
      <c r="P160" s="40">
        <v>-4.9895178197064988E-2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3298.65</v>
      </c>
      <c r="F161" s="37">
        <v>3291.8666666666668</v>
      </c>
      <c r="G161" s="38">
        <v>3273.7833333333338</v>
      </c>
      <c r="H161" s="38">
        <v>3248.916666666667</v>
      </c>
      <c r="I161" s="38">
        <v>3230.8333333333339</v>
      </c>
      <c r="J161" s="38">
        <v>3316.7333333333336</v>
      </c>
      <c r="K161" s="38">
        <v>3334.8166666666666</v>
      </c>
      <c r="L161" s="38">
        <v>3359.6833333333334</v>
      </c>
      <c r="M161" s="28">
        <v>3309.95</v>
      </c>
      <c r="N161" s="28">
        <v>3267</v>
      </c>
      <c r="O161" s="39">
        <v>253650</v>
      </c>
      <c r="P161" s="40">
        <v>-1.7146178436501017E-2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151.6</v>
      </c>
      <c r="F162" s="37">
        <v>150.06666666666663</v>
      </c>
      <c r="G162" s="38">
        <v>146.93333333333328</v>
      </c>
      <c r="H162" s="38">
        <v>142.26666666666665</v>
      </c>
      <c r="I162" s="38">
        <v>139.1333333333333</v>
      </c>
      <c r="J162" s="38">
        <v>154.73333333333326</v>
      </c>
      <c r="K162" s="38">
        <v>157.86666666666665</v>
      </c>
      <c r="L162" s="38">
        <v>162.53333333333325</v>
      </c>
      <c r="M162" s="28">
        <v>153.19999999999999</v>
      </c>
      <c r="N162" s="28">
        <v>145.4</v>
      </c>
      <c r="O162" s="39">
        <v>45291400</v>
      </c>
      <c r="P162" s="40">
        <v>2.402506963788301E-2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45271.8</v>
      </c>
      <c r="F163" s="37">
        <v>45232.516666666663</v>
      </c>
      <c r="G163" s="38">
        <v>44415.083333333328</v>
      </c>
      <c r="H163" s="38">
        <v>43558.366666666669</v>
      </c>
      <c r="I163" s="38">
        <v>42740.933333333334</v>
      </c>
      <c r="J163" s="38">
        <v>46089.233333333323</v>
      </c>
      <c r="K163" s="38">
        <v>46906.666666666657</v>
      </c>
      <c r="L163" s="38">
        <v>47763.383333333317</v>
      </c>
      <c r="M163" s="28">
        <v>46049.95</v>
      </c>
      <c r="N163" s="28">
        <v>44375.8</v>
      </c>
      <c r="O163" s="39">
        <v>98340</v>
      </c>
      <c r="P163" s="40">
        <v>4.8456740764433071E-2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1894.55</v>
      </c>
      <c r="F164" s="37">
        <v>1848.5999999999997</v>
      </c>
      <c r="G164" s="38">
        <v>1790.0499999999993</v>
      </c>
      <c r="H164" s="38">
        <v>1685.5499999999995</v>
      </c>
      <c r="I164" s="38">
        <v>1626.9999999999991</v>
      </c>
      <c r="J164" s="38">
        <v>1953.0999999999995</v>
      </c>
      <c r="K164" s="38">
        <v>2011.65</v>
      </c>
      <c r="L164" s="38">
        <v>2116.1499999999996</v>
      </c>
      <c r="M164" s="28">
        <v>1907.15</v>
      </c>
      <c r="N164" s="28">
        <v>1744.1</v>
      </c>
      <c r="O164" s="39">
        <v>2777500</v>
      </c>
      <c r="P164" s="40">
        <v>-3.5246919476549815E-2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3774.05</v>
      </c>
      <c r="F165" s="37">
        <v>3765.4499999999994</v>
      </c>
      <c r="G165" s="38">
        <v>3722.7999999999988</v>
      </c>
      <c r="H165" s="38">
        <v>3671.5499999999993</v>
      </c>
      <c r="I165" s="38">
        <v>3628.8999999999987</v>
      </c>
      <c r="J165" s="38">
        <v>3816.6999999999989</v>
      </c>
      <c r="K165" s="38">
        <v>3859.3499999999995</v>
      </c>
      <c r="L165" s="38">
        <v>3910.599999999999</v>
      </c>
      <c r="M165" s="28">
        <v>3808.1</v>
      </c>
      <c r="N165" s="28">
        <v>3714.2</v>
      </c>
      <c r="O165" s="39">
        <v>447300</v>
      </c>
      <c r="P165" s="40">
        <v>3.9386545834785638E-2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223.75</v>
      </c>
      <c r="F166" s="37">
        <v>221.21666666666667</v>
      </c>
      <c r="G166" s="38">
        <v>218.18333333333334</v>
      </c>
      <c r="H166" s="38">
        <v>212.61666666666667</v>
      </c>
      <c r="I166" s="38">
        <v>209.58333333333334</v>
      </c>
      <c r="J166" s="38">
        <v>226.78333333333333</v>
      </c>
      <c r="K166" s="38">
        <v>229.81666666666669</v>
      </c>
      <c r="L166" s="38">
        <v>235.38333333333333</v>
      </c>
      <c r="M166" s="28">
        <v>224.25</v>
      </c>
      <c r="N166" s="28">
        <v>215.65</v>
      </c>
      <c r="O166" s="39">
        <v>16485000</v>
      </c>
      <c r="P166" s="40">
        <v>-7.764535933550018E-3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110.4</v>
      </c>
      <c r="F167" s="37">
        <v>110.38333333333333</v>
      </c>
      <c r="G167" s="38">
        <v>109.66666666666666</v>
      </c>
      <c r="H167" s="38">
        <v>108.93333333333334</v>
      </c>
      <c r="I167" s="38">
        <v>108.21666666666667</v>
      </c>
      <c r="J167" s="38">
        <v>111.11666666666665</v>
      </c>
      <c r="K167" s="38">
        <v>111.83333333333331</v>
      </c>
      <c r="L167" s="38">
        <v>112.56666666666663</v>
      </c>
      <c r="M167" s="28">
        <v>111.1</v>
      </c>
      <c r="N167" s="28">
        <v>109.65</v>
      </c>
      <c r="O167" s="39">
        <v>34875000</v>
      </c>
      <c r="P167" s="40">
        <v>1.6025641025641025E-3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2225.3000000000002</v>
      </c>
      <c r="F168" s="37">
        <v>2210.2333333333331</v>
      </c>
      <c r="G168" s="38">
        <v>2187.2666666666664</v>
      </c>
      <c r="H168" s="38">
        <v>2149.2333333333331</v>
      </c>
      <c r="I168" s="38">
        <v>2126.2666666666664</v>
      </c>
      <c r="J168" s="38">
        <v>2248.2666666666664</v>
      </c>
      <c r="K168" s="38">
        <v>2271.2333333333327</v>
      </c>
      <c r="L168" s="38">
        <v>2309.2666666666664</v>
      </c>
      <c r="M168" s="28">
        <v>2233.1999999999998</v>
      </c>
      <c r="N168" s="28">
        <v>2172.1999999999998</v>
      </c>
      <c r="O168" s="39">
        <v>3477750</v>
      </c>
      <c r="P168" s="40">
        <v>4.0775101002543765E-2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2771.85</v>
      </c>
      <c r="F169" s="37">
        <v>2775.8000000000006</v>
      </c>
      <c r="G169" s="38">
        <v>2726.8500000000013</v>
      </c>
      <c r="H169" s="38">
        <v>2681.8500000000008</v>
      </c>
      <c r="I169" s="38">
        <v>2632.9000000000015</v>
      </c>
      <c r="J169" s="38">
        <v>2820.8000000000011</v>
      </c>
      <c r="K169" s="38">
        <v>2869.7500000000009</v>
      </c>
      <c r="L169" s="38">
        <v>2914.7500000000009</v>
      </c>
      <c r="M169" s="28">
        <v>2824.75</v>
      </c>
      <c r="N169" s="28">
        <v>2730.8</v>
      </c>
      <c r="O169" s="39">
        <v>1843250</v>
      </c>
      <c r="P169" s="40">
        <v>2.0908335641096648E-2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30.75</v>
      </c>
      <c r="F170" s="37">
        <v>30.900000000000002</v>
      </c>
      <c r="G170" s="38">
        <v>30.450000000000003</v>
      </c>
      <c r="H170" s="38">
        <v>30.150000000000002</v>
      </c>
      <c r="I170" s="38">
        <v>29.700000000000003</v>
      </c>
      <c r="J170" s="38">
        <v>31.200000000000003</v>
      </c>
      <c r="K170" s="38">
        <v>31.65</v>
      </c>
      <c r="L170" s="38">
        <v>31.950000000000003</v>
      </c>
      <c r="M170" s="28">
        <v>31.35</v>
      </c>
      <c r="N170" s="28">
        <v>30.6</v>
      </c>
      <c r="O170" s="39">
        <v>231232000</v>
      </c>
      <c r="P170" s="40">
        <v>1.4033118158854897E-2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2449.25</v>
      </c>
      <c r="F171" s="37">
        <v>2459.4666666666667</v>
      </c>
      <c r="G171" s="38">
        <v>2429.0333333333333</v>
      </c>
      <c r="H171" s="38">
        <v>2408.8166666666666</v>
      </c>
      <c r="I171" s="38">
        <v>2378.3833333333332</v>
      </c>
      <c r="J171" s="38">
        <v>2479.6833333333334</v>
      </c>
      <c r="K171" s="38">
        <v>2510.1166666666668</v>
      </c>
      <c r="L171" s="38">
        <v>2530.3333333333335</v>
      </c>
      <c r="M171" s="28">
        <v>2489.9</v>
      </c>
      <c r="N171" s="28">
        <v>2439.25</v>
      </c>
      <c r="O171" s="39">
        <v>529500</v>
      </c>
      <c r="P171" s="40">
        <v>5.6689342403628119E-4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232.8</v>
      </c>
      <c r="F172" s="37">
        <v>232.25</v>
      </c>
      <c r="G172" s="38">
        <v>229.55</v>
      </c>
      <c r="H172" s="38">
        <v>226.3</v>
      </c>
      <c r="I172" s="38">
        <v>223.60000000000002</v>
      </c>
      <c r="J172" s="38">
        <v>235.5</v>
      </c>
      <c r="K172" s="38">
        <v>238.2</v>
      </c>
      <c r="L172" s="38">
        <v>241.45</v>
      </c>
      <c r="M172" s="28">
        <v>234.95</v>
      </c>
      <c r="N172" s="28">
        <v>229</v>
      </c>
      <c r="O172" s="39">
        <v>52276438</v>
      </c>
      <c r="P172" s="40">
        <v>-2.5821623015731033E-2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1848.35</v>
      </c>
      <c r="F173" s="37">
        <v>1862.4166666666667</v>
      </c>
      <c r="G173" s="38">
        <v>1828.9333333333334</v>
      </c>
      <c r="H173" s="38">
        <v>1809.5166666666667</v>
      </c>
      <c r="I173" s="38">
        <v>1776.0333333333333</v>
      </c>
      <c r="J173" s="38">
        <v>1881.8333333333335</v>
      </c>
      <c r="K173" s="38">
        <v>1915.3166666666666</v>
      </c>
      <c r="L173" s="38">
        <v>1934.7333333333336</v>
      </c>
      <c r="M173" s="28">
        <v>1895.9</v>
      </c>
      <c r="N173" s="28">
        <v>1843</v>
      </c>
      <c r="O173" s="39">
        <v>2135529</v>
      </c>
      <c r="P173" s="40">
        <v>4.3141153081510931E-2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168</v>
      </c>
      <c r="F174" s="37">
        <v>166.71666666666667</v>
      </c>
      <c r="G174" s="38">
        <v>164.63333333333333</v>
      </c>
      <c r="H174" s="38">
        <v>161.26666666666665</v>
      </c>
      <c r="I174" s="38">
        <v>159.18333333333331</v>
      </c>
      <c r="J174" s="38">
        <v>170.08333333333334</v>
      </c>
      <c r="K174" s="38">
        <v>172.16666666666666</v>
      </c>
      <c r="L174" s="38">
        <v>175.53333333333336</v>
      </c>
      <c r="M174" s="28">
        <v>168.8</v>
      </c>
      <c r="N174" s="28">
        <v>163.35</v>
      </c>
      <c r="O174" s="39">
        <v>6319500</v>
      </c>
      <c r="P174" s="40">
        <v>-4.5104261106074343E-2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692.35</v>
      </c>
      <c r="F175" s="37">
        <v>689.88333333333321</v>
      </c>
      <c r="G175" s="38">
        <v>684.26666666666642</v>
      </c>
      <c r="H175" s="38">
        <v>676.18333333333317</v>
      </c>
      <c r="I175" s="38">
        <v>670.56666666666638</v>
      </c>
      <c r="J175" s="38">
        <v>697.96666666666647</v>
      </c>
      <c r="K175" s="38">
        <v>703.58333333333326</v>
      </c>
      <c r="L175" s="38">
        <v>711.66666666666652</v>
      </c>
      <c r="M175" s="28">
        <v>695.5</v>
      </c>
      <c r="N175" s="28">
        <v>681.8</v>
      </c>
      <c r="O175" s="39">
        <v>2789700</v>
      </c>
      <c r="P175" s="40">
        <v>-2.6401661228122219E-2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112.6</v>
      </c>
      <c r="F176" s="37">
        <v>113.53333333333335</v>
      </c>
      <c r="G176" s="38">
        <v>110.86666666666669</v>
      </c>
      <c r="H176" s="38">
        <v>109.13333333333334</v>
      </c>
      <c r="I176" s="38">
        <v>106.46666666666668</v>
      </c>
      <c r="J176" s="38">
        <v>115.26666666666669</v>
      </c>
      <c r="K176" s="38">
        <v>117.93333333333335</v>
      </c>
      <c r="L176" s="38">
        <v>119.6666666666667</v>
      </c>
      <c r="M176" s="28">
        <v>116.2</v>
      </c>
      <c r="N176" s="28">
        <v>111.8</v>
      </c>
      <c r="O176" s="39">
        <v>45984900</v>
      </c>
      <c r="P176" s="40">
        <v>-3.673769287288758E-4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119.6</v>
      </c>
      <c r="F177" s="37">
        <v>119.68333333333334</v>
      </c>
      <c r="G177" s="38">
        <v>118.71666666666667</v>
      </c>
      <c r="H177" s="38">
        <v>117.83333333333333</v>
      </c>
      <c r="I177" s="38">
        <v>116.86666666666666</v>
      </c>
      <c r="J177" s="38">
        <v>120.56666666666668</v>
      </c>
      <c r="K177" s="38">
        <v>121.53333333333335</v>
      </c>
      <c r="L177" s="38">
        <v>122.41666666666669</v>
      </c>
      <c r="M177" s="28">
        <v>120.65</v>
      </c>
      <c r="N177" s="28">
        <v>118.8</v>
      </c>
      <c r="O177" s="39">
        <v>26994000</v>
      </c>
      <c r="P177" s="40">
        <v>6.6366437544441811E-2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2629.15</v>
      </c>
      <c r="F178" s="37">
        <v>2639.6</v>
      </c>
      <c r="G178" s="38">
        <v>2601.75</v>
      </c>
      <c r="H178" s="38">
        <v>2574.35</v>
      </c>
      <c r="I178" s="38">
        <v>2536.5</v>
      </c>
      <c r="J178" s="38">
        <v>2667</v>
      </c>
      <c r="K178" s="38">
        <v>2704.8499999999995</v>
      </c>
      <c r="L178" s="38">
        <v>2732.25</v>
      </c>
      <c r="M178" s="28">
        <v>2677.45</v>
      </c>
      <c r="N178" s="28">
        <v>2612.1999999999998</v>
      </c>
      <c r="O178" s="39">
        <v>36402250</v>
      </c>
      <c r="P178" s="40">
        <v>6.1637540855600933E-3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76.099999999999994</v>
      </c>
      <c r="F179" s="37">
        <v>75.733333333333334</v>
      </c>
      <c r="G179" s="38">
        <v>74.516666666666666</v>
      </c>
      <c r="H179" s="38">
        <v>72.933333333333337</v>
      </c>
      <c r="I179" s="38">
        <v>71.716666666666669</v>
      </c>
      <c r="J179" s="38">
        <v>77.316666666666663</v>
      </c>
      <c r="K179" s="38">
        <v>78.533333333333331</v>
      </c>
      <c r="L179" s="38">
        <v>80.11666666666666</v>
      </c>
      <c r="M179" s="28">
        <v>76.95</v>
      </c>
      <c r="N179" s="28">
        <v>74.150000000000006</v>
      </c>
      <c r="O179" s="39">
        <v>110723750</v>
      </c>
      <c r="P179" s="40">
        <v>6.5635319438099851E-3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781.8</v>
      </c>
      <c r="F180" s="37">
        <v>779.31666666666661</v>
      </c>
      <c r="G180" s="38">
        <v>771.23333333333323</v>
      </c>
      <c r="H180" s="38">
        <v>760.66666666666663</v>
      </c>
      <c r="I180" s="38">
        <v>752.58333333333326</v>
      </c>
      <c r="J180" s="38">
        <v>789.88333333333321</v>
      </c>
      <c r="K180" s="38">
        <v>797.9666666666667</v>
      </c>
      <c r="L180" s="38">
        <v>808.53333333333319</v>
      </c>
      <c r="M180" s="28">
        <v>787.4</v>
      </c>
      <c r="N180" s="28">
        <v>768.75</v>
      </c>
      <c r="O180" s="39">
        <v>7339800</v>
      </c>
      <c r="P180" s="40">
        <v>5.4520547945205479E-3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1174.0999999999999</v>
      </c>
      <c r="F181" s="37">
        <v>1164.7833333333333</v>
      </c>
      <c r="G181" s="38">
        <v>1149.3166666666666</v>
      </c>
      <c r="H181" s="38">
        <v>1124.5333333333333</v>
      </c>
      <c r="I181" s="38">
        <v>1109.0666666666666</v>
      </c>
      <c r="J181" s="38">
        <v>1189.5666666666666</v>
      </c>
      <c r="K181" s="38">
        <v>1205.0333333333333</v>
      </c>
      <c r="L181" s="38">
        <v>1229.8166666666666</v>
      </c>
      <c r="M181" s="28">
        <v>1180.25</v>
      </c>
      <c r="N181" s="28">
        <v>1140</v>
      </c>
      <c r="O181" s="39">
        <v>7808250</v>
      </c>
      <c r="P181" s="40">
        <v>-2.1890266816986095E-2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468.3</v>
      </c>
      <c r="F182" s="37">
        <v>470.33333333333331</v>
      </c>
      <c r="G182" s="38">
        <v>463.21666666666664</v>
      </c>
      <c r="H182" s="38">
        <v>458.13333333333333</v>
      </c>
      <c r="I182" s="38">
        <v>451.01666666666665</v>
      </c>
      <c r="J182" s="38">
        <v>475.41666666666663</v>
      </c>
      <c r="K182" s="38">
        <v>482.5333333333333</v>
      </c>
      <c r="L182" s="38">
        <v>487.61666666666662</v>
      </c>
      <c r="M182" s="28">
        <v>477.45</v>
      </c>
      <c r="N182" s="28">
        <v>465.25</v>
      </c>
      <c r="O182" s="39">
        <v>67972500</v>
      </c>
      <c r="P182" s="40">
        <v>1.9987845229252482E-2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21864.75</v>
      </c>
      <c r="F183" s="37">
        <v>21998.466666666664</v>
      </c>
      <c r="G183" s="38">
        <v>21596.933333333327</v>
      </c>
      <c r="H183" s="38">
        <v>21329.116666666665</v>
      </c>
      <c r="I183" s="38">
        <v>20927.583333333328</v>
      </c>
      <c r="J183" s="38">
        <v>22266.283333333326</v>
      </c>
      <c r="K183" s="38">
        <v>22667.816666666658</v>
      </c>
      <c r="L183" s="38">
        <v>22935.633333333324</v>
      </c>
      <c r="M183" s="28">
        <v>22400</v>
      </c>
      <c r="N183" s="28">
        <v>21730.65</v>
      </c>
      <c r="O183" s="39">
        <v>270325</v>
      </c>
      <c r="P183" s="40">
        <v>4.5744680851063826E-2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2443.4499999999998</v>
      </c>
      <c r="F184" s="37">
        <v>2447.15</v>
      </c>
      <c r="G184" s="38">
        <v>2422.3500000000004</v>
      </c>
      <c r="H184" s="38">
        <v>2401.2500000000005</v>
      </c>
      <c r="I184" s="38">
        <v>2376.4500000000007</v>
      </c>
      <c r="J184" s="38">
        <v>2468.25</v>
      </c>
      <c r="K184" s="38">
        <v>2493.0500000000002</v>
      </c>
      <c r="L184" s="38">
        <v>2514.1499999999996</v>
      </c>
      <c r="M184" s="28">
        <v>2471.9499999999998</v>
      </c>
      <c r="N184" s="28">
        <v>2426.0500000000002</v>
      </c>
      <c r="O184" s="39">
        <v>1477300</v>
      </c>
      <c r="P184" s="40">
        <v>1.2629594721960414E-2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2466.0500000000002</v>
      </c>
      <c r="F185" s="37">
        <v>2468.1333333333332</v>
      </c>
      <c r="G185" s="38">
        <v>2438.3166666666666</v>
      </c>
      <c r="H185" s="38">
        <v>2410.5833333333335</v>
      </c>
      <c r="I185" s="38">
        <v>2380.7666666666669</v>
      </c>
      <c r="J185" s="38">
        <v>2495.8666666666663</v>
      </c>
      <c r="K185" s="38">
        <v>2525.6833333333329</v>
      </c>
      <c r="L185" s="38">
        <v>2553.4166666666661</v>
      </c>
      <c r="M185" s="28">
        <v>2497.9499999999998</v>
      </c>
      <c r="N185" s="28">
        <v>2440.4</v>
      </c>
      <c r="O185" s="39">
        <v>3684000</v>
      </c>
      <c r="P185" s="40">
        <v>-8.6781029263370332E-3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1177.8</v>
      </c>
      <c r="F186" s="37">
        <v>1176.5833333333333</v>
      </c>
      <c r="G186" s="38">
        <v>1165.3666666666666</v>
      </c>
      <c r="H186" s="38">
        <v>1152.9333333333334</v>
      </c>
      <c r="I186" s="38">
        <v>1141.7166666666667</v>
      </c>
      <c r="J186" s="38">
        <v>1189.0166666666664</v>
      </c>
      <c r="K186" s="38">
        <v>1200.2333333333331</v>
      </c>
      <c r="L186" s="38">
        <v>1212.6666666666663</v>
      </c>
      <c r="M186" s="28">
        <v>1187.8</v>
      </c>
      <c r="N186" s="28">
        <v>1164.1500000000001</v>
      </c>
      <c r="O186" s="39">
        <v>3649200</v>
      </c>
      <c r="P186" s="40">
        <v>-0.10786231175435165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332.55</v>
      </c>
      <c r="F187" s="37">
        <v>330.15000000000003</v>
      </c>
      <c r="G187" s="38">
        <v>323.60000000000008</v>
      </c>
      <c r="H187" s="38">
        <v>314.65000000000003</v>
      </c>
      <c r="I187" s="38">
        <v>308.10000000000008</v>
      </c>
      <c r="J187" s="38">
        <v>339.10000000000008</v>
      </c>
      <c r="K187" s="38">
        <v>345.65000000000003</v>
      </c>
      <c r="L187" s="38">
        <v>354.60000000000008</v>
      </c>
      <c r="M187" s="28">
        <v>336.7</v>
      </c>
      <c r="N187" s="28">
        <v>321.2</v>
      </c>
      <c r="O187" s="39">
        <v>3780000</v>
      </c>
      <c r="P187" s="40">
        <v>-2.097902097902098E-2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861.3</v>
      </c>
      <c r="F188" s="37">
        <v>866.26666666666677</v>
      </c>
      <c r="G188" s="38">
        <v>848.18333333333351</v>
      </c>
      <c r="H188" s="38">
        <v>835.06666666666672</v>
      </c>
      <c r="I188" s="38">
        <v>816.98333333333346</v>
      </c>
      <c r="J188" s="38">
        <v>879.38333333333355</v>
      </c>
      <c r="K188" s="38">
        <v>897.46666666666681</v>
      </c>
      <c r="L188" s="38">
        <v>910.5833333333336</v>
      </c>
      <c r="M188" s="28">
        <v>884.35</v>
      </c>
      <c r="N188" s="28">
        <v>853.15</v>
      </c>
      <c r="O188" s="39">
        <v>22419600</v>
      </c>
      <c r="P188" s="40">
        <v>6.095137140585663E-2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445.2</v>
      </c>
      <c r="F189" s="37">
        <v>442.13333333333338</v>
      </c>
      <c r="G189" s="38">
        <v>435.26666666666677</v>
      </c>
      <c r="H189" s="38">
        <v>425.33333333333337</v>
      </c>
      <c r="I189" s="38">
        <v>418.46666666666675</v>
      </c>
      <c r="J189" s="38">
        <v>452.06666666666678</v>
      </c>
      <c r="K189" s="38">
        <v>458.93333333333345</v>
      </c>
      <c r="L189" s="38">
        <v>468.86666666666679</v>
      </c>
      <c r="M189" s="28">
        <v>449</v>
      </c>
      <c r="N189" s="28">
        <v>432.2</v>
      </c>
      <c r="O189" s="39">
        <v>12252000</v>
      </c>
      <c r="P189" s="40">
        <v>7.5243616627605776E-3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572.25</v>
      </c>
      <c r="F190" s="37">
        <v>568.73333333333323</v>
      </c>
      <c r="G190" s="38">
        <v>560.11666666666645</v>
      </c>
      <c r="H190" s="38">
        <v>547.98333333333323</v>
      </c>
      <c r="I190" s="38">
        <v>539.36666666666645</v>
      </c>
      <c r="J190" s="38">
        <v>580.86666666666645</v>
      </c>
      <c r="K190" s="38">
        <v>589.48333333333323</v>
      </c>
      <c r="L190" s="38">
        <v>601.61666666666645</v>
      </c>
      <c r="M190" s="28">
        <v>577.35</v>
      </c>
      <c r="N190" s="28">
        <v>556.6</v>
      </c>
      <c r="O190" s="39">
        <v>936700</v>
      </c>
      <c r="P190" s="40">
        <v>-6.8701531119506859E-2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938.2</v>
      </c>
      <c r="F191" s="37">
        <v>937.7166666666667</v>
      </c>
      <c r="G191" s="38">
        <v>931.43333333333339</v>
      </c>
      <c r="H191" s="38">
        <v>924.66666666666674</v>
      </c>
      <c r="I191" s="38">
        <v>918.38333333333344</v>
      </c>
      <c r="J191" s="38">
        <v>944.48333333333335</v>
      </c>
      <c r="K191" s="38">
        <v>950.76666666666665</v>
      </c>
      <c r="L191" s="38">
        <v>957.5333333333333</v>
      </c>
      <c r="M191" s="28">
        <v>944</v>
      </c>
      <c r="N191" s="28">
        <v>930.95</v>
      </c>
      <c r="O191" s="39">
        <v>5030000</v>
      </c>
      <c r="P191" s="40">
        <v>4.5520681770941596E-2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967.6</v>
      </c>
      <c r="F192" s="37">
        <v>974.1</v>
      </c>
      <c r="G192" s="38">
        <v>958.6</v>
      </c>
      <c r="H192" s="38">
        <v>949.6</v>
      </c>
      <c r="I192" s="38">
        <v>934.1</v>
      </c>
      <c r="J192" s="38">
        <v>983.1</v>
      </c>
      <c r="K192" s="38">
        <v>998.6</v>
      </c>
      <c r="L192" s="38">
        <v>1007.6</v>
      </c>
      <c r="M192" s="28">
        <v>989.6</v>
      </c>
      <c r="N192" s="28">
        <v>965.1</v>
      </c>
      <c r="O192" s="39">
        <v>3819300</v>
      </c>
      <c r="P192" s="40">
        <v>1.8588649455941967E-2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757.55</v>
      </c>
      <c r="F193" s="37">
        <v>757.06666666666661</v>
      </c>
      <c r="G193" s="38">
        <v>739.63333333333321</v>
      </c>
      <c r="H193" s="38">
        <v>721.71666666666658</v>
      </c>
      <c r="I193" s="38">
        <v>704.28333333333319</v>
      </c>
      <c r="J193" s="38">
        <v>774.98333333333323</v>
      </c>
      <c r="K193" s="38">
        <v>792.41666666666663</v>
      </c>
      <c r="L193" s="38">
        <v>810.33333333333326</v>
      </c>
      <c r="M193" s="28">
        <v>774.5</v>
      </c>
      <c r="N193" s="28">
        <v>739.15</v>
      </c>
      <c r="O193" s="39">
        <v>8586000</v>
      </c>
      <c r="P193" s="40">
        <v>-8.8324533530831167E-2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444.75</v>
      </c>
      <c r="F194" s="37">
        <v>446.06666666666666</v>
      </c>
      <c r="G194" s="38">
        <v>441.0333333333333</v>
      </c>
      <c r="H194" s="38">
        <v>437.31666666666666</v>
      </c>
      <c r="I194" s="38">
        <v>432.2833333333333</v>
      </c>
      <c r="J194" s="38">
        <v>449.7833333333333</v>
      </c>
      <c r="K194" s="38">
        <v>454.81666666666672</v>
      </c>
      <c r="L194" s="38">
        <v>458.5333333333333</v>
      </c>
      <c r="M194" s="28">
        <v>451.1</v>
      </c>
      <c r="N194" s="28">
        <v>442.35</v>
      </c>
      <c r="O194" s="39">
        <v>72100725</v>
      </c>
      <c r="P194" s="40">
        <v>1.2648854197938557E-2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233.5</v>
      </c>
      <c r="F195" s="37">
        <v>233.43333333333331</v>
      </c>
      <c r="G195" s="38">
        <v>230.56666666666661</v>
      </c>
      <c r="H195" s="38">
        <v>227.6333333333333</v>
      </c>
      <c r="I195" s="38">
        <v>224.76666666666659</v>
      </c>
      <c r="J195" s="38">
        <v>236.36666666666662</v>
      </c>
      <c r="K195" s="38">
        <v>239.23333333333335</v>
      </c>
      <c r="L195" s="38">
        <v>242.16666666666663</v>
      </c>
      <c r="M195" s="28">
        <v>236.3</v>
      </c>
      <c r="N195" s="28">
        <v>230.5</v>
      </c>
      <c r="O195" s="39">
        <v>85434750</v>
      </c>
      <c r="P195" s="40">
        <v>3.5680304471931495E-3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1005.1</v>
      </c>
      <c r="F196" s="37">
        <v>1004.6333333333333</v>
      </c>
      <c r="G196" s="38">
        <v>987.4666666666667</v>
      </c>
      <c r="H196" s="38">
        <v>969.83333333333337</v>
      </c>
      <c r="I196" s="38">
        <v>952.66666666666674</v>
      </c>
      <c r="J196" s="38">
        <v>1022.2666666666667</v>
      </c>
      <c r="K196" s="38">
        <v>1039.4333333333334</v>
      </c>
      <c r="L196" s="38">
        <v>1057.0666666666666</v>
      </c>
      <c r="M196" s="28">
        <v>1021.8</v>
      </c>
      <c r="N196" s="28">
        <v>987</v>
      </c>
      <c r="O196" s="39">
        <v>32120225</v>
      </c>
      <c r="P196" s="40">
        <v>-5.76198907703434E-2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3369.25</v>
      </c>
      <c r="F197" s="37">
        <v>3363.5833333333335</v>
      </c>
      <c r="G197" s="38">
        <v>3340.7166666666672</v>
      </c>
      <c r="H197" s="38">
        <v>3312.1833333333338</v>
      </c>
      <c r="I197" s="38">
        <v>3289.3166666666675</v>
      </c>
      <c r="J197" s="38">
        <v>3392.1166666666668</v>
      </c>
      <c r="K197" s="38">
        <v>3414.9833333333327</v>
      </c>
      <c r="L197" s="38">
        <v>3443.5166666666664</v>
      </c>
      <c r="M197" s="28">
        <v>3386.45</v>
      </c>
      <c r="N197" s="28">
        <v>3335.05</v>
      </c>
      <c r="O197" s="39">
        <v>12064800</v>
      </c>
      <c r="P197" s="40">
        <v>1.076971410618913E-2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1183.55</v>
      </c>
      <c r="F198" s="37">
        <v>1175.7833333333333</v>
      </c>
      <c r="G198" s="38">
        <v>1159.7666666666667</v>
      </c>
      <c r="H198" s="38">
        <v>1135.9833333333333</v>
      </c>
      <c r="I198" s="38">
        <v>1119.9666666666667</v>
      </c>
      <c r="J198" s="38">
        <v>1199.5666666666666</v>
      </c>
      <c r="K198" s="38">
        <v>1215.583333333333</v>
      </c>
      <c r="L198" s="38">
        <v>1239.3666666666666</v>
      </c>
      <c r="M198" s="28">
        <v>1191.8</v>
      </c>
      <c r="N198" s="28">
        <v>1152</v>
      </c>
      <c r="O198" s="39">
        <v>19140600</v>
      </c>
      <c r="P198" s="40">
        <v>-5.9993517399888029E-2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2233.1</v>
      </c>
      <c r="F199" s="37">
        <v>2240.1</v>
      </c>
      <c r="G199" s="38">
        <v>2176.1999999999998</v>
      </c>
      <c r="H199" s="38">
        <v>2119.2999999999997</v>
      </c>
      <c r="I199" s="38">
        <v>2055.3999999999996</v>
      </c>
      <c r="J199" s="38">
        <v>2297</v>
      </c>
      <c r="K199" s="38">
        <v>2360.9000000000005</v>
      </c>
      <c r="L199" s="38">
        <v>2417.8000000000002</v>
      </c>
      <c r="M199" s="28">
        <v>2304</v>
      </c>
      <c r="N199" s="28">
        <v>2183.1999999999998</v>
      </c>
      <c r="O199" s="39">
        <v>7430250</v>
      </c>
      <c r="P199" s="40">
        <v>9.4762584063582643E-3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2819.45</v>
      </c>
      <c r="F200" s="37">
        <v>2842.5</v>
      </c>
      <c r="G200" s="38">
        <v>2779</v>
      </c>
      <c r="H200" s="38">
        <v>2738.55</v>
      </c>
      <c r="I200" s="38">
        <v>2675.05</v>
      </c>
      <c r="J200" s="38">
        <v>2882.95</v>
      </c>
      <c r="K200" s="38">
        <v>2946.45</v>
      </c>
      <c r="L200" s="38">
        <v>2986.8999999999996</v>
      </c>
      <c r="M200" s="28">
        <v>2906</v>
      </c>
      <c r="N200" s="28">
        <v>2802.05</v>
      </c>
      <c r="O200" s="39">
        <v>920250</v>
      </c>
      <c r="P200" s="40">
        <v>4.1890744409849988E-2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457.1</v>
      </c>
      <c r="F201" s="37">
        <v>454.41666666666669</v>
      </c>
      <c r="G201" s="38">
        <v>446.88333333333338</v>
      </c>
      <c r="H201" s="38">
        <v>436.66666666666669</v>
      </c>
      <c r="I201" s="38">
        <v>429.13333333333338</v>
      </c>
      <c r="J201" s="38">
        <v>464.63333333333338</v>
      </c>
      <c r="K201" s="38">
        <v>472.16666666666669</v>
      </c>
      <c r="L201" s="38">
        <v>482.38333333333338</v>
      </c>
      <c r="M201" s="28">
        <v>461.95</v>
      </c>
      <c r="N201" s="28">
        <v>444.2</v>
      </c>
      <c r="O201" s="39">
        <v>3193500</v>
      </c>
      <c r="P201" s="40">
        <v>3.1492248062015504E-2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1128.8499999999999</v>
      </c>
      <c r="F202" s="37">
        <v>1123.3166666666668</v>
      </c>
      <c r="G202" s="38">
        <v>1110.4333333333336</v>
      </c>
      <c r="H202" s="38">
        <v>1092.0166666666669</v>
      </c>
      <c r="I202" s="38">
        <v>1079.1333333333337</v>
      </c>
      <c r="J202" s="38">
        <v>1141.7333333333336</v>
      </c>
      <c r="K202" s="38">
        <v>1154.6166666666668</v>
      </c>
      <c r="L202" s="38">
        <v>1173.0333333333335</v>
      </c>
      <c r="M202" s="28">
        <v>1136.2</v>
      </c>
      <c r="N202" s="28">
        <v>1104.9000000000001</v>
      </c>
      <c r="O202" s="39">
        <v>3724325</v>
      </c>
      <c r="P202" s="40">
        <v>-3.4917555771096023E-3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735.4</v>
      </c>
      <c r="F203" s="37">
        <v>739.71666666666658</v>
      </c>
      <c r="G203" s="38">
        <v>728.73333333333312</v>
      </c>
      <c r="H203" s="38">
        <v>722.06666666666649</v>
      </c>
      <c r="I203" s="38">
        <v>711.08333333333303</v>
      </c>
      <c r="J203" s="38">
        <v>746.38333333333321</v>
      </c>
      <c r="K203" s="38">
        <v>757.36666666666656</v>
      </c>
      <c r="L203" s="38">
        <v>764.0333333333333</v>
      </c>
      <c r="M203" s="28">
        <v>750.7</v>
      </c>
      <c r="N203" s="28">
        <v>733.05</v>
      </c>
      <c r="O203" s="39">
        <v>7961800</v>
      </c>
      <c r="P203" s="40">
        <v>-1.7449896337249481E-2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1545.7</v>
      </c>
      <c r="F204" s="37">
        <v>1543.4166666666667</v>
      </c>
      <c r="G204" s="38">
        <v>1532.9333333333334</v>
      </c>
      <c r="H204" s="38">
        <v>1520.1666666666667</v>
      </c>
      <c r="I204" s="38">
        <v>1509.6833333333334</v>
      </c>
      <c r="J204" s="38">
        <v>1556.1833333333334</v>
      </c>
      <c r="K204" s="38">
        <v>1566.6666666666665</v>
      </c>
      <c r="L204" s="38">
        <v>1579.4333333333334</v>
      </c>
      <c r="M204" s="28">
        <v>1553.9</v>
      </c>
      <c r="N204" s="28">
        <v>1530.65</v>
      </c>
      <c r="O204" s="39">
        <v>1042300</v>
      </c>
      <c r="P204" s="40">
        <v>-3.410249281808915E-2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6085.45</v>
      </c>
      <c r="F205" s="37">
        <v>6092.4833333333336</v>
      </c>
      <c r="G205" s="38">
        <v>6044.9666666666672</v>
      </c>
      <c r="H205" s="38">
        <v>6004.4833333333336</v>
      </c>
      <c r="I205" s="38">
        <v>5956.9666666666672</v>
      </c>
      <c r="J205" s="38">
        <v>6132.9666666666672</v>
      </c>
      <c r="K205" s="38">
        <v>6180.4833333333336</v>
      </c>
      <c r="L205" s="38">
        <v>6220.9666666666672</v>
      </c>
      <c r="M205" s="28">
        <v>6140</v>
      </c>
      <c r="N205" s="28">
        <v>6052</v>
      </c>
      <c r="O205" s="39">
        <v>2316100</v>
      </c>
      <c r="P205" s="40">
        <v>-1.7102359531488712E-2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779.35</v>
      </c>
      <c r="F206" s="37">
        <v>781.15</v>
      </c>
      <c r="G206" s="38">
        <v>773.8</v>
      </c>
      <c r="H206" s="38">
        <v>768.25</v>
      </c>
      <c r="I206" s="38">
        <v>760.9</v>
      </c>
      <c r="J206" s="38">
        <v>786.69999999999993</v>
      </c>
      <c r="K206" s="38">
        <v>794.05000000000007</v>
      </c>
      <c r="L206" s="38">
        <v>799.59999999999991</v>
      </c>
      <c r="M206" s="28">
        <v>788.5</v>
      </c>
      <c r="N206" s="28">
        <v>775.6</v>
      </c>
      <c r="O206" s="39">
        <v>19644300</v>
      </c>
      <c r="P206" s="40">
        <v>-1.093075009818039E-2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322.25</v>
      </c>
      <c r="F207" s="37">
        <v>320.31666666666666</v>
      </c>
      <c r="G207" s="38">
        <v>312.33333333333331</v>
      </c>
      <c r="H207" s="38">
        <v>302.41666666666663</v>
      </c>
      <c r="I207" s="38">
        <v>294.43333333333328</v>
      </c>
      <c r="J207" s="38">
        <v>330.23333333333335</v>
      </c>
      <c r="K207" s="38">
        <v>338.2166666666667</v>
      </c>
      <c r="L207" s="38">
        <v>348.13333333333338</v>
      </c>
      <c r="M207" s="28">
        <v>328.3</v>
      </c>
      <c r="N207" s="28">
        <v>310.39999999999998</v>
      </c>
      <c r="O207" s="39">
        <v>54569300</v>
      </c>
      <c r="P207" s="40">
        <v>9.1489691520694472E-2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1016.4</v>
      </c>
      <c r="F208" s="37">
        <v>1022.8333333333334</v>
      </c>
      <c r="G208" s="38">
        <v>1005.6666666666667</v>
      </c>
      <c r="H208" s="38">
        <v>994.93333333333339</v>
      </c>
      <c r="I208" s="38">
        <v>977.76666666666677</v>
      </c>
      <c r="J208" s="38">
        <v>1033.5666666666666</v>
      </c>
      <c r="K208" s="38">
        <v>1050.7333333333336</v>
      </c>
      <c r="L208" s="38">
        <v>1061.4666666666667</v>
      </c>
      <c r="M208" s="28">
        <v>1040</v>
      </c>
      <c r="N208" s="28">
        <v>1012.1</v>
      </c>
      <c r="O208" s="39">
        <v>2630500</v>
      </c>
      <c r="P208" s="40">
        <v>1.5049199305421571E-2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1647.8</v>
      </c>
      <c r="F209" s="37">
        <v>1652.3166666666666</v>
      </c>
      <c r="G209" s="38">
        <v>1630.4833333333331</v>
      </c>
      <c r="H209" s="38">
        <v>1613.1666666666665</v>
      </c>
      <c r="I209" s="38">
        <v>1591.333333333333</v>
      </c>
      <c r="J209" s="38">
        <v>1669.6333333333332</v>
      </c>
      <c r="K209" s="38">
        <v>1691.4666666666667</v>
      </c>
      <c r="L209" s="38">
        <v>1708.7833333333333</v>
      </c>
      <c r="M209" s="28">
        <v>1674.15</v>
      </c>
      <c r="N209" s="28">
        <v>1635</v>
      </c>
      <c r="O209" s="39">
        <v>625450</v>
      </c>
      <c r="P209" s="40">
        <v>-4.7876389100319681E-2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479.75</v>
      </c>
      <c r="F210" s="37">
        <v>477.26666666666671</v>
      </c>
      <c r="G210" s="38">
        <v>473.33333333333343</v>
      </c>
      <c r="H210" s="38">
        <v>466.91666666666674</v>
      </c>
      <c r="I210" s="38">
        <v>462.98333333333346</v>
      </c>
      <c r="J210" s="38">
        <v>483.68333333333339</v>
      </c>
      <c r="K210" s="38">
        <v>487.61666666666667</v>
      </c>
      <c r="L210" s="38">
        <v>494.03333333333336</v>
      </c>
      <c r="M210" s="28">
        <v>481.2</v>
      </c>
      <c r="N210" s="28">
        <v>470.85</v>
      </c>
      <c r="O210" s="39">
        <v>31162600</v>
      </c>
      <c r="P210" s="40">
        <v>-7.6044996056618658E-2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253.7</v>
      </c>
      <c r="F211" s="37">
        <v>250.76666666666665</v>
      </c>
      <c r="G211" s="38">
        <v>243.5333333333333</v>
      </c>
      <c r="H211" s="38">
        <v>233.36666666666665</v>
      </c>
      <c r="I211" s="38">
        <v>226.1333333333333</v>
      </c>
      <c r="J211" s="38">
        <v>260.93333333333328</v>
      </c>
      <c r="K211" s="38">
        <v>268.16666666666663</v>
      </c>
      <c r="L211" s="38">
        <v>278.33333333333331</v>
      </c>
      <c r="M211" s="28">
        <v>258</v>
      </c>
      <c r="N211" s="28">
        <v>240.6</v>
      </c>
      <c r="O211" s="39">
        <v>73701000</v>
      </c>
      <c r="P211" s="40">
        <v>4.6740519812526631E-2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376.95</v>
      </c>
      <c r="F212" s="37">
        <v>376.48333333333335</v>
      </c>
      <c r="G212" s="38">
        <v>372.9666666666667</v>
      </c>
      <c r="H212" s="38">
        <v>368.98333333333335</v>
      </c>
      <c r="I212" s="38">
        <v>365.4666666666667</v>
      </c>
      <c r="J212" s="38">
        <v>380.4666666666667</v>
      </c>
      <c r="K212" s="38">
        <v>383.98333333333335</v>
      </c>
      <c r="L212" s="38">
        <v>387.9666666666667</v>
      </c>
      <c r="M212" s="28">
        <v>380</v>
      </c>
      <c r="N212" s="28">
        <v>372.5</v>
      </c>
      <c r="O212" s="39">
        <v>12422300</v>
      </c>
      <c r="P212" s="40">
        <v>-1.4658406770787889E-2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4" t="s">
        <v>16</v>
      </c>
      <c r="B8" s="466"/>
      <c r="C8" s="470" t="s">
        <v>20</v>
      </c>
      <c r="D8" s="470" t="s">
        <v>21</v>
      </c>
      <c r="E8" s="461" t="s">
        <v>22</v>
      </c>
      <c r="F8" s="462"/>
      <c r="G8" s="463"/>
      <c r="H8" s="461" t="s">
        <v>23</v>
      </c>
      <c r="I8" s="462"/>
      <c r="J8" s="463"/>
      <c r="K8" s="23"/>
      <c r="L8" s="50"/>
      <c r="M8" s="50"/>
      <c r="N8" s="1"/>
      <c r="O8" s="1"/>
    </row>
    <row r="9" spans="1:15" ht="36" customHeight="1">
      <c r="A9" s="468"/>
      <c r="B9" s="469"/>
      <c r="C9" s="469"/>
      <c r="D9" s="4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16584.55</v>
      </c>
      <c r="D10" s="32">
        <v>16599.066666666669</v>
      </c>
      <c r="E10" s="32">
        <v>16507.383333333339</v>
      </c>
      <c r="F10" s="32">
        <v>16430.216666666671</v>
      </c>
      <c r="G10" s="32">
        <v>16338.53333333334</v>
      </c>
      <c r="H10" s="32">
        <v>16676.233333333337</v>
      </c>
      <c r="I10" s="32">
        <v>16767.916666666664</v>
      </c>
      <c r="J10" s="32">
        <v>16845.083333333336</v>
      </c>
      <c r="K10" s="34">
        <v>16690.75</v>
      </c>
      <c r="L10" s="34">
        <v>16521.900000000001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35487.4</v>
      </c>
      <c r="D11" s="37">
        <v>35552.76666666667</v>
      </c>
      <c r="E11" s="37">
        <v>35223.583333333343</v>
      </c>
      <c r="F11" s="37">
        <v>34959.76666666667</v>
      </c>
      <c r="G11" s="37">
        <v>34630.583333333343</v>
      </c>
      <c r="H11" s="37">
        <v>35816.583333333343</v>
      </c>
      <c r="I11" s="37">
        <v>36145.766666666677</v>
      </c>
      <c r="J11" s="37">
        <v>36409.583333333343</v>
      </c>
      <c r="K11" s="28">
        <v>35881.949999999997</v>
      </c>
      <c r="L11" s="28">
        <v>35288.949999999997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2606.6999999999998</v>
      </c>
      <c r="D12" s="37">
        <v>2586.8833333333332</v>
      </c>
      <c r="E12" s="37">
        <v>2555.4166666666665</v>
      </c>
      <c r="F12" s="37">
        <v>2504.1333333333332</v>
      </c>
      <c r="G12" s="37">
        <v>2472.6666666666665</v>
      </c>
      <c r="H12" s="37">
        <v>2638.1666666666665</v>
      </c>
      <c r="I12" s="37">
        <v>2669.6333333333337</v>
      </c>
      <c r="J12" s="37">
        <v>2720.9166666666665</v>
      </c>
      <c r="K12" s="28">
        <v>2618.35</v>
      </c>
      <c r="L12" s="28">
        <v>2535.6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4877.3</v>
      </c>
      <c r="D13" s="37">
        <v>4878.5166666666673</v>
      </c>
      <c r="E13" s="37">
        <v>4847.383333333335</v>
      </c>
      <c r="F13" s="37">
        <v>4817.4666666666681</v>
      </c>
      <c r="G13" s="37">
        <v>4786.3333333333358</v>
      </c>
      <c r="H13" s="37">
        <v>4908.4333333333343</v>
      </c>
      <c r="I13" s="37">
        <v>4939.5666666666675</v>
      </c>
      <c r="J13" s="37">
        <v>4969.4833333333336</v>
      </c>
      <c r="K13" s="28">
        <v>4909.6499999999996</v>
      </c>
      <c r="L13" s="28">
        <v>4848.6000000000004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29679.05</v>
      </c>
      <c r="D14" s="37">
        <v>29593.583333333332</v>
      </c>
      <c r="E14" s="37">
        <v>29379.816666666666</v>
      </c>
      <c r="F14" s="37">
        <v>29080.583333333332</v>
      </c>
      <c r="G14" s="37">
        <v>28866.816666666666</v>
      </c>
      <c r="H14" s="37">
        <v>29892.816666666666</v>
      </c>
      <c r="I14" s="37">
        <v>30106.583333333336</v>
      </c>
      <c r="J14" s="37">
        <v>30405.816666666666</v>
      </c>
      <c r="K14" s="28">
        <v>29807.35</v>
      </c>
      <c r="L14" s="28">
        <v>29294.35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4081.95</v>
      </c>
      <c r="D15" s="37">
        <v>4067.1333333333332</v>
      </c>
      <c r="E15" s="37">
        <v>4028.6666666666661</v>
      </c>
      <c r="F15" s="37">
        <v>3975.3833333333328</v>
      </c>
      <c r="G15" s="37">
        <v>3936.9166666666656</v>
      </c>
      <c r="H15" s="37">
        <v>4120.4166666666661</v>
      </c>
      <c r="I15" s="37">
        <v>4158.8833333333332</v>
      </c>
      <c r="J15" s="37">
        <v>4212.166666666667</v>
      </c>
      <c r="K15" s="28">
        <v>4105.6000000000004</v>
      </c>
      <c r="L15" s="28">
        <v>4013.85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7783.4</v>
      </c>
      <c r="D16" s="37">
        <v>7785.4666666666672</v>
      </c>
      <c r="E16" s="37">
        <v>7739.1833333333343</v>
      </c>
      <c r="F16" s="37">
        <v>7694.9666666666672</v>
      </c>
      <c r="G16" s="37">
        <v>7648.6833333333343</v>
      </c>
      <c r="H16" s="37">
        <v>7829.6833333333343</v>
      </c>
      <c r="I16" s="37">
        <v>7875.9666666666672</v>
      </c>
      <c r="J16" s="37">
        <v>7920.1833333333343</v>
      </c>
      <c r="K16" s="28">
        <v>7831.75</v>
      </c>
      <c r="L16" s="28">
        <v>7741.25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2198.4</v>
      </c>
      <c r="D17" s="37">
        <v>2206.25</v>
      </c>
      <c r="E17" s="37">
        <v>2182.5</v>
      </c>
      <c r="F17" s="37">
        <v>2166.6</v>
      </c>
      <c r="G17" s="37">
        <v>2142.85</v>
      </c>
      <c r="H17" s="37">
        <v>2222.15</v>
      </c>
      <c r="I17" s="37">
        <v>2245.9</v>
      </c>
      <c r="J17" s="37">
        <v>2261.8000000000002</v>
      </c>
      <c r="K17" s="28">
        <v>2230</v>
      </c>
      <c r="L17" s="28">
        <v>2190.35</v>
      </c>
      <c r="M17" s="28">
        <v>5.9076700000000004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1251.3499999999999</v>
      </c>
      <c r="D18" s="37">
        <v>1262.7666666666667</v>
      </c>
      <c r="E18" s="37">
        <v>1218.1833333333334</v>
      </c>
      <c r="F18" s="37">
        <v>1185.0166666666667</v>
      </c>
      <c r="G18" s="37">
        <v>1140.4333333333334</v>
      </c>
      <c r="H18" s="37">
        <v>1295.9333333333334</v>
      </c>
      <c r="I18" s="37">
        <v>1340.5166666666669</v>
      </c>
      <c r="J18" s="37">
        <v>1373.6833333333334</v>
      </c>
      <c r="K18" s="28">
        <v>1307.3499999999999</v>
      </c>
      <c r="L18" s="28">
        <v>1229.5999999999999</v>
      </c>
      <c r="M18" s="28">
        <v>87.302480000000003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760.75</v>
      </c>
      <c r="D19" s="37">
        <v>772.26666666666677</v>
      </c>
      <c r="E19" s="37">
        <v>746.48333333333358</v>
      </c>
      <c r="F19" s="37">
        <v>732.21666666666681</v>
      </c>
      <c r="G19" s="37">
        <v>706.43333333333362</v>
      </c>
      <c r="H19" s="37">
        <v>786.53333333333353</v>
      </c>
      <c r="I19" s="37">
        <v>812.31666666666661</v>
      </c>
      <c r="J19" s="37">
        <v>826.58333333333348</v>
      </c>
      <c r="K19" s="28">
        <v>798.05</v>
      </c>
      <c r="L19" s="28">
        <v>758</v>
      </c>
      <c r="M19" s="28">
        <v>21.086040000000001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2167.5500000000002</v>
      </c>
      <c r="D20" s="37">
        <v>2181.25</v>
      </c>
      <c r="E20" s="37">
        <v>2136.6999999999998</v>
      </c>
      <c r="F20" s="37">
        <v>2105.85</v>
      </c>
      <c r="G20" s="37">
        <v>2061.2999999999997</v>
      </c>
      <c r="H20" s="37">
        <v>2212.1</v>
      </c>
      <c r="I20" s="37">
        <v>2256.65</v>
      </c>
      <c r="J20" s="37">
        <v>2287.5</v>
      </c>
      <c r="K20" s="28">
        <v>2225.8000000000002</v>
      </c>
      <c r="L20" s="28">
        <v>2150.4</v>
      </c>
      <c r="M20" s="28">
        <v>28.615559999999999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1888.95</v>
      </c>
      <c r="D21" s="37">
        <v>1954.0166666666664</v>
      </c>
      <c r="E21" s="37">
        <v>1768.0333333333328</v>
      </c>
      <c r="F21" s="37">
        <v>1647.1166666666663</v>
      </c>
      <c r="G21" s="37">
        <v>1461.1333333333328</v>
      </c>
      <c r="H21" s="37">
        <v>2074.9333333333329</v>
      </c>
      <c r="I21" s="37">
        <v>2260.9166666666665</v>
      </c>
      <c r="J21" s="37">
        <v>2381.833333333333</v>
      </c>
      <c r="K21" s="28">
        <v>2140</v>
      </c>
      <c r="L21" s="28">
        <v>1833.1</v>
      </c>
      <c r="M21" s="28">
        <v>148.97503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739.85</v>
      </c>
      <c r="D22" s="37">
        <v>738.94999999999993</v>
      </c>
      <c r="E22" s="37">
        <v>728.89999999999986</v>
      </c>
      <c r="F22" s="37">
        <v>717.94999999999993</v>
      </c>
      <c r="G22" s="37">
        <v>707.89999999999986</v>
      </c>
      <c r="H22" s="37">
        <v>749.89999999999986</v>
      </c>
      <c r="I22" s="37">
        <v>759.94999999999982</v>
      </c>
      <c r="J22" s="37">
        <v>770.89999999999986</v>
      </c>
      <c r="K22" s="28">
        <v>749</v>
      </c>
      <c r="L22" s="28">
        <v>728</v>
      </c>
      <c r="M22" s="28">
        <v>63.46866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2397.9</v>
      </c>
      <c r="D23" s="37">
        <v>2452.6</v>
      </c>
      <c r="E23" s="37">
        <v>2281.1999999999998</v>
      </c>
      <c r="F23" s="37">
        <v>2164.5</v>
      </c>
      <c r="G23" s="37">
        <v>1993.1</v>
      </c>
      <c r="H23" s="37">
        <v>2569.2999999999997</v>
      </c>
      <c r="I23" s="37">
        <v>2740.7000000000003</v>
      </c>
      <c r="J23" s="37">
        <v>2857.3999999999996</v>
      </c>
      <c r="K23" s="28">
        <v>2624</v>
      </c>
      <c r="L23" s="28">
        <v>2335.9</v>
      </c>
      <c r="M23" s="28">
        <v>15.232419999999999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2055</v>
      </c>
      <c r="D24" s="37">
        <v>2086.2999999999997</v>
      </c>
      <c r="E24" s="37">
        <v>2022.5999999999995</v>
      </c>
      <c r="F24" s="37">
        <v>1990.1999999999998</v>
      </c>
      <c r="G24" s="37">
        <v>1926.4999999999995</v>
      </c>
      <c r="H24" s="37">
        <v>2118.6999999999994</v>
      </c>
      <c r="I24" s="37">
        <v>2182.3999999999992</v>
      </c>
      <c r="J24" s="37">
        <v>2214.7999999999993</v>
      </c>
      <c r="K24" s="28">
        <v>2150</v>
      </c>
      <c r="L24" s="28">
        <v>2053.9</v>
      </c>
      <c r="M24" s="28">
        <v>11.90728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101.1</v>
      </c>
      <c r="D25" s="37">
        <v>101.96666666666665</v>
      </c>
      <c r="E25" s="37">
        <v>99.933333333333309</v>
      </c>
      <c r="F25" s="37">
        <v>98.766666666666652</v>
      </c>
      <c r="G25" s="37">
        <v>96.733333333333306</v>
      </c>
      <c r="H25" s="37">
        <v>103.13333333333331</v>
      </c>
      <c r="I25" s="37">
        <v>105.16666666666664</v>
      </c>
      <c r="J25" s="37">
        <v>106.33333333333331</v>
      </c>
      <c r="K25" s="28">
        <v>104</v>
      </c>
      <c r="L25" s="28">
        <v>100.8</v>
      </c>
      <c r="M25" s="28">
        <v>30.798940000000002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271.3</v>
      </c>
      <c r="D26" s="37">
        <v>272.45</v>
      </c>
      <c r="E26" s="37">
        <v>267.95</v>
      </c>
      <c r="F26" s="37">
        <v>264.60000000000002</v>
      </c>
      <c r="G26" s="37">
        <v>260.10000000000002</v>
      </c>
      <c r="H26" s="37">
        <v>275.79999999999995</v>
      </c>
      <c r="I26" s="37">
        <v>280.29999999999995</v>
      </c>
      <c r="J26" s="37">
        <v>283.64999999999992</v>
      </c>
      <c r="K26" s="28">
        <v>276.95</v>
      </c>
      <c r="L26" s="28">
        <v>269.10000000000002</v>
      </c>
      <c r="M26" s="28">
        <v>23.408280000000001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1713</v>
      </c>
      <c r="D27" s="37">
        <v>1717.3333333333333</v>
      </c>
      <c r="E27" s="37">
        <v>1698.6666666666665</v>
      </c>
      <c r="F27" s="37">
        <v>1684.3333333333333</v>
      </c>
      <c r="G27" s="37">
        <v>1665.6666666666665</v>
      </c>
      <c r="H27" s="37">
        <v>1731.6666666666665</v>
      </c>
      <c r="I27" s="37">
        <v>1750.333333333333</v>
      </c>
      <c r="J27" s="37">
        <v>1764.6666666666665</v>
      </c>
      <c r="K27" s="28">
        <v>1736</v>
      </c>
      <c r="L27" s="28">
        <v>1703</v>
      </c>
      <c r="M27" s="28">
        <v>0.22291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</v>
      </c>
      <c r="D28" s="37">
        <v>733.0333333333333</v>
      </c>
      <c r="E28" s="37">
        <v>726.06666666666661</v>
      </c>
      <c r="F28" s="37">
        <v>720.13333333333333</v>
      </c>
      <c r="G28" s="37">
        <v>713.16666666666663</v>
      </c>
      <c r="H28" s="37">
        <v>738.96666666666658</v>
      </c>
      <c r="I28" s="37">
        <v>745.93333333333328</v>
      </c>
      <c r="J28" s="37">
        <v>751.86666666666656</v>
      </c>
      <c r="K28" s="28">
        <v>740</v>
      </c>
      <c r="L28" s="28">
        <v>727.1</v>
      </c>
      <c r="M28" s="28">
        <v>1.30033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3149.05</v>
      </c>
      <c r="D29" s="37">
        <v>3125.5166666666664</v>
      </c>
      <c r="E29" s="37">
        <v>3075.5333333333328</v>
      </c>
      <c r="F29" s="37">
        <v>3002.0166666666664</v>
      </c>
      <c r="G29" s="37">
        <v>2952.0333333333328</v>
      </c>
      <c r="H29" s="37">
        <v>3199.0333333333328</v>
      </c>
      <c r="I29" s="37">
        <v>3249.0166666666664</v>
      </c>
      <c r="J29" s="37">
        <v>3322.5333333333328</v>
      </c>
      <c r="K29" s="28">
        <v>3175.5</v>
      </c>
      <c r="L29" s="28">
        <v>3052</v>
      </c>
      <c r="M29" s="28">
        <v>0.81772999999999996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502.35</v>
      </c>
      <c r="D30" s="37">
        <v>504.9666666666667</v>
      </c>
      <c r="E30" s="37">
        <v>498.93333333333339</v>
      </c>
      <c r="F30" s="37">
        <v>495.51666666666671</v>
      </c>
      <c r="G30" s="37">
        <v>489.48333333333341</v>
      </c>
      <c r="H30" s="37">
        <v>508.38333333333338</v>
      </c>
      <c r="I30" s="37">
        <v>514.41666666666674</v>
      </c>
      <c r="J30" s="37">
        <v>517.83333333333337</v>
      </c>
      <c r="K30" s="28">
        <v>511</v>
      </c>
      <c r="L30" s="28">
        <v>501.55</v>
      </c>
      <c r="M30" s="28">
        <v>5.7845300000000002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369.4</v>
      </c>
      <c r="D31" s="37">
        <v>370.2833333333333</v>
      </c>
      <c r="E31" s="37">
        <v>367.76666666666659</v>
      </c>
      <c r="F31" s="37">
        <v>366.13333333333327</v>
      </c>
      <c r="G31" s="37">
        <v>363.61666666666656</v>
      </c>
      <c r="H31" s="37">
        <v>371.91666666666663</v>
      </c>
      <c r="I31" s="37">
        <v>374.43333333333328</v>
      </c>
      <c r="J31" s="37">
        <v>376.06666666666666</v>
      </c>
      <c r="K31" s="28">
        <v>372.8</v>
      </c>
      <c r="L31" s="28">
        <v>368.65</v>
      </c>
      <c r="M31" s="28">
        <v>115.07115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3979.3</v>
      </c>
      <c r="D32" s="37">
        <v>3939.3833333333337</v>
      </c>
      <c r="E32" s="37">
        <v>3878.9666666666672</v>
      </c>
      <c r="F32" s="37">
        <v>3778.6333333333337</v>
      </c>
      <c r="G32" s="37">
        <v>3718.2166666666672</v>
      </c>
      <c r="H32" s="37">
        <v>4039.7166666666672</v>
      </c>
      <c r="I32" s="37">
        <v>4100.1333333333341</v>
      </c>
      <c r="J32" s="37">
        <v>4200.4666666666672</v>
      </c>
      <c r="K32" s="28">
        <v>3999.8</v>
      </c>
      <c r="L32" s="28">
        <v>3839.05</v>
      </c>
      <c r="M32" s="28">
        <v>13.616960000000001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218.35</v>
      </c>
      <c r="D33" s="37">
        <v>219.06666666666669</v>
      </c>
      <c r="E33" s="37">
        <v>216.58333333333337</v>
      </c>
      <c r="F33" s="37">
        <v>214.81666666666669</v>
      </c>
      <c r="G33" s="37">
        <v>212.33333333333337</v>
      </c>
      <c r="H33" s="37">
        <v>220.83333333333337</v>
      </c>
      <c r="I33" s="37">
        <v>223.31666666666666</v>
      </c>
      <c r="J33" s="37">
        <v>225.08333333333337</v>
      </c>
      <c r="K33" s="28">
        <v>221.55</v>
      </c>
      <c r="L33" s="28">
        <v>217.3</v>
      </c>
      <c r="M33" s="28">
        <v>21.27628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137.5</v>
      </c>
      <c r="D34" s="37">
        <v>138.29999999999998</v>
      </c>
      <c r="E34" s="37">
        <v>135.94999999999996</v>
      </c>
      <c r="F34" s="37">
        <v>134.39999999999998</v>
      </c>
      <c r="G34" s="37">
        <v>132.04999999999995</v>
      </c>
      <c r="H34" s="37">
        <v>139.84999999999997</v>
      </c>
      <c r="I34" s="37">
        <v>142.19999999999999</v>
      </c>
      <c r="J34" s="37">
        <v>143.74999999999997</v>
      </c>
      <c r="K34" s="28">
        <v>140.65</v>
      </c>
      <c r="L34" s="28">
        <v>136.75</v>
      </c>
      <c r="M34" s="28">
        <v>139.24746999999999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2859.65</v>
      </c>
      <c r="D35" s="37">
        <v>2849.5499999999997</v>
      </c>
      <c r="E35" s="37">
        <v>2821.0999999999995</v>
      </c>
      <c r="F35" s="37">
        <v>2782.5499999999997</v>
      </c>
      <c r="G35" s="37">
        <v>2754.0999999999995</v>
      </c>
      <c r="H35" s="37">
        <v>2888.0999999999995</v>
      </c>
      <c r="I35" s="37">
        <v>2916.5499999999993</v>
      </c>
      <c r="J35" s="37">
        <v>2955.0999999999995</v>
      </c>
      <c r="K35" s="28">
        <v>2878</v>
      </c>
      <c r="L35" s="28">
        <v>2811</v>
      </c>
      <c r="M35" s="28">
        <v>24.08221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1729.95</v>
      </c>
      <c r="D36" s="37">
        <v>1729.3166666666666</v>
      </c>
      <c r="E36" s="37">
        <v>1700.6333333333332</v>
      </c>
      <c r="F36" s="37">
        <v>1671.3166666666666</v>
      </c>
      <c r="G36" s="37">
        <v>1642.6333333333332</v>
      </c>
      <c r="H36" s="37">
        <v>1758.6333333333332</v>
      </c>
      <c r="I36" s="37">
        <v>1787.3166666666666</v>
      </c>
      <c r="J36" s="37">
        <v>1816.6333333333332</v>
      </c>
      <c r="K36" s="28">
        <v>1758</v>
      </c>
      <c r="L36" s="28">
        <v>1700</v>
      </c>
      <c r="M36" s="28">
        <v>4.44672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530.79999999999995</v>
      </c>
      <c r="D37" s="37">
        <v>534.94999999999993</v>
      </c>
      <c r="E37" s="37">
        <v>520.89999999999986</v>
      </c>
      <c r="F37" s="37">
        <v>510.99999999999989</v>
      </c>
      <c r="G37" s="37">
        <v>496.94999999999982</v>
      </c>
      <c r="H37" s="37">
        <v>544.84999999999991</v>
      </c>
      <c r="I37" s="37">
        <v>558.89999999999986</v>
      </c>
      <c r="J37" s="37">
        <v>568.79999999999995</v>
      </c>
      <c r="K37" s="28">
        <v>549</v>
      </c>
      <c r="L37" s="28">
        <v>525.04999999999995</v>
      </c>
      <c r="M37" s="28">
        <v>81.619330000000005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3972.8</v>
      </c>
      <c r="D38" s="37">
        <v>3929.9</v>
      </c>
      <c r="E38" s="37">
        <v>3810.8</v>
      </c>
      <c r="F38" s="37">
        <v>3648.8</v>
      </c>
      <c r="G38" s="37">
        <v>3529.7000000000003</v>
      </c>
      <c r="H38" s="37">
        <v>4091.9</v>
      </c>
      <c r="I38" s="37">
        <v>4211</v>
      </c>
      <c r="J38" s="37">
        <v>4373</v>
      </c>
      <c r="K38" s="28">
        <v>4049</v>
      </c>
      <c r="L38" s="28">
        <v>3767.9</v>
      </c>
      <c r="M38" s="28">
        <v>13.35568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685.2</v>
      </c>
      <c r="D39" s="37">
        <v>688.08333333333337</v>
      </c>
      <c r="E39" s="37">
        <v>680.16666666666674</v>
      </c>
      <c r="F39" s="37">
        <v>675.13333333333333</v>
      </c>
      <c r="G39" s="37">
        <v>667.2166666666667</v>
      </c>
      <c r="H39" s="37">
        <v>693.11666666666679</v>
      </c>
      <c r="I39" s="37">
        <v>701.03333333333353</v>
      </c>
      <c r="J39" s="37">
        <v>706.06666666666683</v>
      </c>
      <c r="K39" s="28">
        <v>696</v>
      </c>
      <c r="L39" s="28">
        <v>683.05</v>
      </c>
      <c r="M39" s="28">
        <v>104.10424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3864.1</v>
      </c>
      <c r="D40" s="37">
        <v>3887.0333333333333</v>
      </c>
      <c r="E40" s="37">
        <v>3816.0666666666666</v>
      </c>
      <c r="F40" s="37">
        <v>3768.0333333333333</v>
      </c>
      <c r="G40" s="37">
        <v>3697.0666666666666</v>
      </c>
      <c r="H40" s="37">
        <v>3935.0666666666666</v>
      </c>
      <c r="I40" s="37">
        <v>4006.0333333333328</v>
      </c>
      <c r="J40" s="37">
        <v>4054.0666666666666</v>
      </c>
      <c r="K40" s="28">
        <v>3958</v>
      </c>
      <c r="L40" s="28">
        <v>3839</v>
      </c>
      <c r="M40" s="28">
        <v>11.54256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6082.15</v>
      </c>
      <c r="D41" s="37">
        <v>6089.2666666666664</v>
      </c>
      <c r="E41" s="37">
        <v>6009.333333333333</v>
      </c>
      <c r="F41" s="37">
        <v>5936.5166666666664</v>
      </c>
      <c r="G41" s="37">
        <v>5856.583333333333</v>
      </c>
      <c r="H41" s="37">
        <v>6162.083333333333</v>
      </c>
      <c r="I41" s="37">
        <v>6242.0166666666673</v>
      </c>
      <c r="J41" s="37">
        <v>6314.833333333333</v>
      </c>
      <c r="K41" s="28">
        <v>6169.2</v>
      </c>
      <c r="L41" s="28">
        <v>6016.45</v>
      </c>
      <c r="M41" s="28">
        <v>15.489660000000001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12934</v>
      </c>
      <c r="D42" s="37">
        <v>12939.85</v>
      </c>
      <c r="E42" s="37">
        <v>12767.75</v>
      </c>
      <c r="F42" s="37">
        <v>12601.5</v>
      </c>
      <c r="G42" s="37">
        <v>12429.4</v>
      </c>
      <c r="H42" s="37">
        <v>13106.1</v>
      </c>
      <c r="I42" s="37">
        <v>13278.200000000003</v>
      </c>
      <c r="J42" s="37">
        <v>13444.45</v>
      </c>
      <c r="K42" s="28">
        <v>13111.95</v>
      </c>
      <c r="L42" s="28">
        <v>12773.6</v>
      </c>
      <c r="M42" s="28">
        <v>4.1991899999999998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5113.6000000000004</v>
      </c>
      <c r="D43" s="37">
        <v>5125.833333333333</v>
      </c>
      <c r="E43" s="37">
        <v>5051.6666666666661</v>
      </c>
      <c r="F43" s="37">
        <v>4989.7333333333327</v>
      </c>
      <c r="G43" s="37">
        <v>4915.5666666666657</v>
      </c>
      <c r="H43" s="37">
        <v>5187.7666666666664</v>
      </c>
      <c r="I43" s="37">
        <v>5261.9333333333325</v>
      </c>
      <c r="J43" s="37">
        <v>5323.8666666666668</v>
      </c>
      <c r="K43" s="28">
        <v>5200</v>
      </c>
      <c r="L43" s="28">
        <v>5063.8999999999996</v>
      </c>
      <c r="M43" s="28">
        <v>0.51981999999999995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2338.9</v>
      </c>
      <c r="D44" s="37">
        <v>2328.4333333333334</v>
      </c>
      <c r="E44" s="37">
        <v>2286.4666666666667</v>
      </c>
      <c r="F44" s="37">
        <v>2234.0333333333333</v>
      </c>
      <c r="G44" s="37">
        <v>2192.0666666666666</v>
      </c>
      <c r="H44" s="37">
        <v>2380.8666666666668</v>
      </c>
      <c r="I44" s="37">
        <v>2422.8333333333339</v>
      </c>
      <c r="J44" s="37">
        <v>2475.2666666666669</v>
      </c>
      <c r="K44" s="28">
        <v>2370.4</v>
      </c>
      <c r="L44" s="28">
        <v>2276</v>
      </c>
      <c r="M44" s="28">
        <v>12.788650000000001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325.95</v>
      </c>
      <c r="D45" s="37">
        <v>327.23333333333335</v>
      </c>
      <c r="E45" s="37">
        <v>322.76666666666671</v>
      </c>
      <c r="F45" s="37">
        <v>319.58333333333337</v>
      </c>
      <c r="G45" s="37">
        <v>315.11666666666673</v>
      </c>
      <c r="H45" s="37">
        <v>330.41666666666669</v>
      </c>
      <c r="I45" s="37">
        <v>334.88333333333338</v>
      </c>
      <c r="J45" s="37">
        <v>338.06666666666666</v>
      </c>
      <c r="K45" s="28">
        <v>331.7</v>
      </c>
      <c r="L45" s="28">
        <v>324.05</v>
      </c>
      <c r="M45" s="28">
        <v>68.147999999999996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100.25</v>
      </c>
      <c r="D46" s="37">
        <v>100.8</v>
      </c>
      <c r="E46" s="37">
        <v>99.149999999999991</v>
      </c>
      <c r="F46" s="37">
        <v>98.05</v>
      </c>
      <c r="G46" s="37">
        <v>96.399999999999991</v>
      </c>
      <c r="H46" s="37">
        <v>101.89999999999999</v>
      </c>
      <c r="I46" s="37">
        <v>103.55</v>
      </c>
      <c r="J46" s="37">
        <v>104.64999999999999</v>
      </c>
      <c r="K46" s="28">
        <v>102.45</v>
      </c>
      <c r="L46" s="28">
        <v>99.7</v>
      </c>
      <c r="M46" s="28">
        <v>172.34245999999999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47.95</v>
      </c>
      <c r="D47" s="37">
        <v>48.316666666666663</v>
      </c>
      <c r="E47" s="37">
        <v>47.433333333333323</v>
      </c>
      <c r="F47" s="37">
        <v>46.916666666666657</v>
      </c>
      <c r="G47" s="37">
        <v>46.033333333333317</v>
      </c>
      <c r="H47" s="37">
        <v>48.833333333333329</v>
      </c>
      <c r="I47" s="37">
        <v>49.716666666666669</v>
      </c>
      <c r="J47" s="37">
        <v>50.233333333333334</v>
      </c>
      <c r="K47" s="28">
        <v>49.2</v>
      </c>
      <c r="L47" s="28">
        <v>47.8</v>
      </c>
      <c r="M47" s="28">
        <v>22.92211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1877.3</v>
      </c>
      <c r="D48" s="37">
        <v>1870.5166666666667</v>
      </c>
      <c r="E48" s="37">
        <v>1846.0333333333333</v>
      </c>
      <c r="F48" s="37">
        <v>1814.7666666666667</v>
      </c>
      <c r="G48" s="37">
        <v>1790.2833333333333</v>
      </c>
      <c r="H48" s="37">
        <v>1901.7833333333333</v>
      </c>
      <c r="I48" s="37">
        <v>1926.2666666666664</v>
      </c>
      <c r="J48" s="37">
        <v>1957.5333333333333</v>
      </c>
      <c r="K48" s="28">
        <v>1895</v>
      </c>
      <c r="L48" s="28">
        <v>1839.25</v>
      </c>
      <c r="M48" s="28">
        <v>3.5874299999999999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614.9</v>
      </c>
      <c r="D49" s="37">
        <v>608.84999999999991</v>
      </c>
      <c r="E49" s="37">
        <v>599.39999999999986</v>
      </c>
      <c r="F49" s="37">
        <v>583.9</v>
      </c>
      <c r="G49" s="37">
        <v>574.44999999999993</v>
      </c>
      <c r="H49" s="37">
        <v>624.3499999999998</v>
      </c>
      <c r="I49" s="37">
        <v>633.79999999999984</v>
      </c>
      <c r="J49" s="37">
        <v>649.29999999999973</v>
      </c>
      <c r="K49" s="28">
        <v>618.29999999999995</v>
      </c>
      <c r="L49" s="28">
        <v>593.35</v>
      </c>
      <c r="M49" s="28">
        <v>18.158809999999999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234.75</v>
      </c>
      <c r="D50" s="37">
        <v>233.45000000000002</v>
      </c>
      <c r="E50" s="37">
        <v>230.95000000000005</v>
      </c>
      <c r="F50" s="37">
        <v>227.15000000000003</v>
      </c>
      <c r="G50" s="37">
        <v>224.65000000000006</v>
      </c>
      <c r="H50" s="37">
        <v>237.25000000000003</v>
      </c>
      <c r="I50" s="37">
        <v>239.74999999999997</v>
      </c>
      <c r="J50" s="37">
        <v>243.55</v>
      </c>
      <c r="K50" s="28">
        <v>235.95</v>
      </c>
      <c r="L50" s="28">
        <v>229.65</v>
      </c>
      <c r="M50" s="28">
        <v>45.580240000000003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704.9</v>
      </c>
      <c r="D51" s="37">
        <v>705.81666666666661</v>
      </c>
      <c r="E51" s="37">
        <v>687.93333333333317</v>
      </c>
      <c r="F51" s="37">
        <v>670.96666666666658</v>
      </c>
      <c r="G51" s="37">
        <v>653.08333333333314</v>
      </c>
      <c r="H51" s="37">
        <v>722.78333333333319</v>
      </c>
      <c r="I51" s="37">
        <v>740.66666666666663</v>
      </c>
      <c r="J51" s="37">
        <v>757.63333333333321</v>
      </c>
      <c r="K51" s="28">
        <v>723.7</v>
      </c>
      <c r="L51" s="28">
        <v>688.85</v>
      </c>
      <c r="M51" s="28">
        <v>57.63035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51.2</v>
      </c>
      <c r="D52" s="37">
        <v>51.449999999999996</v>
      </c>
      <c r="E52" s="37">
        <v>50.749999999999993</v>
      </c>
      <c r="F52" s="37">
        <v>50.3</v>
      </c>
      <c r="G52" s="37">
        <v>49.599999999999994</v>
      </c>
      <c r="H52" s="37">
        <v>51.899999999999991</v>
      </c>
      <c r="I52" s="37">
        <v>52.599999999999994</v>
      </c>
      <c r="J52" s="37">
        <v>53.04999999999999</v>
      </c>
      <c r="K52" s="28">
        <v>52.15</v>
      </c>
      <c r="L52" s="28">
        <v>51</v>
      </c>
      <c r="M52" s="28">
        <v>138.15189000000001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326.2</v>
      </c>
      <c r="D53" s="37">
        <v>327.3</v>
      </c>
      <c r="E53" s="37">
        <v>323.90000000000003</v>
      </c>
      <c r="F53" s="37">
        <v>321.60000000000002</v>
      </c>
      <c r="G53" s="37">
        <v>318.20000000000005</v>
      </c>
      <c r="H53" s="37">
        <v>329.6</v>
      </c>
      <c r="I53" s="37">
        <v>333</v>
      </c>
      <c r="J53" s="37">
        <v>335.3</v>
      </c>
      <c r="K53" s="28">
        <v>330.7</v>
      </c>
      <c r="L53" s="28">
        <v>325</v>
      </c>
      <c r="M53" s="28">
        <v>104.20751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700.2</v>
      </c>
      <c r="D54" s="37">
        <v>699.80000000000007</v>
      </c>
      <c r="E54" s="37">
        <v>693.00000000000011</v>
      </c>
      <c r="F54" s="37">
        <v>685.80000000000007</v>
      </c>
      <c r="G54" s="37">
        <v>679.00000000000011</v>
      </c>
      <c r="H54" s="37">
        <v>707.00000000000011</v>
      </c>
      <c r="I54" s="37">
        <v>713.80000000000007</v>
      </c>
      <c r="J54" s="37">
        <v>721.00000000000011</v>
      </c>
      <c r="K54" s="28">
        <v>706.6</v>
      </c>
      <c r="L54" s="28">
        <v>692.6</v>
      </c>
      <c r="M54" s="28">
        <v>445.93173999999999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334.1</v>
      </c>
      <c r="D55" s="37">
        <v>335.25</v>
      </c>
      <c r="E55" s="37">
        <v>331</v>
      </c>
      <c r="F55" s="37">
        <v>327.9</v>
      </c>
      <c r="G55" s="37">
        <v>323.64999999999998</v>
      </c>
      <c r="H55" s="37">
        <v>338.35</v>
      </c>
      <c r="I55" s="37">
        <v>342.6</v>
      </c>
      <c r="J55" s="37">
        <v>345.70000000000005</v>
      </c>
      <c r="K55" s="28">
        <v>339.5</v>
      </c>
      <c r="L55" s="28">
        <v>332.15</v>
      </c>
      <c r="M55" s="28">
        <v>35.926130000000001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14627.4</v>
      </c>
      <c r="D56" s="37">
        <v>14572.449999999999</v>
      </c>
      <c r="E56" s="37">
        <v>14444.949999999997</v>
      </c>
      <c r="F56" s="37">
        <v>14262.499999999998</v>
      </c>
      <c r="G56" s="37">
        <v>14134.999999999996</v>
      </c>
      <c r="H56" s="37">
        <v>14754.899999999998</v>
      </c>
      <c r="I56" s="37">
        <v>14882.400000000001</v>
      </c>
      <c r="J56" s="37">
        <v>15064.849999999999</v>
      </c>
      <c r="K56" s="28">
        <v>14699.95</v>
      </c>
      <c r="L56" s="28">
        <v>14390</v>
      </c>
      <c r="M56" s="28">
        <v>0.26185000000000003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3647.8</v>
      </c>
      <c r="D57" s="37">
        <v>3634.35</v>
      </c>
      <c r="E57" s="37">
        <v>3568.7</v>
      </c>
      <c r="F57" s="37">
        <v>3489.6</v>
      </c>
      <c r="G57" s="37">
        <v>3423.95</v>
      </c>
      <c r="H57" s="37">
        <v>3713.45</v>
      </c>
      <c r="I57" s="37">
        <v>3779.1000000000004</v>
      </c>
      <c r="J57" s="37">
        <v>3858.2</v>
      </c>
      <c r="K57" s="28">
        <v>3700</v>
      </c>
      <c r="L57" s="28">
        <v>3555.25</v>
      </c>
      <c r="M57" s="28">
        <v>5.6298700000000004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673</v>
      </c>
      <c r="D58" s="37">
        <v>673.9</v>
      </c>
      <c r="E58" s="37">
        <v>664.09999999999991</v>
      </c>
      <c r="F58" s="37">
        <v>655.19999999999993</v>
      </c>
      <c r="G58" s="37">
        <v>645.39999999999986</v>
      </c>
      <c r="H58" s="37">
        <v>682.8</v>
      </c>
      <c r="I58" s="37">
        <v>692.59999999999991</v>
      </c>
      <c r="J58" s="37">
        <v>701.5</v>
      </c>
      <c r="K58" s="28">
        <v>683.7</v>
      </c>
      <c r="L58" s="28">
        <v>665</v>
      </c>
      <c r="M58" s="28">
        <v>5.0753300000000001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205</v>
      </c>
      <c r="D59" s="37">
        <v>206.41666666666666</v>
      </c>
      <c r="E59" s="37">
        <v>202.43333333333331</v>
      </c>
      <c r="F59" s="37">
        <v>199.86666666666665</v>
      </c>
      <c r="G59" s="37">
        <v>195.8833333333333</v>
      </c>
      <c r="H59" s="37">
        <v>208.98333333333332</v>
      </c>
      <c r="I59" s="37">
        <v>212.96666666666667</v>
      </c>
      <c r="J59" s="37">
        <v>215.53333333333333</v>
      </c>
      <c r="K59" s="28">
        <v>210.4</v>
      </c>
      <c r="L59" s="28">
        <v>203.85</v>
      </c>
      <c r="M59" s="28">
        <v>92.962609999999998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108.7</v>
      </c>
      <c r="D60" s="37">
        <v>108.64999999999999</v>
      </c>
      <c r="E60" s="37">
        <v>108.04999999999998</v>
      </c>
      <c r="F60" s="37">
        <v>107.39999999999999</v>
      </c>
      <c r="G60" s="37">
        <v>106.79999999999998</v>
      </c>
      <c r="H60" s="37">
        <v>109.29999999999998</v>
      </c>
      <c r="I60" s="37">
        <v>109.89999999999998</v>
      </c>
      <c r="J60" s="37">
        <v>110.54999999999998</v>
      </c>
      <c r="K60" s="28">
        <v>109.25</v>
      </c>
      <c r="L60" s="28">
        <v>108</v>
      </c>
      <c r="M60" s="28">
        <v>5.58955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679.6</v>
      </c>
      <c r="D61" s="37">
        <v>676.16666666666663</v>
      </c>
      <c r="E61" s="37">
        <v>668.58333333333326</v>
      </c>
      <c r="F61" s="37">
        <v>657.56666666666661</v>
      </c>
      <c r="G61" s="37">
        <v>649.98333333333323</v>
      </c>
      <c r="H61" s="37">
        <v>687.18333333333328</v>
      </c>
      <c r="I61" s="37">
        <v>694.76666666666654</v>
      </c>
      <c r="J61" s="37">
        <v>705.7833333333333</v>
      </c>
      <c r="K61" s="28">
        <v>683.75</v>
      </c>
      <c r="L61" s="28">
        <v>665.15</v>
      </c>
      <c r="M61" s="28">
        <v>16.282409999999999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992.95</v>
      </c>
      <c r="D62" s="37">
        <v>992.18333333333339</v>
      </c>
      <c r="E62" s="37">
        <v>979.46666666666681</v>
      </c>
      <c r="F62" s="37">
        <v>965.98333333333346</v>
      </c>
      <c r="G62" s="37">
        <v>953.26666666666688</v>
      </c>
      <c r="H62" s="37">
        <v>1005.6666666666667</v>
      </c>
      <c r="I62" s="37">
        <v>1018.3833333333334</v>
      </c>
      <c r="J62" s="37">
        <v>1031.8666666666668</v>
      </c>
      <c r="K62" s="28">
        <v>1004.9</v>
      </c>
      <c r="L62" s="28">
        <v>978.7</v>
      </c>
      <c r="M62" s="28">
        <v>48.746639999999999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140.1</v>
      </c>
      <c r="D63" s="37">
        <v>139.20000000000002</v>
      </c>
      <c r="E63" s="37">
        <v>136.90000000000003</v>
      </c>
      <c r="F63" s="37">
        <v>133.70000000000002</v>
      </c>
      <c r="G63" s="37">
        <v>131.40000000000003</v>
      </c>
      <c r="H63" s="37">
        <v>142.40000000000003</v>
      </c>
      <c r="I63" s="37">
        <v>144.70000000000005</v>
      </c>
      <c r="J63" s="37">
        <v>147.90000000000003</v>
      </c>
      <c r="K63" s="28">
        <v>141.5</v>
      </c>
      <c r="L63" s="28">
        <v>136</v>
      </c>
      <c r="M63" s="28">
        <v>35.22486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192.9</v>
      </c>
      <c r="D64" s="37">
        <v>191.11666666666665</v>
      </c>
      <c r="E64" s="37">
        <v>186.98333333333329</v>
      </c>
      <c r="F64" s="37">
        <v>181.06666666666663</v>
      </c>
      <c r="G64" s="37">
        <v>176.93333333333328</v>
      </c>
      <c r="H64" s="37">
        <v>197.0333333333333</v>
      </c>
      <c r="I64" s="37">
        <v>201.16666666666669</v>
      </c>
      <c r="J64" s="37">
        <v>207.08333333333331</v>
      </c>
      <c r="K64" s="28">
        <v>195.25</v>
      </c>
      <c r="L64" s="28">
        <v>185.2</v>
      </c>
      <c r="M64" s="28">
        <v>213.80248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3911.5</v>
      </c>
      <c r="D65" s="37">
        <v>3897.5333333333333</v>
      </c>
      <c r="E65" s="37">
        <v>3845.0666666666666</v>
      </c>
      <c r="F65" s="37">
        <v>3778.6333333333332</v>
      </c>
      <c r="G65" s="37">
        <v>3726.1666666666665</v>
      </c>
      <c r="H65" s="37">
        <v>3963.9666666666667</v>
      </c>
      <c r="I65" s="37">
        <v>4016.4333333333329</v>
      </c>
      <c r="J65" s="37">
        <v>4082.8666666666668</v>
      </c>
      <c r="K65" s="28">
        <v>3950</v>
      </c>
      <c r="L65" s="28">
        <v>3831.1</v>
      </c>
      <c r="M65" s="28">
        <v>4.5579700000000001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1627.2</v>
      </c>
      <c r="D66" s="37">
        <v>1624.0833333333333</v>
      </c>
      <c r="E66" s="37">
        <v>1606.1666666666665</v>
      </c>
      <c r="F66" s="37">
        <v>1585.1333333333332</v>
      </c>
      <c r="G66" s="37">
        <v>1567.2166666666665</v>
      </c>
      <c r="H66" s="37">
        <v>1645.1166666666666</v>
      </c>
      <c r="I66" s="37">
        <v>1663.0333333333331</v>
      </c>
      <c r="J66" s="37">
        <v>1684.0666666666666</v>
      </c>
      <c r="K66" s="28">
        <v>1642</v>
      </c>
      <c r="L66" s="28">
        <v>1603.05</v>
      </c>
      <c r="M66" s="28">
        <v>12.66977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650.45000000000005</v>
      </c>
      <c r="D67" s="37">
        <v>655.1</v>
      </c>
      <c r="E67" s="37">
        <v>636.70000000000005</v>
      </c>
      <c r="F67" s="37">
        <v>622.95000000000005</v>
      </c>
      <c r="G67" s="37">
        <v>604.55000000000007</v>
      </c>
      <c r="H67" s="37">
        <v>668.85</v>
      </c>
      <c r="I67" s="37">
        <v>687.24999999999989</v>
      </c>
      <c r="J67" s="37">
        <v>701</v>
      </c>
      <c r="K67" s="28">
        <v>673.5</v>
      </c>
      <c r="L67" s="28">
        <v>641.35</v>
      </c>
      <c r="M67" s="28">
        <v>40.629370000000002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944.9</v>
      </c>
      <c r="D68" s="37">
        <v>947</v>
      </c>
      <c r="E68" s="37">
        <v>937</v>
      </c>
      <c r="F68" s="37">
        <v>929.1</v>
      </c>
      <c r="G68" s="37">
        <v>919.1</v>
      </c>
      <c r="H68" s="37">
        <v>954.9</v>
      </c>
      <c r="I68" s="37">
        <v>964.9</v>
      </c>
      <c r="J68" s="37">
        <v>972.8</v>
      </c>
      <c r="K68" s="28">
        <v>957</v>
      </c>
      <c r="L68" s="28">
        <v>939.1</v>
      </c>
      <c r="M68" s="28">
        <v>2.02406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361.45</v>
      </c>
      <c r="D69" s="37">
        <v>360.18333333333339</v>
      </c>
      <c r="E69" s="37">
        <v>352.36666666666679</v>
      </c>
      <c r="F69" s="37">
        <v>343.28333333333342</v>
      </c>
      <c r="G69" s="37">
        <v>335.46666666666681</v>
      </c>
      <c r="H69" s="37">
        <v>369.26666666666677</v>
      </c>
      <c r="I69" s="37">
        <v>377.08333333333337</v>
      </c>
      <c r="J69" s="37">
        <v>386.16666666666674</v>
      </c>
      <c r="K69" s="28">
        <v>368</v>
      </c>
      <c r="L69" s="28">
        <v>351.1</v>
      </c>
      <c r="M69" s="28">
        <v>27.71435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1025.95</v>
      </c>
      <c r="D70" s="37">
        <v>1026.2833333333335</v>
      </c>
      <c r="E70" s="37">
        <v>1014.866666666667</v>
      </c>
      <c r="F70" s="37">
        <v>1003.7833333333335</v>
      </c>
      <c r="G70" s="37">
        <v>992.36666666666702</v>
      </c>
      <c r="H70" s="37">
        <v>1037.366666666667</v>
      </c>
      <c r="I70" s="37">
        <v>1048.7833333333335</v>
      </c>
      <c r="J70" s="37">
        <v>1059.866666666667</v>
      </c>
      <c r="K70" s="28">
        <v>1037.7</v>
      </c>
      <c r="L70" s="28">
        <v>1015.2</v>
      </c>
      <c r="M70" s="28">
        <v>3.8111999999999999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345.55</v>
      </c>
      <c r="D71" s="37">
        <v>346.06666666666666</v>
      </c>
      <c r="E71" s="37">
        <v>341.83333333333331</v>
      </c>
      <c r="F71" s="37">
        <v>338.11666666666667</v>
      </c>
      <c r="G71" s="37">
        <v>333.88333333333333</v>
      </c>
      <c r="H71" s="37">
        <v>349.7833333333333</v>
      </c>
      <c r="I71" s="37">
        <v>354.01666666666665</v>
      </c>
      <c r="J71" s="37">
        <v>357.73333333333329</v>
      </c>
      <c r="K71" s="28">
        <v>350.3</v>
      </c>
      <c r="L71" s="28">
        <v>342.35</v>
      </c>
      <c r="M71" s="28">
        <v>105.6807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519</v>
      </c>
      <c r="D72" s="37">
        <v>516.44999999999993</v>
      </c>
      <c r="E72" s="37">
        <v>506.64999999999986</v>
      </c>
      <c r="F72" s="37">
        <v>494.29999999999995</v>
      </c>
      <c r="G72" s="37">
        <v>484.49999999999989</v>
      </c>
      <c r="H72" s="37">
        <v>528.79999999999984</v>
      </c>
      <c r="I72" s="37">
        <v>538.5999999999998</v>
      </c>
      <c r="J72" s="37">
        <v>550.94999999999982</v>
      </c>
      <c r="K72" s="28">
        <v>526.25</v>
      </c>
      <c r="L72" s="28">
        <v>504.1</v>
      </c>
      <c r="M72" s="28">
        <v>55.162990000000001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1362.5</v>
      </c>
      <c r="D73" s="37">
        <v>1363.2833333333335</v>
      </c>
      <c r="E73" s="37">
        <v>1351.2666666666671</v>
      </c>
      <c r="F73" s="37">
        <v>1340.0333333333335</v>
      </c>
      <c r="G73" s="37">
        <v>1328.0166666666671</v>
      </c>
      <c r="H73" s="37">
        <v>1374.5166666666671</v>
      </c>
      <c r="I73" s="37">
        <v>1386.5333333333335</v>
      </c>
      <c r="J73" s="37">
        <v>1397.7666666666671</v>
      </c>
      <c r="K73" s="28">
        <v>1375.3</v>
      </c>
      <c r="L73" s="28">
        <v>1352.05</v>
      </c>
      <c r="M73" s="28">
        <v>1.1226100000000001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1997</v>
      </c>
      <c r="D74" s="37">
        <v>1993.5666666666666</v>
      </c>
      <c r="E74" s="37">
        <v>1976.4333333333332</v>
      </c>
      <c r="F74" s="37">
        <v>1955.8666666666666</v>
      </c>
      <c r="G74" s="37">
        <v>1938.7333333333331</v>
      </c>
      <c r="H74" s="37">
        <v>2014.1333333333332</v>
      </c>
      <c r="I74" s="37">
        <v>2031.2666666666664</v>
      </c>
      <c r="J74" s="37">
        <v>2051.833333333333</v>
      </c>
      <c r="K74" s="28">
        <v>2010.7</v>
      </c>
      <c r="L74" s="28">
        <v>1973</v>
      </c>
      <c r="M74" s="28">
        <v>3.7196199999999999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50.1</v>
      </c>
      <c r="D75" s="37">
        <v>50.683333333333337</v>
      </c>
      <c r="E75" s="37">
        <v>49.466666666666676</v>
      </c>
      <c r="F75" s="37">
        <v>48.833333333333336</v>
      </c>
      <c r="G75" s="37">
        <v>47.616666666666674</v>
      </c>
      <c r="H75" s="37">
        <v>51.316666666666677</v>
      </c>
      <c r="I75" s="37">
        <v>52.533333333333346</v>
      </c>
      <c r="J75" s="37">
        <v>53.166666666666679</v>
      </c>
      <c r="K75" s="28">
        <v>51.9</v>
      </c>
      <c r="L75" s="28">
        <v>50.05</v>
      </c>
      <c r="M75" s="28">
        <v>18.372599999999998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3591.3</v>
      </c>
      <c r="D76" s="37">
        <v>3583.0833333333335</v>
      </c>
      <c r="E76" s="37">
        <v>3538.2166666666672</v>
      </c>
      <c r="F76" s="37">
        <v>3485.1333333333337</v>
      </c>
      <c r="G76" s="37">
        <v>3440.2666666666673</v>
      </c>
      <c r="H76" s="37">
        <v>3636.166666666667</v>
      </c>
      <c r="I76" s="37">
        <v>3681.0333333333328</v>
      </c>
      <c r="J76" s="37">
        <v>3734.1166666666668</v>
      </c>
      <c r="K76" s="28">
        <v>3627.95</v>
      </c>
      <c r="L76" s="28">
        <v>3530</v>
      </c>
      <c r="M76" s="28">
        <v>10.136659999999999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3858.7</v>
      </c>
      <c r="D77" s="37">
        <v>3820.2666666666664</v>
      </c>
      <c r="E77" s="37">
        <v>3674.5333333333328</v>
      </c>
      <c r="F77" s="37">
        <v>3490.3666666666663</v>
      </c>
      <c r="G77" s="37">
        <v>3344.6333333333328</v>
      </c>
      <c r="H77" s="37">
        <v>4004.4333333333329</v>
      </c>
      <c r="I77" s="37">
        <v>4150.1666666666661</v>
      </c>
      <c r="J77" s="37">
        <v>4334.333333333333</v>
      </c>
      <c r="K77" s="28">
        <v>3966</v>
      </c>
      <c r="L77" s="28">
        <v>3636.1</v>
      </c>
      <c r="M77" s="28">
        <v>13.2052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2084.6999999999998</v>
      </c>
      <c r="D78" s="37">
        <v>2099.9</v>
      </c>
      <c r="E78" s="37">
        <v>2044.8000000000002</v>
      </c>
      <c r="F78" s="37">
        <v>2004.9</v>
      </c>
      <c r="G78" s="37">
        <v>1949.8000000000002</v>
      </c>
      <c r="H78" s="37">
        <v>2139.8000000000002</v>
      </c>
      <c r="I78" s="37">
        <v>2194.8999999999996</v>
      </c>
      <c r="J78" s="37">
        <v>2234.8000000000002</v>
      </c>
      <c r="K78" s="28">
        <v>2155</v>
      </c>
      <c r="L78" s="28">
        <v>2060</v>
      </c>
      <c r="M78" s="28">
        <v>6.8727299999999998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4369.6499999999996</v>
      </c>
      <c r="D79" s="37">
        <v>4366.416666666667</v>
      </c>
      <c r="E79" s="37">
        <v>4333.8333333333339</v>
      </c>
      <c r="F79" s="37">
        <v>4298.0166666666673</v>
      </c>
      <c r="G79" s="37">
        <v>4265.4333333333343</v>
      </c>
      <c r="H79" s="37">
        <v>4402.2333333333336</v>
      </c>
      <c r="I79" s="37">
        <v>4434.8166666666675</v>
      </c>
      <c r="J79" s="37">
        <v>4470.6333333333332</v>
      </c>
      <c r="K79" s="28">
        <v>4399</v>
      </c>
      <c r="L79" s="28">
        <v>4330.6000000000004</v>
      </c>
      <c r="M79" s="28">
        <v>4.7601500000000003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2780.75</v>
      </c>
      <c r="D80" s="37">
        <v>2772.1999999999994</v>
      </c>
      <c r="E80" s="37">
        <v>2725.7499999999986</v>
      </c>
      <c r="F80" s="37">
        <v>2670.7499999999991</v>
      </c>
      <c r="G80" s="37">
        <v>2624.2999999999984</v>
      </c>
      <c r="H80" s="37">
        <v>2827.1999999999989</v>
      </c>
      <c r="I80" s="37">
        <v>2873.6499999999996</v>
      </c>
      <c r="J80" s="37">
        <v>2928.6499999999992</v>
      </c>
      <c r="K80" s="28">
        <v>2818.65</v>
      </c>
      <c r="L80" s="28">
        <v>2717.2</v>
      </c>
      <c r="M80" s="28">
        <v>17.667310000000001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416.35</v>
      </c>
      <c r="D81" s="37">
        <v>415.61666666666662</v>
      </c>
      <c r="E81" s="37">
        <v>412.08333333333326</v>
      </c>
      <c r="F81" s="37">
        <v>407.81666666666666</v>
      </c>
      <c r="G81" s="37">
        <v>404.2833333333333</v>
      </c>
      <c r="H81" s="37">
        <v>419.88333333333321</v>
      </c>
      <c r="I81" s="37">
        <v>423.41666666666663</v>
      </c>
      <c r="J81" s="37">
        <v>427.68333333333317</v>
      </c>
      <c r="K81" s="28">
        <v>419.15</v>
      </c>
      <c r="L81" s="28">
        <v>411.35</v>
      </c>
      <c r="M81" s="28">
        <v>1.48085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1307.8</v>
      </c>
      <c r="D82" s="37">
        <v>1293.2333333333333</v>
      </c>
      <c r="E82" s="37">
        <v>1271.4666666666667</v>
      </c>
      <c r="F82" s="37">
        <v>1235.1333333333334</v>
      </c>
      <c r="G82" s="37">
        <v>1213.3666666666668</v>
      </c>
      <c r="H82" s="37">
        <v>1329.5666666666666</v>
      </c>
      <c r="I82" s="37">
        <v>1351.3333333333335</v>
      </c>
      <c r="J82" s="37">
        <v>1387.6666666666665</v>
      </c>
      <c r="K82" s="28">
        <v>1315</v>
      </c>
      <c r="L82" s="28">
        <v>1256.9000000000001</v>
      </c>
      <c r="M82" s="28">
        <v>1.0020899999999999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1629.95</v>
      </c>
      <c r="D83" s="37">
        <v>1616.8333333333333</v>
      </c>
      <c r="E83" s="37">
        <v>1588.3166666666666</v>
      </c>
      <c r="F83" s="37">
        <v>1546.6833333333334</v>
      </c>
      <c r="G83" s="37">
        <v>1518.1666666666667</v>
      </c>
      <c r="H83" s="37">
        <v>1658.4666666666665</v>
      </c>
      <c r="I83" s="37">
        <v>1686.9833333333333</v>
      </c>
      <c r="J83" s="37">
        <v>1728.6166666666663</v>
      </c>
      <c r="K83" s="28">
        <v>1645.35</v>
      </c>
      <c r="L83" s="28">
        <v>1575.2</v>
      </c>
      <c r="M83" s="28">
        <v>6.0900800000000004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146.44999999999999</v>
      </c>
      <c r="D84" s="37">
        <v>146.91666666666666</v>
      </c>
      <c r="E84" s="37">
        <v>145.33333333333331</v>
      </c>
      <c r="F84" s="37">
        <v>144.21666666666667</v>
      </c>
      <c r="G84" s="37">
        <v>142.63333333333333</v>
      </c>
      <c r="H84" s="37">
        <v>148.0333333333333</v>
      </c>
      <c r="I84" s="37">
        <v>149.61666666666662</v>
      </c>
      <c r="J84" s="37">
        <v>150.73333333333329</v>
      </c>
      <c r="K84" s="28">
        <v>148.5</v>
      </c>
      <c r="L84" s="28">
        <v>145.80000000000001</v>
      </c>
      <c r="M84" s="28">
        <v>18.014250000000001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88.85</v>
      </c>
      <c r="D85" s="37">
        <v>89.2</v>
      </c>
      <c r="E85" s="37">
        <v>87.800000000000011</v>
      </c>
      <c r="F85" s="37">
        <v>86.750000000000014</v>
      </c>
      <c r="G85" s="37">
        <v>85.350000000000023</v>
      </c>
      <c r="H85" s="37">
        <v>90.25</v>
      </c>
      <c r="I85" s="37">
        <v>91.65</v>
      </c>
      <c r="J85" s="37">
        <v>92.699999999999989</v>
      </c>
      <c r="K85" s="28">
        <v>90.6</v>
      </c>
      <c r="L85" s="28">
        <v>88.15</v>
      </c>
      <c r="M85" s="28">
        <v>75.610810000000001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238.05</v>
      </c>
      <c r="D86" s="37">
        <v>240.33333333333334</v>
      </c>
      <c r="E86" s="37">
        <v>234.26666666666668</v>
      </c>
      <c r="F86" s="37">
        <v>230.48333333333335</v>
      </c>
      <c r="G86" s="37">
        <v>224.41666666666669</v>
      </c>
      <c r="H86" s="37">
        <v>244.11666666666667</v>
      </c>
      <c r="I86" s="37">
        <v>250.18333333333334</v>
      </c>
      <c r="J86" s="37">
        <v>253.96666666666667</v>
      </c>
      <c r="K86" s="28">
        <v>246.4</v>
      </c>
      <c r="L86" s="28">
        <v>236.55</v>
      </c>
      <c r="M86" s="28">
        <v>7.4958499999999999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147.19999999999999</v>
      </c>
      <c r="D87" s="37">
        <v>147.6</v>
      </c>
      <c r="E87" s="37">
        <v>143.1</v>
      </c>
      <c r="F87" s="37">
        <v>139</v>
      </c>
      <c r="G87" s="37">
        <v>134.5</v>
      </c>
      <c r="H87" s="37">
        <v>151.69999999999999</v>
      </c>
      <c r="I87" s="37">
        <v>156.19999999999999</v>
      </c>
      <c r="J87" s="37">
        <v>160.29999999999998</v>
      </c>
      <c r="K87" s="28">
        <v>152.1</v>
      </c>
      <c r="L87" s="28">
        <v>143.5</v>
      </c>
      <c r="M87" s="28">
        <v>295.01879000000002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</v>
      </c>
      <c r="D88" s="37">
        <v>38.216666666666669</v>
      </c>
      <c r="E88" s="37">
        <v>37.433333333333337</v>
      </c>
      <c r="F88" s="37">
        <v>36.866666666666667</v>
      </c>
      <c r="G88" s="37">
        <v>36.083333333333336</v>
      </c>
      <c r="H88" s="37">
        <v>38.783333333333339</v>
      </c>
      <c r="I88" s="37">
        <v>39.56666666666667</v>
      </c>
      <c r="J88" s="37">
        <v>40.13333333333334</v>
      </c>
      <c r="K88" s="28">
        <v>39</v>
      </c>
      <c r="L88" s="28">
        <v>37.65</v>
      </c>
      <c r="M88" s="28">
        <v>133.88328000000001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2860.95</v>
      </c>
      <c r="D89" s="37">
        <v>2873.2833333333328</v>
      </c>
      <c r="E89" s="37">
        <v>2822.6166666666659</v>
      </c>
      <c r="F89" s="37">
        <v>2784.2833333333328</v>
      </c>
      <c r="G89" s="37">
        <v>2733.6166666666659</v>
      </c>
      <c r="H89" s="37">
        <v>2911.6166666666659</v>
      </c>
      <c r="I89" s="37">
        <v>2962.2833333333328</v>
      </c>
      <c r="J89" s="37">
        <v>3000.6166666666659</v>
      </c>
      <c r="K89" s="28">
        <v>2923.95</v>
      </c>
      <c r="L89" s="28">
        <v>2834.95</v>
      </c>
      <c r="M89" s="28">
        <v>1.1691400000000001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393.55</v>
      </c>
      <c r="D90" s="37">
        <v>399</v>
      </c>
      <c r="E90" s="37">
        <v>387.05</v>
      </c>
      <c r="F90" s="37">
        <v>380.55</v>
      </c>
      <c r="G90" s="37">
        <v>368.6</v>
      </c>
      <c r="H90" s="37">
        <v>405.5</v>
      </c>
      <c r="I90" s="37">
        <v>417.45000000000005</v>
      </c>
      <c r="J90" s="37">
        <v>423.95</v>
      </c>
      <c r="K90" s="28">
        <v>410.95</v>
      </c>
      <c r="L90" s="28">
        <v>392.5</v>
      </c>
      <c r="M90" s="28">
        <v>22.63251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766.95</v>
      </c>
      <c r="D91" s="37">
        <v>774.56666666666661</v>
      </c>
      <c r="E91" s="37">
        <v>753.68333333333317</v>
      </c>
      <c r="F91" s="37">
        <v>740.41666666666652</v>
      </c>
      <c r="G91" s="37">
        <v>719.53333333333308</v>
      </c>
      <c r="H91" s="37">
        <v>787.83333333333326</v>
      </c>
      <c r="I91" s="37">
        <v>808.7166666666667</v>
      </c>
      <c r="J91" s="37">
        <v>821.98333333333335</v>
      </c>
      <c r="K91" s="28">
        <v>795.45</v>
      </c>
      <c r="L91" s="28">
        <v>761.3</v>
      </c>
      <c r="M91" s="28">
        <v>64.370559999999998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478.3</v>
      </c>
      <c r="D92" s="37">
        <v>479.43333333333334</v>
      </c>
      <c r="E92" s="37">
        <v>474.86666666666667</v>
      </c>
      <c r="F92" s="37">
        <v>471.43333333333334</v>
      </c>
      <c r="G92" s="37">
        <v>466.86666666666667</v>
      </c>
      <c r="H92" s="37">
        <v>482.86666666666667</v>
      </c>
      <c r="I92" s="37">
        <v>487.43333333333339</v>
      </c>
      <c r="J92" s="37">
        <v>490.86666666666667</v>
      </c>
      <c r="K92" s="28">
        <v>484</v>
      </c>
      <c r="L92" s="28">
        <v>476</v>
      </c>
      <c r="M92" s="28">
        <v>1.49478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1399.5</v>
      </c>
      <c r="D93" s="37">
        <v>1387.9166666666667</v>
      </c>
      <c r="E93" s="37">
        <v>1364.4833333333336</v>
      </c>
      <c r="F93" s="37">
        <v>1329.4666666666669</v>
      </c>
      <c r="G93" s="37">
        <v>1306.0333333333338</v>
      </c>
      <c r="H93" s="37">
        <v>1422.9333333333334</v>
      </c>
      <c r="I93" s="37">
        <v>1446.3666666666663</v>
      </c>
      <c r="J93" s="37">
        <v>1481.3833333333332</v>
      </c>
      <c r="K93" s="28">
        <v>1411.35</v>
      </c>
      <c r="L93" s="28">
        <v>1352.9</v>
      </c>
      <c r="M93" s="28">
        <v>11.42923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1428.6</v>
      </c>
      <c r="D94" s="37">
        <v>1434.5666666666666</v>
      </c>
      <c r="E94" s="37">
        <v>1413.8833333333332</v>
      </c>
      <c r="F94" s="37">
        <v>1399.1666666666665</v>
      </c>
      <c r="G94" s="37">
        <v>1378.4833333333331</v>
      </c>
      <c r="H94" s="37">
        <v>1449.2833333333333</v>
      </c>
      <c r="I94" s="37">
        <v>1469.9666666666667</v>
      </c>
      <c r="J94" s="37">
        <v>1484.6833333333334</v>
      </c>
      <c r="K94" s="28">
        <v>1455.25</v>
      </c>
      <c r="L94" s="28">
        <v>1419.85</v>
      </c>
      <c r="M94" s="28">
        <v>20.25958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559.29999999999995</v>
      </c>
      <c r="D95" s="37">
        <v>555.4666666666667</v>
      </c>
      <c r="E95" s="37">
        <v>548.83333333333337</v>
      </c>
      <c r="F95" s="37">
        <v>538.36666666666667</v>
      </c>
      <c r="G95" s="37">
        <v>531.73333333333335</v>
      </c>
      <c r="H95" s="37">
        <v>565.93333333333339</v>
      </c>
      <c r="I95" s="37">
        <v>572.56666666666661</v>
      </c>
      <c r="J95" s="37">
        <v>583.03333333333342</v>
      </c>
      <c r="K95" s="28">
        <v>562.1</v>
      </c>
      <c r="L95" s="28">
        <v>545</v>
      </c>
      <c r="M95" s="28">
        <v>15.05814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254.5</v>
      </c>
      <c r="D96" s="37">
        <v>256.33333333333331</v>
      </c>
      <c r="E96" s="37">
        <v>251.46666666666664</v>
      </c>
      <c r="F96" s="37">
        <v>248.43333333333334</v>
      </c>
      <c r="G96" s="37">
        <v>243.56666666666666</v>
      </c>
      <c r="H96" s="37">
        <v>259.36666666666662</v>
      </c>
      <c r="I96" s="37">
        <v>264.23333333333329</v>
      </c>
      <c r="J96" s="37">
        <v>267.26666666666659</v>
      </c>
      <c r="K96" s="28">
        <v>261.2</v>
      </c>
      <c r="L96" s="28">
        <v>253.3</v>
      </c>
      <c r="M96" s="28">
        <v>6.4798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1040.75</v>
      </c>
      <c r="D97" s="37">
        <v>1035.6666666666667</v>
      </c>
      <c r="E97" s="37">
        <v>1025.5333333333335</v>
      </c>
      <c r="F97" s="37">
        <v>1010.3166666666668</v>
      </c>
      <c r="G97" s="37">
        <v>1000.1833333333336</v>
      </c>
      <c r="H97" s="37">
        <v>1050.8833333333334</v>
      </c>
      <c r="I97" s="37">
        <v>1061.0166666666667</v>
      </c>
      <c r="J97" s="37">
        <v>1076.2333333333333</v>
      </c>
      <c r="K97" s="28">
        <v>1045.8</v>
      </c>
      <c r="L97" s="28">
        <v>1020.45</v>
      </c>
      <c r="M97" s="28">
        <v>51.854849999999999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1896.8</v>
      </c>
      <c r="D98" s="37">
        <v>1883.3833333333332</v>
      </c>
      <c r="E98" s="37">
        <v>1821.5666666666664</v>
      </c>
      <c r="F98" s="37">
        <v>1746.3333333333333</v>
      </c>
      <c r="G98" s="37">
        <v>1684.5166666666664</v>
      </c>
      <c r="H98" s="37">
        <v>1958.6166666666663</v>
      </c>
      <c r="I98" s="37">
        <v>2020.4333333333329</v>
      </c>
      <c r="J98" s="37">
        <v>2095.6666666666661</v>
      </c>
      <c r="K98" s="28">
        <v>1945.2</v>
      </c>
      <c r="L98" s="28">
        <v>1808.15</v>
      </c>
      <c r="M98" s="28">
        <v>67.885180000000005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1388.95</v>
      </c>
      <c r="D99" s="37">
        <v>1391.25</v>
      </c>
      <c r="E99" s="37">
        <v>1377.7</v>
      </c>
      <c r="F99" s="37">
        <v>1366.45</v>
      </c>
      <c r="G99" s="37">
        <v>1352.9</v>
      </c>
      <c r="H99" s="37">
        <v>1402.5</v>
      </c>
      <c r="I99" s="37">
        <v>1416.0500000000002</v>
      </c>
      <c r="J99" s="37">
        <v>1427.3</v>
      </c>
      <c r="K99" s="28">
        <v>1404.8</v>
      </c>
      <c r="L99" s="28">
        <v>1380</v>
      </c>
      <c r="M99" s="28">
        <v>67.426940000000002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598.95000000000005</v>
      </c>
      <c r="D100" s="37">
        <v>600.85</v>
      </c>
      <c r="E100" s="37">
        <v>594.20000000000005</v>
      </c>
      <c r="F100" s="37">
        <v>589.45000000000005</v>
      </c>
      <c r="G100" s="37">
        <v>582.80000000000007</v>
      </c>
      <c r="H100" s="37">
        <v>605.6</v>
      </c>
      <c r="I100" s="37">
        <v>612.24999999999989</v>
      </c>
      <c r="J100" s="37">
        <v>617</v>
      </c>
      <c r="K100" s="28">
        <v>607.5</v>
      </c>
      <c r="L100" s="28">
        <v>596.1</v>
      </c>
      <c r="M100" s="28">
        <v>56.098849999999999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1201.8</v>
      </c>
      <c r="D101" s="37">
        <v>1204.8</v>
      </c>
      <c r="E101" s="37">
        <v>1192.1499999999999</v>
      </c>
      <c r="F101" s="37">
        <v>1182.5</v>
      </c>
      <c r="G101" s="37">
        <v>1169.8499999999999</v>
      </c>
      <c r="H101" s="37">
        <v>1214.4499999999998</v>
      </c>
      <c r="I101" s="37">
        <v>1227.0999999999999</v>
      </c>
      <c r="J101" s="37">
        <v>1236.7499999999998</v>
      </c>
      <c r="K101" s="28">
        <v>1217.45</v>
      </c>
      <c r="L101" s="28">
        <v>1195.1500000000001</v>
      </c>
      <c r="M101" s="28">
        <v>20.077839999999998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2773.9</v>
      </c>
      <c r="D102" s="37">
        <v>2778.6666666666665</v>
      </c>
      <c r="E102" s="37">
        <v>2747.3833333333332</v>
      </c>
      <c r="F102" s="37">
        <v>2720.8666666666668</v>
      </c>
      <c r="G102" s="37">
        <v>2689.5833333333335</v>
      </c>
      <c r="H102" s="37">
        <v>2805.1833333333329</v>
      </c>
      <c r="I102" s="37">
        <v>2836.4666666666667</v>
      </c>
      <c r="J102" s="37">
        <v>2862.9833333333327</v>
      </c>
      <c r="K102" s="28">
        <v>2809.95</v>
      </c>
      <c r="L102" s="28">
        <v>2752.15</v>
      </c>
      <c r="M102" s="28">
        <v>18.592310000000001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422.55</v>
      </c>
      <c r="D103" s="37">
        <v>421.01666666666665</v>
      </c>
      <c r="E103" s="37">
        <v>413.5333333333333</v>
      </c>
      <c r="F103" s="37">
        <v>404.51666666666665</v>
      </c>
      <c r="G103" s="37">
        <v>397.0333333333333</v>
      </c>
      <c r="H103" s="37">
        <v>430.0333333333333</v>
      </c>
      <c r="I103" s="37">
        <v>437.51666666666665</v>
      </c>
      <c r="J103" s="37">
        <v>446.5333333333333</v>
      </c>
      <c r="K103" s="28">
        <v>428.5</v>
      </c>
      <c r="L103" s="28">
        <v>412</v>
      </c>
      <c r="M103" s="28">
        <v>391.15757000000002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1838.3</v>
      </c>
      <c r="D104" s="37">
        <v>1840.2833333333335</v>
      </c>
      <c r="E104" s="37">
        <v>1808.5666666666671</v>
      </c>
      <c r="F104" s="37">
        <v>1778.8333333333335</v>
      </c>
      <c r="G104" s="37">
        <v>1747.116666666667</v>
      </c>
      <c r="H104" s="37">
        <v>1870.0166666666671</v>
      </c>
      <c r="I104" s="37">
        <v>1901.7333333333338</v>
      </c>
      <c r="J104" s="37">
        <v>1931.4666666666672</v>
      </c>
      <c r="K104" s="28">
        <v>1872</v>
      </c>
      <c r="L104" s="28">
        <v>1810.55</v>
      </c>
      <c r="M104" s="28">
        <v>9.3690899999999999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105.1</v>
      </c>
      <c r="D105" s="37">
        <v>104.55</v>
      </c>
      <c r="E105" s="37">
        <v>102</v>
      </c>
      <c r="F105" s="37">
        <v>98.9</v>
      </c>
      <c r="G105" s="37">
        <v>96.350000000000009</v>
      </c>
      <c r="H105" s="37">
        <v>107.64999999999999</v>
      </c>
      <c r="I105" s="37">
        <v>110.19999999999997</v>
      </c>
      <c r="J105" s="37">
        <v>113.29999999999998</v>
      </c>
      <c r="K105" s="28">
        <v>107.1</v>
      </c>
      <c r="L105" s="28">
        <v>101.45</v>
      </c>
      <c r="M105" s="28">
        <v>94.633859999999999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227.8</v>
      </c>
      <c r="D106" s="37">
        <v>228.85</v>
      </c>
      <c r="E106" s="37">
        <v>225.2</v>
      </c>
      <c r="F106" s="37">
        <v>222.6</v>
      </c>
      <c r="G106" s="37">
        <v>218.95</v>
      </c>
      <c r="H106" s="37">
        <v>231.45</v>
      </c>
      <c r="I106" s="37">
        <v>235.10000000000002</v>
      </c>
      <c r="J106" s="37">
        <v>237.7</v>
      </c>
      <c r="K106" s="28">
        <v>232.5</v>
      </c>
      <c r="L106" s="28">
        <v>226.25</v>
      </c>
      <c r="M106" s="28">
        <v>85.731229999999996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2353.25</v>
      </c>
      <c r="D107" s="37">
        <v>2341.6833333333329</v>
      </c>
      <c r="E107" s="37">
        <v>2315.4666666666658</v>
      </c>
      <c r="F107" s="37">
        <v>2277.6833333333329</v>
      </c>
      <c r="G107" s="37">
        <v>2251.4666666666658</v>
      </c>
      <c r="H107" s="37">
        <v>2379.4666666666658</v>
      </c>
      <c r="I107" s="37">
        <v>2405.6833333333329</v>
      </c>
      <c r="J107" s="37">
        <v>2443.4666666666658</v>
      </c>
      <c r="K107" s="28">
        <v>2367.9</v>
      </c>
      <c r="L107" s="28">
        <v>2303.9</v>
      </c>
      <c r="M107" s="28">
        <v>31.239789999999999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300.95</v>
      </c>
      <c r="D108" s="37">
        <v>300.48333333333335</v>
      </c>
      <c r="E108" s="37">
        <v>296.4666666666667</v>
      </c>
      <c r="F108" s="37">
        <v>291.98333333333335</v>
      </c>
      <c r="G108" s="37">
        <v>287.9666666666667</v>
      </c>
      <c r="H108" s="37">
        <v>304.9666666666667</v>
      </c>
      <c r="I108" s="37">
        <v>308.98333333333335</v>
      </c>
      <c r="J108" s="37">
        <v>313.4666666666667</v>
      </c>
      <c r="K108" s="28">
        <v>304.5</v>
      </c>
      <c r="L108" s="28">
        <v>296</v>
      </c>
      <c r="M108" s="28">
        <v>3.8271199999999999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2306.75</v>
      </c>
      <c r="D109" s="37">
        <v>2309.6166666666668</v>
      </c>
      <c r="E109" s="37">
        <v>2285.0333333333338</v>
      </c>
      <c r="F109" s="37">
        <v>2263.3166666666671</v>
      </c>
      <c r="G109" s="37">
        <v>2238.733333333334</v>
      </c>
      <c r="H109" s="37">
        <v>2331.3333333333335</v>
      </c>
      <c r="I109" s="37">
        <v>2355.9166666666665</v>
      </c>
      <c r="J109" s="37">
        <v>2377.6333333333332</v>
      </c>
      <c r="K109" s="28">
        <v>2334.1999999999998</v>
      </c>
      <c r="L109" s="28">
        <v>2287.9</v>
      </c>
      <c r="M109" s="28">
        <v>62.828510000000001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752.85</v>
      </c>
      <c r="D110" s="37">
        <v>750.01666666666677</v>
      </c>
      <c r="E110" s="37">
        <v>743.33333333333348</v>
      </c>
      <c r="F110" s="37">
        <v>733.81666666666672</v>
      </c>
      <c r="G110" s="37">
        <v>727.13333333333344</v>
      </c>
      <c r="H110" s="37">
        <v>759.53333333333353</v>
      </c>
      <c r="I110" s="37">
        <v>766.2166666666667</v>
      </c>
      <c r="J110" s="37">
        <v>775.73333333333358</v>
      </c>
      <c r="K110" s="28">
        <v>756.7</v>
      </c>
      <c r="L110" s="28">
        <v>740.5</v>
      </c>
      <c r="M110" s="28">
        <v>202.72211999999999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1265.8499999999999</v>
      </c>
      <c r="D111" s="37">
        <v>1270</v>
      </c>
      <c r="E111" s="37">
        <v>1240.05</v>
      </c>
      <c r="F111" s="37">
        <v>1214.25</v>
      </c>
      <c r="G111" s="37">
        <v>1184.3</v>
      </c>
      <c r="H111" s="37">
        <v>1295.8</v>
      </c>
      <c r="I111" s="37">
        <v>1325.7499999999998</v>
      </c>
      <c r="J111" s="37">
        <v>1351.55</v>
      </c>
      <c r="K111" s="28">
        <v>1299.95</v>
      </c>
      <c r="L111" s="28">
        <v>1244.2</v>
      </c>
      <c r="M111" s="28">
        <v>21.092790000000001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521.6</v>
      </c>
      <c r="D112" s="37">
        <v>523.73333333333335</v>
      </c>
      <c r="E112" s="37">
        <v>513.41666666666674</v>
      </c>
      <c r="F112" s="37">
        <v>505.23333333333335</v>
      </c>
      <c r="G112" s="37">
        <v>494.91666666666674</v>
      </c>
      <c r="H112" s="37">
        <v>531.91666666666674</v>
      </c>
      <c r="I112" s="37">
        <v>542.23333333333335</v>
      </c>
      <c r="J112" s="37">
        <v>550.41666666666674</v>
      </c>
      <c r="K112" s="28">
        <v>534.04999999999995</v>
      </c>
      <c r="L112" s="28">
        <v>515.54999999999995</v>
      </c>
      <c r="M112" s="28">
        <v>42.009430000000002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447</v>
      </c>
      <c r="D113" s="37">
        <v>445.95</v>
      </c>
      <c r="E113" s="37">
        <v>439.15</v>
      </c>
      <c r="F113" s="37">
        <v>431.3</v>
      </c>
      <c r="G113" s="37">
        <v>424.5</v>
      </c>
      <c r="H113" s="37">
        <v>453.79999999999995</v>
      </c>
      <c r="I113" s="37">
        <v>460.6</v>
      </c>
      <c r="J113" s="37">
        <v>468.44999999999993</v>
      </c>
      <c r="K113" s="28">
        <v>452.75</v>
      </c>
      <c r="L113" s="28">
        <v>438.1</v>
      </c>
      <c r="M113" s="28">
        <v>9.0686199999999992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36.299999999999997</v>
      </c>
      <c r="D114" s="37">
        <v>36.449999999999996</v>
      </c>
      <c r="E114" s="37">
        <v>35.899999999999991</v>
      </c>
      <c r="F114" s="37">
        <v>35.499999999999993</v>
      </c>
      <c r="G114" s="37">
        <v>34.949999999999989</v>
      </c>
      <c r="H114" s="37">
        <v>36.849999999999994</v>
      </c>
      <c r="I114" s="37">
        <v>37.399999999999991</v>
      </c>
      <c r="J114" s="37">
        <v>37.799999999999997</v>
      </c>
      <c r="K114" s="28">
        <v>37</v>
      </c>
      <c r="L114" s="28">
        <v>36.049999999999997</v>
      </c>
      <c r="M114" s="28">
        <v>177.85454999999999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270.64999999999998</v>
      </c>
      <c r="D115" s="37">
        <v>270.51666666666665</v>
      </c>
      <c r="E115" s="37">
        <v>266.5333333333333</v>
      </c>
      <c r="F115" s="37">
        <v>262.41666666666663</v>
      </c>
      <c r="G115" s="37">
        <v>258.43333333333328</v>
      </c>
      <c r="H115" s="37">
        <v>274.63333333333333</v>
      </c>
      <c r="I115" s="37">
        <v>278.61666666666667</v>
      </c>
      <c r="J115" s="37">
        <v>282.73333333333335</v>
      </c>
      <c r="K115" s="28">
        <v>274.5</v>
      </c>
      <c r="L115" s="28">
        <v>266.39999999999998</v>
      </c>
      <c r="M115" s="28">
        <v>232.08345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4554.5</v>
      </c>
      <c r="D116" s="37">
        <v>4593.7333333333336</v>
      </c>
      <c r="E116" s="37">
        <v>4493.7666666666673</v>
      </c>
      <c r="F116" s="37">
        <v>4433.0333333333338</v>
      </c>
      <c r="G116" s="37">
        <v>4333.0666666666675</v>
      </c>
      <c r="H116" s="37">
        <v>4654.4666666666672</v>
      </c>
      <c r="I116" s="37">
        <v>4754.4333333333343</v>
      </c>
      <c r="J116" s="37">
        <v>4815.166666666667</v>
      </c>
      <c r="K116" s="28">
        <v>4693.7</v>
      </c>
      <c r="L116" s="28">
        <v>4533</v>
      </c>
      <c r="M116" s="28">
        <v>1.5228299999999999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169.45</v>
      </c>
      <c r="D117" s="37">
        <v>168.88333333333333</v>
      </c>
      <c r="E117" s="37">
        <v>164.76666666666665</v>
      </c>
      <c r="F117" s="37">
        <v>160.08333333333331</v>
      </c>
      <c r="G117" s="37">
        <v>155.96666666666664</v>
      </c>
      <c r="H117" s="37">
        <v>173.56666666666666</v>
      </c>
      <c r="I117" s="37">
        <v>177.68333333333334</v>
      </c>
      <c r="J117" s="37">
        <v>182.36666666666667</v>
      </c>
      <c r="K117" s="28">
        <v>173</v>
      </c>
      <c r="L117" s="28">
        <v>164.2</v>
      </c>
      <c r="M117" s="28">
        <v>73.583699999999993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235</v>
      </c>
      <c r="D118" s="37">
        <v>236.46666666666667</v>
      </c>
      <c r="E118" s="37">
        <v>232.78333333333333</v>
      </c>
      <c r="F118" s="37">
        <v>230.56666666666666</v>
      </c>
      <c r="G118" s="37">
        <v>226.88333333333333</v>
      </c>
      <c r="H118" s="37">
        <v>238.68333333333334</v>
      </c>
      <c r="I118" s="37">
        <v>242.36666666666667</v>
      </c>
      <c r="J118" s="37">
        <v>244.58333333333334</v>
      </c>
      <c r="K118" s="28">
        <v>240.15</v>
      </c>
      <c r="L118" s="28">
        <v>234.25</v>
      </c>
      <c r="M118" s="28">
        <v>50.051690000000001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116</v>
      </c>
      <c r="D119" s="37">
        <v>116.33333333333333</v>
      </c>
      <c r="E119" s="37">
        <v>115.16666666666666</v>
      </c>
      <c r="F119" s="37">
        <v>114.33333333333333</v>
      </c>
      <c r="G119" s="37">
        <v>113.16666666666666</v>
      </c>
      <c r="H119" s="37">
        <v>117.16666666666666</v>
      </c>
      <c r="I119" s="37">
        <v>118.33333333333331</v>
      </c>
      <c r="J119" s="37">
        <v>119.16666666666666</v>
      </c>
      <c r="K119" s="28">
        <v>117.5</v>
      </c>
      <c r="L119" s="28">
        <v>115.5</v>
      </c>
      <c r="M119" s="28">
        <v>132.83896999999999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692.65</v>
      </c>
      <c r="D120" s="37">
        <v>693.66666666666663</v>
      </c>
      <c r="E120" s="37">
        <v>676.33333333333326</v>
      </c>
      <c r="F120" s="37">
        <v>660.01666666666665</v>
      </c>
      <c r="G120" s="37">
        <v>642.68333333333328</v>
      </c>
      <c r="H120" s="37">
        <v>709.98333333333323</v>
      </c>
      <c r="I120" s="37">
        <v>727.31666666666649</v>
      </c>
      <c r="J120" s="37">
        <v>743.63333333333321</v>
      </c>
      <c r="K120" s="28">
        <v>711</v>
      </c>
      <c r="L120" s="28">
        <v>677.35</v>
      </c>
      <c r="M120" s="28">
        <v>89.25215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</v>
      </c>
      <c r="D121" s="37">
        <v>21.233333333333334</v>
      </c>
      <c r="E121" s="37">
        <v>21.166666666666668</v>
      </c>
      <c r="F121" s="37">
        <v>21.133333333333333</v>
      </c>
      <c r="G121" s="37">
        <v>21.066666666666666</v>
      </c>
      <c r="H121" s="37">
        <v>21.266666666666669</v>
      </c>
      <c r="I121" s="37">
        <v>21.333333333333332</v>
      </c>
      <c r="J121" s="37">
        <v>21.366666666666671</v>
      </c>
      <c r="K121" s="28">
        <v>21.3</v>
      </c>
      <c r="L121" s="28">
        <v>21.2</v>
      </c>
      <c r="M121" s="28">
        <v>27.535139999999998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378.2</v>
      </c>
      <c r="D122" s="37">
        <v>379.81666666666666</v>
      </c>
      <c r="E122" s="37">
        <v>371.38333333333333</v>
      </c>
      <c r="F122" s="37">
        <v>364.56666666666666</v>
      </c>
      <c r="G122" s="37">
        <v>356.13333333333333</v>
      </c>
      <c r="H122" s="37">
        <v>386.63333333333333</v>
      </c>
      <c r="I122" s="37">
        <v>395.06666666666661</v>
      </c>
      <c r="J122" s="37">
        <v>401.88333333333333</v>
      </c>
      <c r="K122" s="28">
        <v>388.25</v>
      </c>
      <c r="L122" s="28">
        <v>373</v>
      </c>
      <c r="M122" s="28">
        <v>64.398229999999998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201.8</v>
      </c>
      <c r="D123" s="37">
        <v>201.60000000000002</v>
      </c>
      <c r="E123" s="37">
        <v>200.05000000000004</v>
      </c>
      <c r="F123" s="37">
        <v>198.3</v>
      </c>
      <c r="G123" s="37">
        <v>196.75000000000003</v>
      </c>
      <c r="H123" s="37">
        <v>203.35000000000005</v>
      </c>
      <c r="I123" s="37">
        <v>204.9</v>
      </c>
      <c r="J123" s="37">
        <v>206.65000000000006</v>
      </c>
      <c r="K123" s="28">
        <v>203.15</v>
      </c>
      <c r="L123" s="28">
        <v>199.85</v>
      </c>
      <c r="M123" s="28">
        <v>36.874459999999999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930.85</v>
      </c>
      <c r="D124" s="37">
        <v>932.26666666666677</v>
      </c>
      <c r="E124" s="37">
        <v>924.58333333333348</v>
      </c>
      <c r="F124" s="37">
        <v>918.31666666666672</v>
      </c>
      <c r="G124" s="37">
        <v>910.63333333333344</v>
      </c>
      <c r="H124" s="37">
        <v>938.53333333333353</v>
      </c>
      <c r="I124" s="37">
        <v>946.2166666666667</v>
      </c>
      <c r="J124" s="37">
        <v>952.48333333333358</v>
      </c>
      <c r="K124" s="28">
        <v>939.95</v>
      </c>
      <c r="L124" s="28">
        <v>926</v>
      </c>
      <c r="M124" s="28">
        <v>12.49259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4164.3999999999996</v>
      </c>
      <c r="D125" s="37">
        <v>4041.6999999999994</v>
      </c>
      <c r="E125" s="37">
        <v>3897.7499999999991</v>
      </c>
      <c r="F125" s="37">
        <v>3631.1</v>
      </c>
      <c r="G125" s="37">
        <v>3487.1499999999996</v>
      </c>
      <c r="H125" s="37">
        <v>4308.3499999999985</v>
      </c>
      <c r="I125" s="37">
        <v>4452.2999999999984</v>
      </c>
      <c r="J125" s="37">
        <v>4718.949999999998</v>
      </c>
      <c r="K125" s="28">
        <v>4185.6499999999996</v>
      </c>
      <c r="L125" s="28">
        <v>3775.05</v>
      </c>
      <c r="M125" s="28">
        <v>25.01052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1503.6</v>
      </c>
      <c r="D126" s="37">
        <v>1503.25</v>
      </c>
      <c r="E126" s="37">
        <v>1488.5</v>
      </c>
      <c r="F126" s="37">
        <v>1473.4</v>
      </c>
      <c r="G126" s="37">
        <v>1458.65</v>
      </c>
      <c r="H126" s="37">
        <v>1518.35</v>
      </c>
      <c r="I126" s="37">
        <v>1533.1</v>
      </c>
      <c r="J126" s="37">
        <v>1548.1999999999998</v>
      </c>
      <c r="K126" s="28">
        <v>1518</v>
      </c>
      <c r="L126" s="28">
        <v>1488.15</v>
      </c>
      <c r="M126" s="28">
        <v>160.33857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1838.55</v>
      </c>
      <c r="D127" s="37">
        <v>1824.5333333333335</v>
      </c>
      <c r="E127" s="37">
        <v>1799.616666666667</v>
      </c>
      <c r="F127" s="37">
        <v>1760.6833333333334</v>
      </c>
      <c r="G127" s="37">
        <v>1735.7666666666669</v>
      </c>
      <c r="H127" s="37">
        <v>1863.4666666666672</v>
      </c>
      <c r="I127" s="37">
        <v>1888.3833333333337</v>
      </c>
      <c r="J127" s="37">
        <v>1927.3166666666673</v>
      </c>
      <c r="K127" s="28">
        <v>1849.45</v>
      </c>
      <c r="L127" s="28">
        <v>1785.6</v>
      </c>
      <c r="M127" s="28">
        <v>9.8768799999999999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902.6</v>
      </c>
      <c r="D128" s="37">
        <v>906.30000000000007</v>
      </c>
      <c r="E128" s="37">
        <v>888.50000000000011</v>
      </c>
      <c r="F128" s="37">
        <v>874.40000000000009</v>
      </c>
      <c r="G128" s="37">
        <v>856.60000000000014</v>
      </c>
      <c r="H128" s="37">
        <v>920.40000000000009</v>
      </c>
      <c r="I128" s="37">
        <v>938.2</v>
      </c>
      <c r="J128" s="37">
        <v>952.30000000000007</v>
      </c>
      <c r="K128" s="28">
        <v>924.1</v>
      </c>
      <c r="L128" s="28">
        <v>892.2</v>
      </c>
      <c r="M128" s="28">
        <v>4.7269899999999998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276.64999999999998</v>
      </c>
      <c r="D129" s="37">
        <v>278.21666666666664</v>
      </c>
      <c r="E129" s="37">
        <v>272.43333333333328</v>
      </c>
      <c r="F129" s="37">
        <v>268.21666666666664</v>
      </c>
      <c r="G129" s="37">
        <v>262.43333333333328</v>
      </c>
      <c r="H129" s="37">
        <v>282.43333333333328</v>
      </c>
      <c r="I129" s="37">
        <v>288.2166666666667</v>
      </c>
      <c r="J129" s="37">
        <v>292.43333333333328</v>
      </c>
      <c r="K129" s="28">
        <v>284</v>
      </c>
      <c r="L129" s="28">
        <v>274</v>
      </c>
      <c r="M129" s="28">
        <v>5.3081399999999999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551.25</v>
      </c>
      <c r="D130" s="37">
        <v>547.25</v>
      </c>
      <c r="E130" s="37">
        <v>536.20000000000005</v>
      </c>
      <c r="F130" s="37">
        <v>521.15000000000009</v>
      </c>
      <c r="G130" s="37">
        <v>510.10000000000014</v>
      </c>
      <c r="H130" s="37">
        <v>562.29999999999995</v>
      </c>
      <c r="I130" s="37">
        <v>573.34999999999991</v>
      </c>
      <c r="J130" s="37">
        <v>588.39999999999986</v>
      </c>
      <c r="K130" s="28">
        <v>558.29999999999995</v>
      </c>
      <c r="L130" s="28">
        <v>532.20000000000005</v>
      </c>
      <c r="M130" s="28">
        <v>201.52169000000001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377.85</v>
      </c>
      <c r="D131" s="37">
        <v>381.4666666666667</v>
      </c>
      <c r="E131" s="37">
        <v>370.13333333333338</v>
      </c>
      <c r="F131" s="37">
        <v>362.41666666666669</v>
      </c>
      <c r="G131" s="37">
        <v>351.08333333333337</v>
      </c>
      <c r="H131" s="37">
        <v>389.18333333333339</v>
      </c>
      <c r="I131" s="37">
        <v>400.51666666666665</v>
      </c>
      <c r="J131" s="37">
        <v>408.23333333333341</v>
      </c>
      <c r="K131" s="28">
        <v>392.8</v>
      </c>
      <c r="L131" s="28">
        <v>373.75</v>
      </c>
      <c r="M131" s="28">
        <v>659.03602000000001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550.95000000000005</v>
      </c>
      <c r="D132" s="37">
        <v>554.38333333333333</v>
      </c>
      <c r="E132" s="37">
        <v>543.76666666666665</v>
      </c>
      <c r="F132" s="37">
        <v>536.58333333333337</v>
      </c>
      <c r="G132" s="37">
        <v>525.9666666666667</v>
      </c>
      <c r="H132" s="37">
        <v>561.56666666666661</v>
      </c>
      <c r="I132" s="37">
        <v>572.18333333333317</v>
      </c>
      <c r="J132" s="37">
        <v>579.36666666666656</v>
      </c>
      <c r="K132" s="28">
        <v>565</v>
      </c>
      <c r="L132" s="28">
        <v>547.20000000000005</v>
      </c>
      <c r="M132" s="28">
        <v>80.261610000000005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1846.85</v>
      </c>
      <c r="D133" s="37">
        <v>1857.1166666666668</v>
      </c>
      <c r="E133" s="37">
        <v>1818.0833333333335</v>
      </c>
      <c r="F133" s="37">
        <v>1789.3166666666666</v>
      </c>
      <c r="G133" s="37">
        <v>1750.2833333333333</v>
      </c>
      <c r="H133" s="37">
        <v>1885.8833333333337</v>
      </c>
      <c r="I133" s="37">
        <v>1924.916666666667</v>
      </c>
      <c r="J133" s="37">
        <v>1953.6833333333338</v>
      </c>
      <c r="K133" s="28">
        <v>1896.15</v>
      </c>
      <c r="L133" s="28">
        <v>1828.35</v>
      </c>
      <c r="M133" s="28">
        <v>148.30305999999999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75.8</v>
      </c>
      <c r="D134" s="37">
        <v>76.183333333333337</v>
      </c>
      <c r="E134" s="37">
        <v>75.166666666666671</v>
      </c>
      <c r="F134" s="37">
        <v>74.533333333333331</v>
      </c>
      <c r="G134" s="37">
        <v>73.516666666666666</v>
      </c>
      <c r="H134" s="37">
        <v>76.816666666666677</v>
      </c>
      <c r="I134" s="37">
        <v>77.833333333333329</v>
      </c>
      <c r="J134" s="37">
        <v>78.466666666666683</v>
      </c>
      <c r="K134" s="28">
        <v>77.2</v>
      </c>
      <c r="L134" s="28">
        <v>75.55</v>
      </c>
      <c r="M134" s="28">
        <v>71.943420000000003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3502.35</v>
      </c>
      <c r="D135" s="37">
        <v>3531.65</v>
      </c>
      <c r="E135" s="37">
        <v>3436.4</v>
      </c>
      <c r="F135" s="37">
        <v>3370.45</v>
      </c>
      <c r="G135" s="37">
        <v>3275.2</v>
      </c>
      <c r="H135" s="37">
        <v>3597.6000000000004</v>
      </c>
      <c r="I135" s="37">
        <v>3692.8500000000004</v>
      </c>
      <c r="J135" s="37">
        <v>3758.8000000000006</v>
      </c>
      <c r="K135" s="28">
        <v>3626.9</v>
      </c>
      <c r="L135" s="28">
        <v>3465.7</v>
      </c>
      <c r="M135" s="28">
        <v>10.5739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378</v>
      </c>
      <c r="D136" s="37">
        <v>379.40000000000003</v>
      </c>
      <c r="E136" s="37">
        <v>374.80000000000007</v>
      </c>
      <c r="F136" s="37">
        <v>371.6</v>
      </c>
      <c r="G136" s="37">
        <v>367.00000000000006</v>
      </c>
      <c r="H136" s="37">
        <v>382.60000000000008</v>
      </c>
      <c r="I136" s="37">
        <v>387.2000000000001</v>
      </c>
      <c r="J136" s="37">
        <v>390.40000000000009</v>
      </c>
      <c r="K136" s="28">
        <v>384</v>
      </c>
      <c r="L136" s="28">
        <v>376.2</v>
      </c>
      <c r="M136" s="28">
        <v>22.105429999999998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4253.7</v>
      </c>
      <c r="D137" s="37">
        <v>4223.3833333333341</v>
      </c>
      <c r="E137" s="37">
        <v>4168.7666666666682</v>
      </c>
      <c r="F137" s="37">
        <v>4083.8333333333339</v>
      </c>
      <c r="G137" s="37">
        <v>4029.2166666666681</v>
      </c>
      <c r="H137" s="37">
        <v>4308.3166666666684</v>
      </c>
      <c r="I137" s="37">
        <v>4362.9333333333352</v>
      </c>
      <c r="J137" s="37">
        <v>4447.8666666666686</v>
      </c>
      <c r="K137" s="28">
        <v>4278</v>
      </c>
      <c r="L137" s="28">
        <v>4138.45</v>
      </c>
      <c r="M137" s="28">
        <v>6.8787900000000004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1654.5</v>
      </c>
      <c r="D138" s="37">
        <v>1657.9666666666665</v>
      </c>
      <c r="E138" s="37">
        <v>1641.5333333333328</v>
      </c>
      <c r="F138" s="37">
        <v>1628.5666666666664</v>
      </c>
      <c r="G138" s="37">
        <v>1612.1333333333328</v>
      </c>
      <c r="H138" s="37">
        <v>1670.9333333333329</v>
      </c>
      <c r="I138" s="37">
        <v>1687.3666666666668</v>
      </c>
      <c r="J138" s="37">
        <v>1700.333333333333</v>
      </c>
      <c r="K138" s="28">
        <v>1674.4</v>
      </c>
      <c r="L138" s="28">
        <v>1645</v>
      </c>
      <c r="M138" s="28">
        <v>35.34742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567.45000000000005</v>
      </c>
      <c r="D139" s="37">
        <v>566.70000000000005</v>
      </c>
      <c r="E139" s="37">
        <v>560.95000000000005</v>
      </c>
      <c r="F139" s="37">
        <v>554.45000000000005</v>
      </c>
      <c r="G139" s="37">
        <v>548.70000000000005</v>
      </c>
      <c r="H139" s="37">
        <v>573.20000000000005</v>
      </c>
      <c r="I139" s="37">
        <v>578.95000000000005</v>
      </c>
      <c r="J139" s="37">
        <v>585.45000000000005</v>
      </c>
      <c r="K139" s="28">
        <v>572.45000000000005</v>
      </c>
      <c r="L139" s="28">
        <v>560.20000000000005</v>
      </c>
      <c r="M139" s="28">
        <v>8.3554399999999998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618.6</v>
      </c>
      <c r="D140" s="37">
        <v>615.7833333333333</v>
      </c>
      <c r="E140" s="37">
        <v>606.56666666666661</v>
      </c>
      <c r="F140" s="37">
        <v>594.5333333333333</v>
      </c>
      <c r="G140" s="37">
        <v>585.31666666666661</v>
      </c>
      <c r="H140" s="37">
        <v>627.81666666666661</v>
      </c>
      <c r="I140" s="37">
        <v>637.0333333333333</v>
      </c>
      <c r="J140" s="37">
        <v>649.06666666666661</v>
      </c>
      <c r="K140" s="28">
        <v>625</v>
      </c>
      <c r="L140" s="28">
        <v>603.75</v>
      </c>
      <c r="M140" s="28">
        <v>30.694859999999998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77649.45</v>
      </c>
      <c r="D141" s="37">
        <v>77017.516666666663</v>
      </c>
      <c r="E141" s="37">
        <v>75869.383333333331</v>
      </c>
      <c r="F141" s="37">
        <v>74089.316666666666</v>
      </c>
      <c r="G141" s="37">
        <v>72941.183333333334</v>
      </c>
      <c r="H141" s="37">
        <v>78797.583333333328</v>
      </c>
      <c r="I141" s="37">
        <v>79945.71666666666</v>
      </c>
      <c r="J141" s="37">
        <v>81725.783333333326</v>
      </c>
      <c r="K141" s="28">
        <v>78165.649999999994</v>
      </c>
      <c r="L141" s="28">
        <v>75237.45</v>
      </c>
      <c r="M141" s="28">
        <v>0.27990999999999999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756.4</v>
      </c>
      <c r="D142" s="37">
        <v>755.1</v>
      </c>
      <c r="E142" s="37">
        <v>747.75</v>
      </c>
      <c r="F142" s="37">
        <v>739.1</v>
      </c>
      <c r="G142" s="37">
        <v>731.75</v>
      </c>
      <c r="H142" s="37">
        <v>763.75</v>
      </c>
      <c r="I142" s="37">
        <v>771.10000000000014</v>
      </c>
      <c r="J142" s="37">
        <v>779.75</v>
      </c>
      <c r="K142" s="28">
        <v>762.45</v>
      </c>
      <c r="L142" s="28">
        <v>746.45</v>
      </c>
      <c r="M142" s="28">
        <v>2.19678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178.3</v>
      </c>
      <c r="D143" s="37">
        <v>178.61666666666665</v>
      </c>
      <c r="E143" s="37">
        <v>176.8833333333333</v>
      </c>
      <c r="F143" s="37">
        <v>175.46666666666664</v>
      </c>
      <c r="G143" s="37">
        <v>173.73333333333329</v>
      </c>
      <c r="H143" s="37">
        <v>180.0333333333333</v>
      </c>
      <c r="I143" s="37">
        <v>181.76666666666665</v>
      </c>
      <c r="J143" s="37">
        <v>183.18333333333331</v>
      </c>
      <c r="K143" s="28">
        <v>180.35</v>
      </c>
      <c r="L143" s="28">
        <v>177.2</v>
      </c>
      <c r="M143" s="28">
        <v>38.433810000000001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1034.3499999999999</v>
      </c>
      <c r="D144" s="37">
        <v>1023.1166666666667</v>
      </c>
      <c r="E144" s="37">
        <v>1003.2333333333333</v>
      </c>
      <c r="F144" s="37">
        <v>972.11666666666667</v>
      </c>
      <c r="G144" s="37">
        <v>952.23333333333335</v>
      </c>
      <c r="H144" s="37">
        <v>1054.2333333333333</v>
      </c>
      <c r="I144" s="37">
        <v>1074.1166666666668</v>
      </c>
      <c r="J144" s="37">
        <v>1105.2333333333333</v>
      </c>
      <c r="K144" s="28">
        <v>1043</v>
      </c>
      <c r="L144" s="28">
        <v>992</v>
      </c>
      <c r="M144" s="28">
        <v>133.01109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95.55</v>
      </c>
      <c r="D145" s="37">
        <v>95.416666666666671</v>
      </c>
      <c r="E145" s="37">
        <v>94.13333333333334</v>
      </c>
      <c r="F145" s="37">
        <v>92.716666666666669</v>
      </c>
      <c r="G145" s="37">
        <v>91.433333333333337</v>
      </c>
      <c r="H145" s="37">
        <v>96.833333333333343</v>
      </c>
      <c r="I145" s="37">
        <v>98.116666666666674</v>
      </c>
      <c r="J145" s="37">
        <v>99.533333333333346</v>
      </c>
      <c r="K145" s="28">
        <v>96.7</v>
      </c>
      <c r="L145" s="28">
        <v>94</v>
      </c>
      <c r="M145" s="28">
        <v>62.793799999999997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533.65</v>
      </c>
      <c r="D146" s="37">
        <v>537.4</v>
      </c>
      <c r="E146" s="37">
        <v>522.9</v>
      </c>
      <c r="F146" s="37">
        <v>512.15</v>
      </c>
      <c r="G146" s="37">
        <v>497.65</v>
      </c>
      <c r="H146" s="37">
        <v>548.15</v>
      </c>
      <c r="I146" s="37">
        <v>562.65</v>
      </c>
      <c r="J146" s="37">
        <v>573.4</v>
      </c>
      <c r="K146" s="28">
        <v>551.9</v>
      </c>
      <c r="L146" s="28">
        <v>526.65</v>
      </c>
      <c r="M146" s="28">
        <v>76.035899999999998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7966.35</v>
      </c>
      <c r="D147" s="37">
        <v>7988.7833333333328</v>
      </c>
      <c r="E147" s="37">
        <v>7877.5666666666657</v>
      </c>
      <c r="F147" s="37">
        <v>7788.7833333333328</v>
      </c>
      <c r="G147" s="37">
        <v>7677.5666666666657</v>
      </c>
      <c r="H147" s="37">
        <v>8077.5666666666657</v>
      </c>
      <c r="I147" s="37">
        <v>8188.7833333333328</v>
      </c>
      <c r="J147" s="37">
        <v>8277.5666666666657</v>
      </c>
      <c r="K147" s="28">
        <v>8100</v>
      </c>
      <c r="L147" s="28">
        <v>7900</v>
      </c>
      <c r="M147" s="28">
        <v>24.940049999999999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794.7</v>
      </c>
      <c r="D148" s="37">
        <v>790.68333333333339</v>
      </c>
      <c r="E148" s="37">
        <v>775.36666666666679</v>
      </c>
      <c r="F148" s="37">
        <v>756.03333333333342</v>
      </c>
      <c r="G148" s="37">
        <v>740.71666666666681</v>
      </c>
      <c r="H148" s="37">
        <v>810.01666666666677</v>
      </c>
      <c r="I148" s="37">
        <v>825.33333333333337</v>
      </c>
      <c r="J148" s="37">
        <v>844.66666666666674</v>
      </c>
      <c r="K148" s="28">
        <v>806</v>
      </c>
      <c r="L148" s="28">
        <v>771.35</v>
      </c>
      <c r="M148" s="28">
        <v>8.6665399999999995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3047.65</v>
      </c>
      <c r="D149" s="37">
        <v>3027.9333333333329</v>
      </c>
      <c r="E149" s="37">
        <v>2987.7166666666658</v>
      </c>
      <c r="F149" s="37">
        <v>2927.7833333333328</v>
      </c>
      <c r="G149" s="37">
        <v>2887.5666666666657</v>
      </c>
      <c r="H149" s="37">
        <v>3087.8666666666659</v>
      </c>
      <c r="I149" s="37">
        <v>3128.083333333333</v>
      </c>
      <c r="J149" s="37">
        <v>3188.016666666666</v>
      </c>
      <c r="K149" s="28">
        <v>3068.15</v>
      </c>
      <c r="L149" s="28">
        <v>2968</v>
      </c>
      <c r="M149" s="28">
        <v>9.6533999999999995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2593.5500000000002</v>
      </c>
      <c r="D150" s="37">
        <v>2586.7833333333333</v>
      </c>
      <c r="E150" s="37">
        <v>2556.7666666666664</v>
      </c>
      <c r="F150" s="37">
        <v>2519.9833333333331</v>
      </c>
      <c r="G150" s="37">
        <v>2489.9666666666662</v>
      </c>
      <c r="H150" s="37">
        <v>2623.5666666666666</v>
      </c>
      <c r="I150" s="37">
        <v>2653.5833333333339</v>
      </c>
      <c r="J150" s="37">
        <v>2690.3666666666668</v>
      </c>
      <c r="K150" s="28">
        <v>2616.8000000000002</v>
      </c>
      <c r="L150" s="28">
        <v>2550</v>
      </c>
      <c r="M150" s="28">
        <v>5.5765500000000001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1143.0999999999999</v>
      </c>
      <c r="D151" s="37">
        <v>1136.8999999999999</v>
      </c>
      <c r="E151" s="37">
        <v>1122.3999999999996</v>
      </c>
      <c r="F151" s="37">
        <v>1101.6999999999998</v>
      </c>
      <c r="G151" s="37">
        <v>1087.1999999999996</v>
      </c>
      <c r="H151" s="37">
        <v>1157.5999999999997</v>
      </c>
      <c r="I151" s="37">
        <v>1172.1000000000001</v>
      </c>
      <c r="J151" s="37">
        <v>1192.7999999999997</v>
      </c>
      <c r="K151" s="28">
        <v>1151.4000000000001</v>
      </c>
      <c r="L151" s="28">
        <v>1116.2</v>
      </c>
      <c r="M151" s="28">
        <v>6.73088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690.95</v>
      </c>
      <c r="D152" s="37">
        <v>665.56666666666672</v>
      </c>
      <c r="E152" s="37">
        <v>633.13333333333344</v>
      </c>
      <c r="F152" s="37">
        <v>575.31666666666672</v>
      </c>
      <c r="G152" s="37">
        <v>542.88333333333344</v>
      </c>
      <c r="H152" s="37">
        <v>723.38333333333344</v>
      </c>
      <c r="I152" s="37">
        <v>755.81666666666661</v>
      </c>
      <c r="J152" s="37">
        <v>813.63333333333344</v>
      </c>
      <c r="K152" s="28">
        <v>698</v>
      </c>
      <c r="L152" s="28">
        <v>607.75</v>
      </c>
      <c r="M152" s="28">
        <v>29.599689999999999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126.1</v>
      </c>
      <c r="D153" s="37">
        <v>125.61666666666667</v>
      </c>
      <c r="E153" s="37">
        <v>123.58333333333334</v>
      </c>
      <c r="F153" s="37">
        <v>121.06666666666666</v>
      </c>
      <c r="G153" s="37">
        <v>119.03333333333333</v>
      </c>
      <c r="H153" s="37">
        <v>128.13333333333335</v>
      </c>
      <c r="I153" s="37">
        <v>130.16666666666669</v>
      </c>
      <c r="J153" s="37">
        <v>132.68333333333337</v>
      </c>
      <c r="K153" s="28">
        <v>127.65</v>
      </c>
      <c r="L153" s="28">
        <v>123.1</v>
      </c>
      <c r="M153" s="28">
        <v>71.15522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156</v>
      </c>
      <c r="D154" s="37">
        <v>154.78333333333333</v>
      </c>
      <c r="E154" s="37">
        <v>151.56666666666666</v>
      </c>
      <c r="F154" s="37">
        <v>147.13333333333333</v>
      </c>
      <c r="G154" s="37">
        <v>143.91666666666666</v>
      </c>
      <c r="H154" s="37">
        <v>159.21666666666667</v>
      </c>
      <c r="I154" s="37">
        <v>162.43333333333331</v>
      </c>
      <c r="J154" s="37">
        <v>166.86666666666667</v>
      </c>
      <c r="K154" s="28">
        <v>158</v>
      </c>
      <c r="L154" s="28">
        <v>150.35</v>
      </c>
      <c r="M154" s="28">
        <v>1246.65699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96.2</v>
      </c>
      <c r="D155" s="37">
        <v>96.033333333333346</v>
      </c>
      <c r="E155" s="37">
        <v>94.666666666666686</v>
      </c>
      <c r="F155" s="37">
        <v>93.13333333333334</v>
      </c>
      <c r="G155" s="37">
        <v>91.76666666666668</v>
      </c>
      <c r="H155" s="37">
        <v>97.566666666666691</v>
      </c>
      <c r="I155" s="37">
        <v>98.933333333333337</v>
      </c>
      <c r="J155" s="37">
        <v>100.4666666666667</v>
      </c>
      <c r="K155" s="28">
        <v>97.4</v>
      </c>
      <c r="L155" s="28">
        <v>94.5</v>
      </c>
      <c r="M155" s="28">
        <v>131.47524999999999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3924.45</v>
      </c>
      <c r="D156" s="37">
        <v>3901.2833333333333</v>
      </c>
      <c r="E156" s="37">
        <v>3846.2666666666664</v>
      </c>
      <c r="F156" s="37">
        <v>3768.083333333333</v>
      </c>
      <c r="G156" s="37">
        <v>3713.0666666666662</v>
      </c>
      <c r="H156" s="37">
        <v>3979.4666666666667</v>
      </c>
      <c r="I156" s="37">
        <v>4034.483333333334</v>
      </c>
      <c r="J156" s="37">
        <v>4112.666666666667</v>
      </c>
      <c r="K156" s="28">
        <v>3956.3</v>
      </c>
      <c r="L156" s="28">
        <v>3823.1</v>
      </c>
      <c r="M156" s="28">
        <v>2.5668000000000002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17691.5</v>
      </c>
      <c r="D157" s="37">
        <v>17768.7</v>
      </c>
      <c r="E157" s="37">
        <v>17379.800000000003</v>
      </c>
      <c r="F157" s="37">
        <v>17068.100000000002</v>
      </c>
      <c r="G157" s="37">
        <v>16679.200000000004</v>
      </c>
      <c r="H157" s="37">
        <v>18080.400000000001</v>
      </c>
      <c r="I157" s="37">
        <v>18469.300000000003</v>
      </c>
      <c r="J157" s="37">
        <v>18781</v>
      </c>
      <c r="K157" s="28">
        <v>18157.599999999999</v>
      </c>
      <c r="L157" s="28">
        <v>17457</v>
      </c>
      <c r="M157" s="28">
        <v>3.59537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284</v>
      </c>
      <c r="D158" s="37">
        <v>284.68333333333334</v>
      </c>
      <c r="E158" s="37">
        <v>280.56666666666666</v>
      </c>
      <c r="F158" s="37">
        <v>277.13333333333333</v>
      </c>
      <c r="G158" s="37">
        <v>273.01666666666665</v>
      </c>
      <c r="H158" s="37">
        <v>288.11666666666667</v>
      </c>
      <c r="I158" s="37">
        <v>292.23333333333335</v>
      </c>
      <c r="J158" s="37">
        <v>295.66666666666669</v>
      </c>
      <c r="K158" s="28">
        <v>288.8</v>
      </c>
      <c r="L158" s="28">
        <v>281.25</v>
      </c>
      <c r="M158" s="28">
        <v>4.0323200000000003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805.75</v>
      </c>
      <c r="D159" s="37">
        <v>802.36666666666667</v>
      </c>
      <c r="E159" s="37">
        <v>789.5333333333333</v>
      </c>
      <c r="F159" s="37">
        <v>773.31666666666661</v>
      </c>
      <c r="G159" s="37">
        <v>760.48333333333323</v>
      </c>
      <c r="H159" s="37">
        <v>818.58333333333337</v>
      </c>
      <c r="I159" s="37">
        <v>831.41666666666663</v>
      </c>
      <c r="J159" s="37">
        <v>847.63333333333344</v>
      </c>
      <c r="K159" s="28">
        <v>815.2</v>
      </c>
      <c r="L159" s="28">
        <v>786.15</v>
      </c>
      <c r="M159" s="28">
        <v>14.77286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151.25</v>
      </c>
      <c r="D160" s="37">
        <v>149.88333333333333</v>
      </c>
      <c r="E160" s="37">
        <v>146.76666666666665</v>
      </c>
      <c r="F160" s="37">
        <v>142.28333333333333</v>
      </c>
      <c r="G160" s="37">
        <v>139.16666666666666</v>
      </c>
      <c r="H160" s="37">
        <v>154.36666666666665</v>
      </c>
      <c r="I160" s="37">
        <v>157.48333333333332</v>
      </c>
      <c r="J160" s="37">
        <v>161.96666666666664</v>
      </c>
      <c r="K160" s="28">
        <v>153</v>
      </c>
      <c r="L160" s="28">
        <v>145.4</v>
      </c>
      <c r="M160" s="28">
        <v>576.75203999999997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238.45</v>
      </c>
      <c r="D161" s="37">
        <v>235.25</v>
      </c>
      <c r="E161" s="37">
        <v>229.9</v>
      </c>
      <c r="F161" s="37">
        <v>221.35</v>
      </c>
      <c r="G161" s="37">
        <v>216</v>
      </c>
      <c r="H161" s="37">
        <v>243.8</v>
      </c>
      <c r="I161" s="37">
        <v>249.15000000000003</v>
      </c>
      <c r="J161" s="37">
        <v>257.70000000000005</v>
      </c>
      <c r="K161" s="28">
        <v>240.6</v>
      </c>
      <c r="L161" s="28">
        <v>226.7</v>
      </c>
      <c r="M161" s="28">
        <v>31.403279999999999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2758.35</v>
      </c>
      <c r="D162" s="37">
        <v>2764.5833333333335</v>
      </c>
      <c r="E162" s="37">
        <v>2712.7666666666669</v>
      </c>
      <c r="F162" s="37">
        <v>2667.1833333333334</v>
      </c>
      <c r="G162" s="37">
        <v>2615.3666666666668</v>
      </c>
      <c r="H162" s="37">
        <v>2810.166666666667</v>
      </c>
      <c r="I162" s="37">
        <v>2861.9833333333336</v>
      </c>
      <c r="J162" s="37">
        <v>2907.5666666666671</v>
      </c>
      <c r="K162" s="28">
        <v>2816.4</v>
      </c>
      <c r="L162" s="28">
        <v>2719</v>
      </c>
      <c r="M162" s="28">
        <v>11.41897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45194.05</v>
      </c>
      <c r="D163" s="37">
        <v>45358.016666666663</v>
      </c>
      <c r="E163" s="37">
        <v>44646.033333333326</v>
      </c>
      <c r="F163" s="37">
        <v>44098.016666666663</v>
      </c>
      <c r="G163" s="37">
        <v>43386.033333333326</v>
      </c>
      <c r="H163" s="37">
        <v>45906.033333333326</v>
      </c>
      <c r="I163" s="37">
        <v>46618.016666666663</v>
      </c>
      <c r="J163" s="37">
        <v>47166.033333333326</v>
      </c>
      <c r="K163" s="28">
        <v>46070</v>
      </c>
      <c r="L163" s="28">
        <v>44810</v>
      </c>
      <c r="M163" s="28">
        <v>0.70757000000000003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226.9</v>
      </c>
      <c r="D164" s="37">
        <v>224.16666666666666</v>
      </c>
      <c r="E164" s="37">
        <v>220.48333333333332</v>
      </c>
      <c r="F164" s="37">
        <v>214.06666666666666</v>
      </c>
      <c r="G164" s="37">
        <v>210.38333333333333</v>
      </c>
      <c r="H164" s="37">
        <v>230.58333333333331</v>
      </c>
      <c r="I164" s="37">
        <v>234.26666666666665</v>
      </c>
      <c r="J164" s="37">
        <v>240.68333333333331</v>
      </c>
      <c r="K164" s="28">
        <v>227.85</v>
      </c>
      <c r="L164" s="28">
        <v>217.75</v>
      </c>
      <c r="M164" s="28">
        <v>40.516300000000001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4312.95</v>
      </c>
      <c r="D165" s="37">
        <v>4306.9000000000005</v>
      </c>
      <c r="E165" s="37">
        <v>4270.8500000000013</v>
      </c>
      <c r="F165" s="37">
        <v>4228.7500000000009</v>
      </c>
      <c r="G165" s="37">
        <v>4192.7000000000016</v>
      </c>
      <c r="H165" s="37">
        <v>4349.0000000000009</v>
      </c>
      <c r="I165" s="37">
        <v>4385.05</v>
      </c>
      <c r="J165" s="37">
        <v>4427.1500000000005</v>
      </c>
      <c r="K165" s="28">
        <v>4342.95</v>
      </c>
      <c r="L165" s="28">
        <v>4264.8</v>
      </c>
      <c r="M165" s="28">
        <v>8.6959999999999996E-2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2245.4</v>
      </c>
      <c r="D166" s="37">
        <v>2232.9666666666667</v>
      </c>
      <c r="E166" s="37">
        <v>2202.9333333333334</v>
      </c>
      <c r="F166" s="37">
        <v>2160.4666666666667</v>
      </c>
      <c r="G166" s="37">
        <v>2130.4333333333334</v>
      </c>
      <c r="H166" s="37">
        <v>2275.4333333333334</v>
      </c>
      <c r="I166" s="37">
        <v>2305.4666666666672</v>
      </c>
      <c r="J166" s="37">
        <v>2347.9333333333334</v>
      </c>
      <c r="K166" s="28">
        <v>2263</v>
      </c>
      <c r="L166" s="28">
        <v>2190.5</v>
      </c>
      <c r="M166" s="28">
        <v>9.4007900000000006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1894.95</v>
      </c>
      <c r="D167" s="37">
        <v>1846.0833333333333</v>
      </c>
      <c r="E167" s="37">
        <v>1783.6166666666666</v>
      </c>
      <c r="F167" s="37">
        <v>1672.2833333333333</v>
      </c>
      <c r="G167" s="37">
        <v>1609.8166666666666</v>
      </c>
      <c r="H167" s="37">
        <v>1957.4166666666665</v>
      </c>
      <c r="I167" s="37">
        <v>2019.8833333333332</v>
      </c>
      <c r="J167" s="37">
        <v>2131.2166666666662</v>
      </c>
      <c r="K167" s="28">
        <v>1908.55</v>
      </c>
      <c r="L167" s="28">
        <v>1734.75</v>
      </c>
      <c r="M167" s="28">
        <v>28.12912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2441.8000000000002</v>
      </c>
      <c r="D168" s="37">
        <v>2452.7000000000003</v>
      </c>
      <c r="E168" s="37">
        <v>2419.2000000000007</v>
      </c>
      <c r="F168" s="37">
        <v>2396.6000000000004</v>
      </c>
      <c r="G168" s="37">
        <v>2363.1000000000008</v>
      </c>
      <c r="H168" s="37">
        <v>2475.3000000000006</v>
      </c>
      <c r="I168" s="37">
        <v>2508.7999999999997</v>
      </c>
      <c r="J168" s="37">
        <v>2531.4000000000005</v>
      </c>
      <c r="K168" s="28">
        <v>2486.1999999999998</v>
      </c>
      <c r="L168" s="28">
        <v>2430.1</v>
      </c>
      <c r="M168" s="28">
        <v>3.98529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111.35</v>
      </c>
      <c r="D169" s="37">
        <v>111.23333333333335</v>
      </c>
      <c r="E169" s="37">
        <v>110.51666666666669</v>
      </c>
      <c r="F169" s="37">
        <v>109.68333333333335</v>
      </c>
      <c r="G169" s="37">
        <v>108.9666666666667</v>
      </c>
      <c r="H169" s="37">
        <v>112.06666666666669</v>
      </c>
      <c r="I169" s="37">
        <v>112.78333333333333</v>
      </c>
      <c r="J169" s="37">
        <v>113.61666666666669</v>
      </c>
      <c r="K169" s="28">
        <v>111.95</v>
      </c>
      <c r="L169" s="28">
        <v>110.4</v>
      </c>
      <c r="M169" s="28">
        <v>21.781210000000002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232.9</v>
      </c>
      <c r="D170" s="37">
        <v>232.08333333333334</v>
      </c>
      <c r="E170" s="37">
        <v>229.01666666666668</v>
      </c>
      <c r="F170" s="37">
        <v>225.13333333333333</v>
      </c>
      <c r="G170" s="37">
        <v>222.06666666666666</v>
      </c>
      <c r="H170" s="37">
        <v>235.9666666666667</v>
      </c>
      <c r="I170" s="37">
        <v>239.03333333333336</v>
      </c>
      <c r="J170" s="37">
        <v>242.91666666666671</v>
      </c>
      <c r="K170" s="28">
        <v>235.15</v>
      </c>
      <c r="L170" s="28">
        <v>228.2</v>
      </c>
      <c r="M170" s="28">
        <v>197.63659000000001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429.15</v>
      </c>
      <c r="D171" s="37">
        <v>428.75</v>
      </c>
      <c r="E171" s="37">
        <v>416.5</v>
      </c>
      <c r="F171" s="37">
        <v>403.85</v>
      </c>
      <c r="G171" s="37">
        <v>391.6</v>
      </c>
      <c r="H171" s="37">
        <v>441.4</v>
      </c>
      <c r="I171" s="37">
        <v>453.65</v>
      </c>
      <c r="J171" s="37">
        <v>466.29999999999995</v>
      </c>
      <c r="K171" s="28">
        <v>441</v>
      </c>
      <c r="L171" s="28">
        <v>416.1</v>
      </c>
      <c r="M171" s="28">
        <v>17.672820000000002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13818.95</v>
      </c>
      <c r="D172" s="37">
        <v>13722.15</v>
      </c>
      <c r="E172" s="37">
        <v>13453.3</v>
      </c>
      <c r="F172" s="37">
        <v>13087.65</v>
      </c>
      <c r="G172" s="37">
        <v>12818.8</v>
      </c>
      <c r="H172" s="37">
        <v>14087.8</v>
      </c>
      <c r="I172" s="37">
        <v>14356.650000000001</v>
      </c>
      <c r="J172" s="37">
        <v>14722.3</v>
      </c>
      <c r="K172" s="28">
        <v>13991</v>
      </c>
      <c r="L172" s="28">
        <v>13356.5</v>
      </c>
      <c r="M172" s="28">
        <v>3.7170000000000002E-2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31.35</v>
      </c>
      <c r="D173" s="37">
        <v>31.5</v>
      </c>
      <c r="E173" s="37">
        <v>31.1</v>
      </c>
      <c r="F173" s="37">
        <v>30.85</v>
      </c>
      <c r="G173" s="37">
        <v>30.450000000000003</v>
      </c>
      <c r="H173" s="37">
        <v>31.75</v>
      </c>
      <c r="I173" s="37">
        <v>32.15</v>
      </c>
      <c r="J173" s="37">
        <v>32.4</v>
      </c>
      <c r="K173" s="28">
        <v>31.9</v>
      </c>
      <c r="L173" s="28">
        <v>31.25</v>
      </c>
      <c r="M173" s="28">
        <v>221.86702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112.3</v>
      </c>
      <c r="D174" s="37">
        <v>113.23333333333333</v>
      </c>
      <c r="E174" s="37">
        <v>110.66666666666667</v>
      </c>
      <c r="F174" s="37">
        <v>109.03333333333333</v>
      </c>
      <c r="G174" s="37">
        <v>106.46666666666667</v>
      </c>
      <c r="H174" s="37">
        <v>114.86666666666667</v>
      </c>
      <c r="I174" s="37">
        <v>117.43333333333334</v>
      </c>
      <c r="J174" s="37">
        <v>119.06666666666668</v>
      </c>
      <c r="K174" s="28">
        <v>115.8</v>
      </c>
      <c r="L174" s="28">
        <v>111.6</v>
      </c>
      <c r="M174" s="28">
        <v>84.128280000000004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119.15</v>
      </c>
      <c r="D175" s="37">
        <v>119.36666666666667</v>
      </c>
      <c r="E175" s="37">
        <v>118.28333333333335</v>
      </c>
      <c r="F175" s="37">
        <v>117.41666666666667</v>
      </c>
      <c r="G175" s="37">
        <v>116.33333333333334</v>
      </c>
      <c r="H175" s="37">
        <v>120.23333333333335</v>
      </c>
      <c r="I175" s="37">
        <v>121.31666666666666</v>
      </c>
      <c r="J175" s="37">
        <v>122.18333333333335</v>
      </c>
      <c r="K175" s="28">
        <v>120.45</v>
      </c>
      <c r="L175" s="28">
        <v>118.5</v>
      </c>
      <c r="M175" s="28">
        <v>92.521479999999997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2632.65</v>
      </c>
      <c r="D176" s="37">
        <v>2642.3833333333337</v>
      </c>
      <c r="E176" s="37">
        <v>2605.9666666666672</v>
      </c>
      <c r="F176" s="37">
        <v>2579.2833333333333</v>
      </c>
      <c r="G176" s="37">
        <v>2542.8666666666668</v>
      </c>
      <c r="H176" s="37">
        <v>2669.0666666666675</v>
      </c>
      <c r="I176" s="37">
        <v>2705.4833333333345</v>
      </c>
      <c r="J176" s="37">
        <v>2732.1666666666679</v>
      </c>
      <c r="K176" s="28">
        <v>2678.8</v>
      </c>
      <c r="L176" s="28">
        <v>2615.6999999999998</v>
      </c>
      <c r="M176" s="28">
        <v>325.91419999999999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780</v>
      </c>
      <c r="D177" s="37">
        <v>777.33333333333337</v>
      </c>
      <c r="E177" s="37">
        <v>770.66666666666674</v>
      </c>
      <c r="F177" s="37">
        <v>761.33333333333337</v>
      </c>
      <c r="G177" s="37">
        <v>754.66666666666674</v>
      </c>
      <c r="H177" s="37">
        <v>786.66666666666674</v>
      </c>
      <c r="I177" s="37">
        <v>793.33333333333348</v>
      </c>
      <c r="J177" s="37">
        <v>802.66666666666674</v>
      </c>
      <c r="K177" s="28">
        <v>784</v>
      </c>
      <c r="L177" s="28">
        <v>768</v>
      </c>
      <c r="M177" s="28">
        <v>14.085739999999999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1174.1500000000001</v>
      </c>
      <c r="D178" s="37">
        <v>1164.8833333333334</v>
      </c>
      <c r="E178" s="37">
        <v>1148.8666666666668</v>
      </c>
      <c r="F178" s="37">
        <v>1123.5833333333333</v>
      </c>
      <c r="G178" s="37">
        <v>1107.5666666666666</v>
      </c>
      <c r="H178" s="37">
        <v>1190.166666666667</v>
      </c>
      <c r="I178" s="37">
        <v>1206.1833333333338</v>
      </c>
      <c r="J178" s="37">
        <v>1231.4666666666672</v>
      </c>
      <c r="K178" s="28">
        <v>1180.9000000000001</v>
      </c>
      <c r="L178" s="28">
        <v>1139.5999999999999</v>
      </c>
      <c r="M178" s="28">
        <v>26.498200000000001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2464.0500000000002</v>
      </c>
      <c r="D179" s="37">
        <v>2465.8833333333332</v>
      </c>
      <c r="E179" s="37">
        <v>2435.8166666666666</v>
      </c>
      <c r="F179" s="37">
        <v>2407.5833333333335</v>
      </c>
      <c r="G179" s="37">
        <v>2377.5166666666669</v>
      </c>
      <c r="H179" s="37">
        <v>2494.1166666666663</v>
      </c>
      <c r="I179" s="37">
        <v>2524.1833333333329</v>
      </c>
      <c r="J179" s="37">
        <v>2552.4166666666661</v>
      </c>
      <c r="K179" s="28">
        <v>2495.9499999999998</v>
      </c>
      <c r="L179" s="28">
        <v>2437.65</v>
      </c>
      <c r="M179" s="28">
        <v>8.9676299999999998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6842.2</v>
      </c>
      <c r="D180" s="37">
        <v>6814.25</v>
      </c>
      <c r="E180" s="37">
        <v>6683.5</v>
      </c>
      <c r="F180" s="37">
        <v>6524.8</v>
      </c>
      <c r="G180" s="37">
        <v>6394.05</v>
      </c>
      <c r="H180" s="37">
        <v>6972.95</v>
      </c>
      <c r="I180" s="37">
        <v>7103.7</v>
      </c>
      <c r="J180" s="37">
        <v>7262.4</v>
      </c>
      <c r="K180" s="28">
        <v>6945</v>
      </c>
      <c r="L180" s="28">
        <v>6655.55</v>
      </c>
      <c r="M180" s="28">
        <v>0.10364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22116.3</v>
      </c>
      <c r="D181" s="37">
        <v>22189.416666666668</v>
      </c>
      <c r="E181" s="37">
        <v>21936.983333333337</v>
      </c>
      <c r="F181" s="37">
        <v>21757.666666666668</v>
      </c>
      <c r="G181" s="37">
        <v>21505.233333333337</v>
      </c>
      <c r="H181" s="37">
        <v>22368.733333333337</v>
      </c>
      <c r="I181" s="37">
        <v>22621.166666666664</v>
      </c>
      <c r="J181" s="37">
        <v>22800.483333333337</v>
      </c>
      <c r="K181" s="28">
        <v>22441.85</v>
      </c>
      <c r="L181" s="28">
        <v>22010.1</v>
      </c>
      <c r="M181" s="28">
        <v>0.59958999999999996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1176.2</v>
      </c>
      <c r="D182" s="37">
        <v>1172.3</v>
      </c>
      <c r="E182" s="37">
        <v>1148.8999999999999</v>
      </c>
      <c r="F182" s="37">
        <v>1121.5999999999999</v>
      </c>
      <c r="G182" s="37">
        <v>1098.1999999999998</v>
      </c>
      <c r="H182" s="37">
        <v>1199.5999999999999</v>
      </c>
      <c r="I182" s="37">
        <v>1223</v>
      </c>
      <c r="J182" s="37">
        <v>1250.3</v>
      </c>
      <c r="K182" s="28">
        <v>1195.7</v>
      </c>
      <c r="L182" s="28">
        <v>1145</v>
      </c>
      <c r="M182" s="28">
        <v>27.882840000000002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2433.9499999999998</v>
      </c>
      <c r="D183" s="37">
        <v>2440.3833333333332</v>
      </c>
      <c r="E183" s="37">
        <v>2411.7666666666664</v>
      </c>
      <c r="F183" s="37">
        <v>2389.583333333333</v>
      </c>
      <c r="G183" s="37">
        <v>2360.9666666666662</v>
      </c>
      <c r="H183" s="37">
        <v>2462.5666666666666</v>
      </c>
      <c r="I183" s="37">
        <v>2491.1833333333334</v>
      </c>
      <c r="J183" s="37">
        <v>2513.3666666666668</v>
      </c>
      <c r="K183" s="28">
        <v>2469</v>
      </c>
      <c r="L183" s="28">
        <v>2418.1999999999998</v>
      </c>
      <c r="M183" s="28">
        <v>4.2715500000000004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468.1</v>
      </c>
      <c r="D184" s="37">
        <v>469.83333333333331</v>
      </c>
      <c r="E184" s="37">
        <v>463.26666666666665</v>
      </c>
      <c r="F184" s="37">
        <v>458.43333333333334</v>
      </c>
      <c r="G184" s="37">
        <v>451.86666666666667</v>
      </c>
      <c r="H184" s="37">
        <v>474.66666666666663</v>
      </c>
      <c r="I184" s="37">
        <v>481.23333333333335</v>
      </c>
      <c r="J184" s="37">
        <v>486.06666666666661</v>
      </c>
      <c r="K184" s="28">
        <v>476.4</v>
      </c>
      <c r="L184" s="28">
        <v>465</v>
      </c>
      <c r="M184" s="28">
        <v>154.41578999999999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75.95</v>
      </c>
      <c r="D185" s="37">
        <v>75.583333333333329</v>
      </c>
      <c r="E185" s="37">
        <v>74.466666666666654</v>
      </c>
      <c r="F185" s="37">
        <v>72.98333333333332</v>
      </c>
      <c r="G185" s="37">
        <v>71.866666666666646</v>
      </c>
      <c r="H185" s="37">
        <v>77.066666666666663</v>
      </c>
      <c r="I185" s="37">
        <v>78.183333333333337</v>
      </c>
      <c r="J185" s="37">
        <v>79.666666666666671</v>
      </c>
      <c r="K185" s="28">
        <v>76.7</v>
      </c>
      <c r="L185" s="28">
        <v>74.099999999999994</v>
      </c>
      <c r="M185" s="28">
        <v>330.84492999999998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860.6</v>
      </c>
      <c r="D186" s="37">
        <v>864.86666666666679</v>
      </c>
      <c r="E186" s="37">
        <v>846.93333333333362</v>
      </c>
      <c r="F186" s="37">
        <v>833.26666666666688</v>
      </c>
      <c r="G186" s="37">
        <v>815.33333333333371</v>
      </c>
      <c r="H186" s="37">
        <v>878.53333333333353</v>
      </c>
      <c r="I186" s="37">
        <v>896.4666666666667</v>
      </c>
      <c r="J186" s="37">
        <v>910.13333333333344</v>
      </c>
      <c r="K186" s="28">
        <v>882.8</v>
      </c>
      <c r="L186" s="28">
        <v>851.2</v>
      </c>
      <c r="M186" s="28">
        <v>243.60628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445.5</v>
      </c>
      <c r="D187" s="37">
        <v>441.51666666666665</v>
      </c>
      <c r="E187" s="37">
        <v>434.13333333333333</v>
      </c>
      <c r="F187" s="37">
        <v>422.76666666666665</v>
      </c>
      <c r="G187" s="37">
        <v>415.38333333333333</v>
      </c>
      <c r="H187" s="37">
        <v>452.88333333333333</v>
      </c>
      <c r="I187" s="37">
        <v>460.26666666666665</v>
      </c>
      <c r="J187" s="37">
        <v>471.63333333333333</v>
      </c>
      <c r="K187" s="28">
        <v>448.9</v>
      </c>
      <c r="L187" s="28">
        <v>430.15</v>
      </c>
      <c r="M187" s="28">
        <v>14.152189999999999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572.5</v>
      </c>
      <c r="D188" s="37">
        <v>567.33333333333337</v>
      </c>
      <c r="E188" s="37">
        <v>557.66666666666674</v>
      </c>
      <c r="F188" s="37">
        <v>542.83333333333337</v>
      </c>
      <c r="G188" s="37">
        <v>533.16666666666674</v>
      </c>
      <c r="H188" s="37">
        <v>582.16666666666674</v>
      </c>
      <c r="I188" s="37">
        <v>591.83333333333348</v>
      </c>
      <c r="J188" s="37">
        <v>606.66666666666674</v>
      </c>
      <c r="K188" s="28">
        <v>577</v>
      </c>
      <c r="L188" s="28">
        <v>552.5</v>
      </c>
      <c r="M188" s="28">
        <v>4.6873500000000003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736.55</v>
      </c>
      <c r="D189" s="37">
        <v>739.76666666666677</v>
      </c>
      <c r="E189" s="37">
        <v>729.78333333333353</v>
      </c>
      <c r="F189" s="37">
        <v>723.01666666666677</v>
      </c>
      <c r="G189" s="37">
        <v>713.03333333333353</v>
      </c>
      <c r="H189" s="37">
        <v>746.53333333333353</v>
      </c>
      <c r="I189" s="37">
        <v>756.51666666666688</v>
      </c>
      <c r="J189" s="37">
        <v>763.28333333333353</v>
      </c>
      <c r="K189" s="28">
        <v>749.75</v>
      </c>
      <c r="L189" s="28">
        <v>733</v>
      </c>
      <c r="M189" s="28">
        <v>17.12518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948.5</v>
      </c>
      <c r="D190" s="37">
        <v>948.61666666666667</v>
      </c>
      <c r="E190" s="37">
        <v>942.23333333333335</v>
      </c>
      <c r="F190" s="37">
        <v>935.9666666666667</v>
      </c>
      <c r="G190" s="37">
        <v>929.58333333333337</v>
      </c>
      <c r="H190" s="37">
        <v>954.88333333333333</v>
      </c>
      <c r="I190" s="37">
        <v>961.26666666666677</v>
      </c>
      <c r="J190" s="37">
        <v>967.5333333333333</v>
      </c>
      <c r="K190" s="28">
        <v>955</v>
      </c>
      <c r="L190" s="28">
        <v>942.35</v>
      </c>
      <c r="M190" s="28">
        <v>16.448119999999999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985.05</v>
      </c>
      <c r="D191" s="37">
        <v>990.51666666666677</v>
      </c>
      <c r="E191" s="37">
        <v>977.03333333333353</v>
      </c>
      <c r="F191" s="37">
        <v>969.01666666666677</v>
      </c>
      <c r="G191" s="37">
        <v>955.53333333333353</v>
      </c>
      <c r="H191" s="37">
        <v>998.53333333333353</v>
      </c>
      <c r="I191" s="37">
        <v>1012.0166666666669</v>
      </c>
      <c r="J191" s="37">
        <v>1020.0333333333335</v>
      </c>
      <c r="K191" s="28">
        <v>1004</v>
      </c>
      <c r="L191" s="28">
        <v>982.5</v>
      </c>
      <c r="M191" s="28">
        <v>9.4942200000000003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3364.35</v>
      </c>
      <c r="D192" s="37">
        <v>3357.5833333333335</v>
      </c>
      <c r="E192" s="37">
        <v>3331.7666666666669</v>
      </c>
      <c r="F192" s="37">
        <v>3299.1833333333334</v>
      </c>
      <c r="G192" s="37">
        <v>3273.3666666666668</v>
      </c>
      <c r="H192" s="37">
        <v>3390.166666666667</v>
      </c>
      <c r="I192" s="37">
        <v>3415.9833333333336</v>
      </c>
      <c r="J192" s="37">
        <v>3448.5666666666671</v>
      </c>
      <c r="K192" s="28">
        <v>3383.4</v>
      </c>
      <c r="L192" s="28">
        <v>3325</v>
      </c>
      <c r="M192" s="28">
        <v>48.409649999999999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759.75</v>
      </c>
      <c r="D193" s="37">
        <v>760.9</v>
      </c>
      <c r="E193" s="37">
        <v>741.84999999999991</v>
      </c>
      <c r="F193" s="37">
        <v>723.94999999999993</v>
      </c>
      <c r="G193" s="37">
        <v>704.89999999999986</v>
      </c>
      <c r="H193" s="37">
        <v>778.8</v>
      </c>
      <c r="I193" s="37">
        <v>797.84999999999991</v>
      </c>
      <c r="J193" s="37">
        <v>815.75</v>
      </c>
      <c r="K193" s="28">
        <v>779.95</v>
      </c>
      <c r="L193" s="28">
        <v>743</v>
      </c>
      <c r="M193" s="28">
        <v>61.255850000000002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8381.1</v>
      </c>
      <c r="D194" s="37">
        <v>8431.1166666666668</v>
      </c>
      <c r="E194" s="37">
        <v>8042.2333333333336</v>
      </c>
      <c r="F194" s="37">
        <v>7703.3666666666668</v>
      </c>
      <c r="G194" s="37">
        <v>7314.4833333333336</v>
      </c>
      <c r="H194" s="37">
        <v>8769.9833333333336</v>
      </c>
      <c r="I194" s="37">
        <v>9158.8666666666686</v>
      </c>
      <c r="J194" s="37">
        <v>9497.7333333333336</v>
      </c>
      <c r="K194" s="28">
        <v>8820</v>
      </c>
      <c r="L194" s="28">
        <v>8092.25</v>
      </c>
      <c r="M194" s="28">
        <v>56.735419999999998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443.55</v>
      </c>
      <c r="D195" s="37">
        <v>444.48333333333329</v>
      </c>
      <c r="E195" s="37">
        <v>439.46666666666658</v>
      </c>
      <c r="F195" s="37">
        <v>435.38333333333327</v>
      </c>
      <c r="G195" s="37">
        <v>430.36666666666656</v>
      </c>
      <c r="H195" s="37">
        <v>448.56666666666661</v>
      </c>
      <c r="I195" s="37">
        <v>453.58333333333337</v>
      </c>
      <c r="J195" s="37">
        <v>457.66666666666663</v>
      </c>
      <c r="K195" s="28">
        <v>449.5</v>
      </c>
      <c r="L195" s="28">
        <v>440.4</v>
      </c>
      <c r="M195" s="28">
        <v>223.08219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235.15</v>
      </c>
      <c r="D196" s="37">
        <v>234.68333333333331</v>
      </c>
      <c r="E196" s="37">
        <v>231.76666666666662</v>
      </c>
      <c r="F196" s="37">
        <v>228.38333333333333</v>
      </c>
      <c r="G196" s="37">
        <v>225.46666666666664</v>
      </c>
      <c r="H196" s="37">
        <v>238.06666666666661</v>
      </c>
      <c r="I196" s="37">
        <v>240.98333333333329</v>
      </c>
      <c r="J196" s="37">
        <v>244.36666666666659</v>
      </c>
      <c r="K196" s="28">
        <v>237.6</v>
      </c>
      <c r="L196" s="28">
        <v>231.3</v>
      </c>
      <c r="M196" s="28">
        <v>215.35024999999999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1055.6500000000001</v>
      </c>
      <c r="D197" s="37">
        <v>1054.8500000000001</v>
      </c>
      <c r="E197" s="37">
        <v>1037.8000000000002</v>
      </c>
      <c r="F197" s="37">
        <v>1019.95</v>
      </c>
      <c r="G197" s="37">
        <v>1002.9000000000001</v>
      </c>
      <c r="H197" s="37">
        <v>1072.7000000000003</v>
      </c>
      <c r="I197" s="37">
        <v>1089.75</v>
      </c>
      <c r="J197" s="37">
        <v>1107.6000000000004</v>
      </c>
      <c r="K197" s="28">
        <v>1071.9000000000001</v>
      </c>
      <c r="L197" s="28">
        <v>1037</v>
      </c>
      <c r="M197" s="28">
        <v>121.24885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1180.25</v>
      </c>
      <c r="D198" s="37">
        <v>1173.6333333333334</v>
      </c>
      <c r="E198" s="37">
        <v>1155.2666666666669</v>
      </c>
      <c r="F198" s="37">
        <v>1130.2833333333335</v>
      </c>
      <c r="G198" s="37">
        <v>1111.916666666667</v>
      </c>
      <c r="H198" s="37">
        <v>1198.6166666666668</v>
      </c>
      <c r="I198" s="37">
        <v>1216.9833333333331</v>
      </c>
      <c r="J198" s="37">
        <v>1241.9666666666667</v>
      </c>
      <c r="K198" s="28">
        <v>1192</v>
      </c>
      <c r="L198" s="28">
        <v>1148.6500000000001</v>
      </c>
      <c r="M198" s="28">
        <v>96.746639999999999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698.75</v>
      </c>
      <c r="D199" s="37">
        <v>696.1</v>
      </c>
      <c r="E199" s="37">
        <v>690.05000000000007</v>
      </c>
      <c r="F199" s="37">
        <v>681.35</v>
      </c>
      <c r="G199" s="37">
        <v>675.30000000000007</v>
      </c>
      <c r="H199" s="37">
        <v>704.80000000000007</v>
      </c>
      <c r="I199" s="37">
        <v>710.85</v>
      </c>
      <c r="J199" s="37">
        <v>719.55000000000007</v>
      </c>
      <c r="K199" s="28">
        <v>702.15</v>
      </c>
      <c r="L199" s="28">
        <v>687.4</v>
      </c>
      <c r="M199" s="28">
        <v>4.52311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2216</v>
      </c>
      <c r="D200" s="37">
        <v>2230.8666666666668</v>
      </c>
      <c r="E200" s="37">
        <v>2161.7333333333336</v>
      </c>
      <c r="F200" s="37">
        <v>2107.4666666666667</v>
      </c>
      <c r="G200" s="37">
        <v>2038.3333333333335</v>
      </c>
      <c r="H200" s="37">
        <v>2285.1333333333337</v>
      </c>
      <c r="I200" s="37">
        <v>2354.2666666666669</v>
      </c>
      <c r="J200" s="37">
        <v>2408.5333333333338</v>
      </c>
      <c r="K200" s="28">
        <v>2300</v>
      </c>
      <c r="L200" s="28">
        <v>2176.6</v>
      </c>
      <c r="M200" s="28">
        <v>70.050709999999995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2832.6</v>
      </c>
      <c r="D201" s="37">
        <v>2854.2833333333328</v>
      </c>
      <c r="E201" s="37">
        <v>2788.8666666666659</v>
      </c>
      <c r="F201" s="37">
        <v>2745.1333333333332</v>
      </c>
      <c r="G201" s="37">
        <v>2679.7166666666662</v>
      </c>
      <c r="H201" s="37">
        <v>2898.0166666666655</v>
      </c>
      <c r="I201" s="37">
        <v>2963.4333333333325</v>
      </c>
      <c r="J201" s="37">
        <v>3007.1666666666652</v>
      </c>
      <c r="K201" s="28">
        <v>2919.7</v>
      </c>
      <c r="L201" s="28">
        <v>2810.55</v>
      </c>
      <c r="M201" s="28">
        <v>8.4958799999999997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456.05</v>
      </c>
      <c r="D202" s="37">
        <v>452.33333333333331</v>
      </c>
      <c r="E202" s="37">
        <v>443.71666666666664</v>
      </c>
      <c r="F202" s="37">
        <v>431.38333333333333</v>
      </c>
      <c r="G202" s="37">
        <v>422.76666666666665</v>
      </c>
      <c r="H202" s="37">
        <v>464.66666666666663</v>
      </c>
      <c r="I202" s="37">
        <v>473.2833333333333</v>
      </c>
      <c r="J202" s="37">
        <v>485.61666666666662</v>
      </c>
      <c r="K202" s="28">
        <v>460.95</v>
      </c>
      <c r="L202" s="28">
        <v>440</v>
      </c>
      <c r="M202" s="28">
        <v>14.54096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1124.05</v>
      </c>
      <c r="D203" s="37">
        <v>1122.7833333333335</v>
      </c>
      <c r="E203" s="37">
        <v>1110.5666666666671</v>
      </c>
      <c r="F203" s="37">
        <v>1097.0833333333335</v>
      </c>
      <c r="G203" s="37">
        <v>1084.866666666667</v>
      </c>
      <c r="H203" s="37">
        <v>1136.2666666666671</v>
      </c>
      <c r="I203" s="37">
        <v>1148.4833333333338</v>
      </c>
      <c r="J203" s="37">
        <v>1161.9666666666672</v>
      </c>
      <c r="K203" s="28">
        <v>1135</v>
      </c>
      <c r="L203" s="28">
        <v>1109.3</v>
      </c>
      <c r="M203" s="28">
        <v>16.73884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779.6</v>
      </c>
      <c r="D204" s="37">
        <v>781.93333333333339</v>
      </c>
      <c r="E204" s="37">
        <v>772.66666666666674</v>
      </c>
      <c r="F204" s="37">
        <v>765.73333333333335</v>
      </c>
      <c r="G204" s="37">
        <v>756.4666666666667</v>
      </c>
      <c r="H204" s="37">
        <v>788.86666666666679</v>
      </c>
      <c r="I204" s="37">
        <v>798.13333333333344</v>
      </c>
      <c r="J204" s="37">
        <v>805.06666666666683</v>
      </c>
      <c r="K204" s="28">
        <v>791.2</v>
      </c>
      <c r="L204" s="28">
        <v>775</v>
      </c>
      <c r="M204" s="28">
        <v>19.81316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6082.6</v>
      </c>
      <c r="D205" s="37">
        <v>6089.2166666666672</v>
      </c>
      <c r="E205" s="37">
        <v>6038.4333333333343</v>
      </c>
      <c r="F205" s="37">
        <v>5994.2666666666673</v>
      </c>
      <c r="G205" s="37">
        <v>5943.4833333333345</v>
      </c>
      <c r="H205" s="37">
        <v>6133.3833333333341</v>
      </c>
      <c r="I205" s="37">
        <v>6184.166666666667</v>
      </c>
      <c r="J205" s="37">
        <v>6228.3333333333339</v>
      </c>
      <c r="K205" s="28">
        <v>6140</v>
      </c>
      <c r="L205" s="28">
        <v>6045.05</v>
      </c>
      <c r="M205" s="28">
        <v>4.3147000000000002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37.85</v>
      </c>
      <c r="D206" s="37">
        <v>37.9</v>
      </c>
      <c r="E206" s="37">
        <v>37.549999999999997</v>
      </c>
      <c r="F206" s="37">
        <v>37.25</v>
      </c>
      <c r="G206" s="37">
        <v>36.9</v>
      </c>
      <c r="H206" s="37">
        <v>38.199999999999996</v>
      </c>
      <c r="I206" s="37">
        <v>38.550000000000004</v>
      </c>
      <c r="J206" s="37">
        <v>38.849999999999994</v>
      </c>
      <c r="K206" s="28">
        <v>38.25</v>
      </c>
      <c r="L206" s="28">
        <v>37.6</v>
      </c>
      <c r="M206" s="28">
        <v>58.521299999999997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1542.4</v>
      </c>
      <c r="D207" s="37">
        <v>1538.75</v>
      </c>
      <c r="E207" s="37">
        <v>1527.5</v>
      </c>
      <c r="F207" s="37">
        <v>1512.6</v>
      </c>
      <c r="G207" s="37">
        <v>1501.35</v>
      </c>
      <c r="H207" s="37">
        <v>1553.65</v>
      </c>
      <c r="I207" s="37">
        <v>1564.9</v>
      </c>
      <c r="J207" s="37">
        <v>1579.8000000000002</v>
      </c>
      <c r="K207" s="28">
        <v>1550</v>
      </c>
      <c r="L207" s="28">
        <v>1523.85</v>
      </c>
      <c r="M207" s="28">
        <v>1.05532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809.4</v>
      </c>
      <c r="D208" s="37">
        <v>813.5333333333333</v>
      </c>
      <c r="E208" s="37">
        <v>801.21666666666658</v>
      </c>
      <c r="F208" s="37">
        <v>793.0333333333333</v>
      </c>
      <c r="G208" s="37">
        <v>780.71666666666658</v>
      </c>
      <c r="H208" s="37">
        <v>821.71666666666658</v>
      </c>
      <c r="I208" s="37">
        <v>834.03333333333319</v>
      </c>
      <c r="J208" s="37">
        <v>842.21666666666658</v>
      </c>
      <c r="K208" s="28">
        <v>825.85</v>
      </c>
      <c r="L208" s="28">
        <v>805.35</v>
      </c>
      <c r="M208" s="28">
        <v>19.811440000000001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1056.5</v>
      </c>
      <c r="D209" s="37">
        <v>1065.9666666666667</v>
      </c>
      <c r="E209" s="37">
        <v>1034.9333333333334</v>
      </c>
      <c r="F209" s="37">
        <v>1013.3666666666668</v>
      </c>
      <c r="G209" s="37">
        <v>982.33333333333348</v>
      </c>
      <c r="H209" s="37">
        <v>1087.5333333333333</v>
      </c>
      <c r="I209" s="37">
        <v>1118.5666666666666</v>
      </c>
      <c r="J209" s="37">
        <v>1140.1333333333332</v>
      </c>
      <c r="K209" s="28">
        <v>1097</v>
      </c>
      <c r="L209" s="28">
        <v>1044.4000000000001</v>
      </c>
      <c r="M209" s="28">
        <v>42.118250000000003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320.89999999999998</v>
      </c>
      <c r="D210" s="37">
        <v>319.16666666666669</v>
      </c>
      <c r="E210" s="37">
        <v>310.93333333333339</v>
      </c>
      <c r="F210" s="37">
        <v>300.9666666666667</v>
      </c>
      <c r="G210" s="37">
        <v>292.73333333333341</v>
      </c>
      <c r="H210" s="37">
        <v>329.13333333333338</v>
      </c>
      <c r="I210" s="37">
        <v>337.36666666666662</v>
      </c>
      <c r="J210" s="37">
        <v>347.33333333333337</v>
      </c>
      <c r="K210" s="28">
        <v>327.39999999999998</v>
      </c>
      <c r="L210" s="28">
        <v>309.2</v>
      </c>
      <c r="M210" s="28">
        <v>523.66422999999998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9.6</v>
      </c>
      <c r="D211" s="37">
        <v>9.6833333333333318</v>
      </c>
      <c r="E211" s="37">
        <v>9.1666666666666643</v>
      </c>
      <c r="F211" s="37">
        <v>8.7333333333333325</v>
      </c>
      <c r="G211" s="37">
        <v>8.216666666666665</v>
      </c>
      <c r="H211" s="37">
        <v>10.116666666666664</v>
      </c>
      <c r="I211" s="37">
        <v>10.633333333333333</v>
      </c>
      <c r="J211" s="37">
        <v>11.066666666666663</v>
      </c>
      <c r="K211" s="28">
        <v>10.199999999999999</v>
      </c>
      <c r="L211" s="28">
        <v>9.25</v>
      </c>
      <c r="M211" s="28">
        <v>4503.0195899999999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1018.05</v>
      </c>
      <c r="D212" s="37">
        <v>1025.9833333333333</v>
      </c>
      <c r="E212" s="37">
        <v>1005.9166666666667</v>
      </c>
      <c r="F212" s="37">
        <v>993.78333333333342</v>
      </c>
      <c r="G212" s="37">
        <v>973.71666666666681</v>
      </c>
      <c r="H212" s="37">
        <v>1038.1166666666668</v>
      </c>
      <c r="I212" s="37">
        <v>1058.1833333333334</v>
      </c>
      <c r="J212" s="37">
        <v>1070.3166666666666</v>
      </c>
      <c r="K212" s="28">
        <v>1046.05</v>
      </c>
      <c r="L212" s="28">
        <v>1013.85</v>
      </c>
      <c r="M212" s="28">
        <v>13.891719999999999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1641.25</v>
      </c>
      <c r="D213" s="37">
        <v>1646.0666666666668</v>
      </c>
      <c r="E213" s="37">
        <v>1622.3333333333337</v>
      </c>
      <c r="F213" s="37">
        <v>1603.416666666667</v>
      </c>
      <c r="G213" s="37">
        <v>1579.6833333333338</v>
      </c>
      <c r="H213" s="37">
        <v>1664.9833333333336</v>
      </c>
      <c r="I213" s="37">
        <v>1688.7166666666667</v>
      </c>
      <c r="J213" s="37">
        <v>1707.6333333333334</v>
      </c>
      <c r="K213" s="28">
        <v>1669.8</v>
      </c>
      <c r="L213" s="28">
        <v>1627.15</v>
      </c>
      <c r="M213" s="28">
        <v>1.2472300000000001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478.05</v>
      </c>
      <c r="D214" s="37">
        <v>476.39999999999992</v>
      </c>
      <c r="E214" s="37">
        <v>472.04999999999984</v>
      </c>
      <c r="F214" s="37">
        <v>466.0499999999999</v>
      </c>
      <c r="G214" s="37">
        <v>461.69999999999982</v>
      </c>
      <c r="H214" s="37">
        <v>482.39999999999986</v>
      </c>
      <c r="I214" s="37">
        <v>486.74999999999989</v>
      </c>
      <c r="J214" s="37">
        <v>492.74999999999989</v>
      </c>
      <c r="K214" s="37">
        <v>480.75</v>
      </c>
      <c r="L214" s="37">
        <v>470.4</v>
      </c>
      <c r="M214" s="37">
        <v>157.93502000000001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13.15</v>
      </c>
      <c r="D215" s="37">
        <v>13.233333333333334</v>
      </c>
      <c r="E215" s="37">
        <v>12.966666666666669</v>
      </c>
      <c r="F215" s="37">
        <v>12.783333333333335</v>
      </c>
      <c r="G215" s="37">
        <v>12.516666666666669</v>
      </c>
      <c r="H215" s="37">
        <v>13.416666666666668</v>
      </c>
      <c r="I215" s="37">
        <v>13.683333333333334</v>
      </c>
      <c r="J215" s="37">
        <v>13.866666666666667</v>
      </c>
      <c r="K215" s="37">
        <v>13.5</v>
      </c>
      <c r="L215" s="37">
        <v>13.05</v>
      </c>
      <c r="M215" s="37">
        <v>619.18137000000002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252.85</v>
      </c>
      <c r="D216" s="37">
        <v>249.65</v>
      </c>
      <c r="E216" s="37">
        <v>242.3</v>
      </c>
      <c r="F216" s="37">
        <v>231.75</v>
      </c>
      <c r="G216" s="37">
        <v>224.4</v>
      </c>
      <c r="H216" s="37">
        <v>260.20000000000005</v>
      </c>
      <c r="I216" s="37">
        <v>267.54999999999995</v>
      </c>
      <c r="J216" s="37">
        <v>278.10000000000002</v>
      </c>
      <c r="K216" s="37">
        <v>257</v>
      </c>
      <c r="L216" s="37">
        <v>239.1</v>
      </c>
      <c r="M216" s="37">
        <v>139.92839000000001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K500" sqref="K50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1"/>
      <c r="B1" s="47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4" t="s">
        <v>16</v>
      </c>
      <c r="B9" s="466" t="s">
        <v>18</v>
      </c>
      <c r="C9" s="470" t="s">
        <v>20</v>
      </c>
      <c r="D9" s="470" t="s">
        <v>21</v>
      </c>
      <c r="E9" s="461" t="s">
        <v>22</v>
      </c>
      <c r="F9" s="462"/>
      <c r="G9" s="463"/>
      <c r="H9" s="461" t="s">
        <v>23</v>
      </c>
      <c r="I9" s="462"/>
      <c r="J9" s="463"/>
      <c r="K9" s="23"/>
      <c r="L9" s="24"/>
      <c r="M9" s="50"/>
      <c r="N9" s="1"/>
      <c r="O9" s="1"/>
    </row>
    <row r="10" spans="1:15" ht="42.75" customHeight="1">
      <c r="A10" s="468"/>
      <c r="B10" s="469"/>
      <c r="C10" s="469"/>
      <c r="D10" s="4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20193.8</v>
      </c>
      <c r="D11" s="306">
        <v>19926.399999999998</v>
      </c>
      <c r="E11" s="306">
        <v>19357.949999999997</v>
      </c>
      <c r="F11" s="306">
        <v>18522.099999999999</v>
      </c>
      <c r="G11" s="306">
        <v>17953.649999999998</v>
      </c>
      <c r="H11" s="306">
        <v>20762.249999999996</v>
      </c>
      <c r="I11" s="306">
        <v>21330.7</v>
      </c>
      <c r="J11" s="306">
        <v>22166.549999999996</v>
      </c>
      <c r="K11" s="305">
        <v>20494.849999999999</v>
      </c>
      <c r="L11" s="305">
        <v>19090.55</v>
      </c>
      <c r="M11" s="305">
        <v>0.15248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425.55</v>
      </c>
      <c r="D12" s="306">
        <v>425.8</v>
      </c>
      <c r="E12" s="306">
        <v>420.1</v>
      </c>
      <c r="F12" s="306">
        <v>414.65000000000003</v>
      </c>
      <c r="G12" s="306">
        <v>408.95000000000005</v>
      </c>
      <c r="H12" s="306">
        <v>431.25</v>
      </c>
      <c r="I12" s="306">
        <v>436.94999999999993</v>
      </c>
      <c r="J12" s="306">
        <v>442.4</v>
      </c>
      <c r="K12" s="305">
        <v>431.5</v>
      </c>
      <c r="L12" s="305">
        <v>420.35</v>
      </c>
      <c r="M12" s="305">
        <v>0.62307000000000001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760.75</v>
      </c>
      <c r="D13" s="306">
        <v>772.26666666666677</v>
      </c>
      <c r="E13" s="306">
        <v>746.48333333333358</v>
      </c>
      <c r="F13" s="306">
        <v>732.21666666666681</v>
      </c>
      <c r="G13" s="306">
        <v>706.43333333333362</v>
      </c>
      <c r="H13" s="306">
        <v>786.53333333333353</v>
      </c>
      <c r="I13" s="306">
        <v>812.31666666666661</v>
      </c>
      <c r="J13" s="306">
        <v>826.58333333333348</v>
      </c>
      <c r="K13" s="305">
        <v>798.05</v>
      </c>
      <c r="L13" s="305">
        <v>758</v>
      </c>
      <c r="M13" s="305">
        <v>21.086040000000001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2224.1999999999998</v>
      </c>
      <c r="D14" s="306">
        <v>2223.15</v>
      </c>
      <c r="E14" s="306">
        <v>2193.5</v>
      </c>
      <c r="F14" s="306">
        <v>2162.7999999999997</v>
      </c>
      <c r="G14" s="306">
        <v>2133.1499999999996</v>
      </c>
      <c r="H14" s="306">
        <v>2253.8500000000004</v>
      </c>
      <c r="I14" s="306">
        <v>2283.5000000000009</v>
      </c>
      <c r="J14" s="306">
        <v>2314.2000000000007</v>
      </c>
      <c r="K14" s="305">
        <v>2252.8000000000002</v>
      </c>
      <c r="L14" s="305">
        <v>2192.4499999999998</v>
      </c>
      <c r="M14" s="305">
        <v>0.90624000000000005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2427.25</v>
      </c>
      <c r="D15" s="306">
        <v>2413.4166666666665</v>
      </c>
      <c r="E15" s="306">
        <v>2358.833333333333</v>
      </c>
      <c r="F15" s="306">
        <v>2290.4166666666665</v>
      </c>
      <c r="G15" s="306">
        <v>2235.833333333333</v>
      </c>
      <c r="H15" s="306">
        <v>2481.833333333333</v>
      </c>
      <c r="I15" s="306">
        <v>2536.4166666666661</v>
      </c>
      <c r="J15" s="306">
        <v>2604.833333333333</v>
      </c>
      <c r="K15" s="305">
        <v>2468</v>
      </c>
      <c r="L15" s="305">
        <v>2345</v>
      </c>
      <c r="M15" s="305">
        <v>4.7430199999999996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17725.3</v>
      </c>
      <c r="D16" s="306">
        <v>17800.899999999998</v>
      </c>
      <c r="E16" s="306">
        <v>17524.399999999994</v>
      </c>
      <c r="F16" s="306">
        <v>17323.499999999996</v>
      </c>
      <c r="G16" s="306">
        <v>17046.999999999993</v>
      </c>
      <c r="H16" s="306">
        <v>18001.799999999996</v>
      </c>
      <c r="I16" s="306">
        <v>18278.300000000003</v>
      </c>
      <c r="J16" s="306">
        <v>18479.199999999997</v>
      </c>
      <c r="K16" s="305">
        <v>18077.400000000001</v>
      </c>
      <c r="L16" s="305">
        <v>17600</v>
      </c>
      <c r="M16" s="305">
        <v>0.13242999999999999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101.1</v>
      </c>
      <c r="D17" s="306">
        <v>101.96666666666665</v>
      </c>
      <c r="E17" s="306">
        <v>99.933333333333309</v>
      </c>
      <c r="F17" s="306">
        <v>98.766666666666652</v>
      </c>
      <c r="G17" s="306">
        <v>96.733333333333306</v>
      </c>
      <c r="H17" s="306">
        <v>103.13333333333331</v>
      </c>
      <c r="I17" s="306">
        <v>105.16666666666664</v>
      </c>
      <c r="J17" s="306">
        <v>106.33333333333331</v>
      </c>
      <c r="K17" s="305">
        <v>104</v>
      </c>
      <c r="L17" s="305">
        <v>100.8</v>
      </c>
      <c r="M17" s="305">
        <v>30.798940000000002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271.3</v>
      </c>
      <c r="D18" s="306">
        <v>272.45</v>
      </c>
      <c r="E18" s="306">
        <v>267.95</v>
      </c>
      <c r="F18" s="306">
        <v>264.60000000000002</v>
      </c>
      <c r="G18" s="306">
        <v>260.10000000000002</v>
      </c>
      <c r="H18" s="306">
        <v>275.79999999999995</v>
      </c>
      <c r="I18" s="306">
        <v>280.29999999999995</v>
      </c>
      <c r="J18" s="306">
        <v>283.64999999999992</v>
      </c>
      <c r="K18" s="305">
        <v>276.95</v>
      </c>
      <c r="L18" s="305">
        <v>269.10000000000002</v>
      </c>
      <c r="M18" s="305">
        <v>23.408280000000001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2198.4</v>
      </c>
      <c r="D19" s="306">
        <v>2206.25</v>
      </c>
      <c r="E19" s="306">
        <v>2182.5</v>
      </c>
      <c r="F19" s="306">
        <v>2166.6</v>
      </c>
      <c r="G19" s="306">
        <v>2142.85</v>
      </c>
      <c r="H19" s="306">
        <v>2222.15</v>
      </c>
      <c r="I19" s="306">
        <v>2245.9</v>
      </c>
      <c r="J19" s="306">
        <v>2261.8000000000002</v>
      </c>
      <c r="K19" s="305">
        <v>2230</v>
      </c>
      <c r="L19" s="305">
        <v>2190.35</v>
      </c>
      <c r="M19" s="305">
        <v>5.9076700000000004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2167.5500000000002</v>
      </c>
      <c r="D20" s="306">
        <v>2181.25</v>
      </c>
      <c r="E20" s="306">
        <v>2136.6999999999998</v>
      </c>
      <c r="F20" s="306">
        <v>2105.85</v>
      </c>
      <c r="G20" s="306">
        <v>2061.2999999999997</v>
      </c>
      <c r="H20" s="306">
        <v>2212.1</v>
      </c>
      <c r="I20" s="306">
        <v>2256.65</v>
      </c>
      <c r="J20" s="306">
        <v>2287.5</v>
      </c>
      <c r="K20" s="305">
        <v>2225.8000000000002</v>
      </c>
      <c r="L20" s="305">
        <v>2150.4</v>
      </c>
      <c r="M20" s="305">
        <v>28.615559999999999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1888.95</v>
      </c>
      <c r="D21" s="306">
        <v>1954.0166666666664</v>
      </c>
      <c r="E21" s="306">
        <v>1768.0333333333328</v>
      </c>
      <c r="F21" s="306">
        <v>1647.1166666666663</v>
      </c>
      <c r="G21" s="306">
        <v>1461.1333333333328</v>
      </c>
      <c r="H21" s="306">
        <v>2074.9333333333329</v>
      </c>
      <c r="I21" s="306">
        <v>2260.9166666666665</v>
      </c>
      <c r="J21" s="306">
        <v>2381.833333333333</v>
      </c>
      <c r="K21" s="305">
        <v>2140</v>
      </c>
      <c r="L21" s="305">
        <v>1833.1</v>
      </c>
      <c r="M21" s="305">
        <v>148.97503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739.85</v>
      </c>
      <c r="D22" s="306">
        <v>738.94999999999993</v>
      </c>
      <c r="E22" s="306">
        <v>728.89999999999986</v>
      </c>
      <c r="F22" s="306">
        <v>717.94999999999993</v>
      </c>
      <c r="G22" s="306">
        <v>707.89999999999986</v>
      </c>
      <c r="H22" s="306">
        <v>749.89999999999986</v>
      </c>
      <c r="I22" s="306">
        <v>759.94999999999982</v>
      </c>
      <c r="J22" s="306">
        <v>770.89999999999986</v>
      </c>
      <c r="K22" s="305">
        <v>749</v>
      </c>
      <c r="L22" s="305">
        <v>728</v>
      </c>
      <c r="M22" s="305">
        <v>63.46866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2055</v>
      </c>
      <c r="D23" s="306">
        <v>2086.2999999999997</v>
      </c>
      <c r="E23" s="306">
        <v>2022.5999999999995</v>
      </c>
      <c r="F23" s="306">
        <v>1990.1999999999998</v>
      </c>
      <c r="G23" s="306">
        <v>1926.4999999999995</v>
      </c>
      <c r="H23" s="306">
        <v>2118.6999999999994</v>
      </c>
      <c r="I23" s="306">
        <v>2182.3999999999992</v>
      </c>
      <c r="J23" s="306">
        <v>2214.7999999999993</v>
      </c>
      <c r="K23" s="305">
        <v>2150</v>
      </c>
      <c r="L23" s="305">
        <v>2053.9</v>
      </c>
      <c r="M23" s="305">
        <v>11.90728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286.3</v>
      </c>
      <c r="D24" s="306">
        <v>288.26666666666665</v>
      </c>
      <c r="E24" s="306">
        <v>283.58333333333331</v>
      </c>
      <c r="F24" s="306">
        <v>280.86666666666667</v>
      </c>
      <c r="G24" s="306">
        <v>276.18333333333334</v>
      </c>
      <c r="H24" s="306">
        <v>290.98333333333329</v>
      </c>
      <c r="I24" s="306">
        <v>295.66666666666669</v>
      </c>
      <c r="J24" s="306">
        <v>298.38333333333327</v>
      </c>
      <c r="K24" s="305">
        <v>292.95</v>
      </c>
      <c r="L24" s="305">
        <v>285.55</v>
      </c>
      <c r="M24" s="305">
        <v>0.48732999999999999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217.6</v>
      </c>
      <c r="D25" s="306">
        <v>215.48333333333335</v>
      </c>
      <c r="E25" s="306">
        <v>211.1166666666667</v>
      </c>
      <c r="F25" s="306">
        <v>204.63333333333335</v>
      </c>
      <c r="G25" s="306">
        <v>200.26666666666671</v>
      </c>
      <c r="H25" s="306">
        <v>221.9666666666667</v>
      </c>
      <c r="I25" s="306">
        <v>226.33333333333337</v>
      </c>
      <c r="J25" s="306">
        <v>232.81666666666669</v>
      </c>
      <c r="K25" s="305">
        <v>219.85</v>
      </c>
      <c r="L25" s="305">
        <v>209</v>
      </c>
      <c r="M25" s="305">
        <v>7.9366500000000002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1052.05</v>
      </c>
      <c r="D26" s="306">
        <v>1034.3166666666668</v>
      </c>
      <c r="E26" s="306">
        <v>1008.6333333333337</v>
      </c>
      <c r="F26" s="306">
        <v>965.21666666666681</v>
      </c>
      <c r="G26" s="306">
        <v>939.53333333333364</v>
      </c>
      <c r="H26" s="306">
        <v>1077.7333333333336</v>
      </c>
      <c r="I26" s="306">
        <v>1103.4166666666665</v>
      </c>
      <c r="J26" s="306">
        <v>1146.8333333333337</v>
      </c>
      <c r="K26" s="305">
        <v>1060</v>
      </c>
      <c r="L26" s="305">
        <v>990.9</v>
      </c>
      <c r="M26" s="305">
        <v>7.1024399999999996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2277.75</v>
      </c>
      <c r="D27" s="306">
        <v>2236.7833333333333</v>
      </c>
      <c r="E27" s="306">
        <v>2123.5666666666666</v>
      </c>
      <c r="F27" s="306">
        <v>1969.3833333333332</v>
      </c>
      <c r="G27" s="306">
        <v>1856.1666666666665</v>
      </c>
      <c r="H27" s="306">
        <v>2390.9666666666667</v>
      </c>
      <c r="I27" s="306">
        <v>2504.1833333333329</v>
      </c>
      <c r="J27" s="306">
        <v>2658.3666666666668</v>
      </c>
      <c r="K27" s="305">
        <v>2350</v>
      </c>
      <c r="L27" s="305">
        <v>2082.6</v>
      </c>
      <c r="M27" s="305">
        <v>4.4305899999999996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1713</v>
      </c>
      <c r="D28" s="306">
        <v>1717.3333333333333</v>
      </c>
      <c r="E28" s="306">
        <v>1698.6666666666665</v>
      </c>
      <c r="F28" s="306">
        <v>1684.3333333333333</v>
      </c>
      <c r="G28" s="306">
        <v>1665.6666666666665</v>
      </c>
      <c r="H28" s="306">
        <v>1731.6666666666665</v>
      </c>
      <c r="I28" s="306">
        <v>1750.333333333333</v>
      </c>
      <c r="J28" s="306">
        <v>1764.6666666666665</v>
      </c>
      <c r="K28" s="305">
        <v>1736</v>
      </c>
      <c r="L28" s="305">
        <v>1703</v>
      </c>
      <c r="M28" s="305">
        <v>0.22291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69.150000000000006</v>
      </c>
      <c r="D29" s="306">
        <v>69.7</v>
      </c>
      <c r="E29" s="306">
        <v>68</v>
      </c>
      <c r="F29" s="306">
        <v>66.849999999999994</v>
      </c>
      <c r="G29" s="306">
        <v>65.149999999999991</v>
      </c>
      <c r="H29" s="306">
        <v>70.850000000000009</v>
      </c>
      <c r="I29" s="306">
        <v>72.550000000000026</v>
      </c>
      <c r="J29" s="306">
        <v>73.700000000000017</v>
      </c>
      <c r="K29" s="305">
        <v>71.400000000000006</v>
      </c>
      <c r="L29" s="305">
        <v>68.55</v>
      </c>
      <c r="M29" s="305">
        <v>1.0602100000000001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3149.05</v>
      </c>
      <c r="D30" s="306">
        <v>3125.5166666666664</v>
      </c>
      <c r="E30" s="306">
        <v>3075.5333333333328</v>
      </c>
      <c r="F30" s="306">
        <v>3002.0166666666664</v>
      </c>
      <c r="G30" s="306">
        <v>2952.0333333333328</v>
      </c>
      <c r="H30" s="306">
        <v>3199.0333333333328</v>
      </c>
      <c r="I30" s="306">
        <v>3249.0166666666664</v>
      </c>
      <c r="J30" s="306">
        <v>3322.5333333333328</v>
      </c>
      <c r="K30" s="305">
        <v>3175.5</v>
      </c>
      <c r="L30" s="305">
        <v>3052</v>
      </c>
      <c r="M30" s="305">
        <v>0.81772999999999996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2729.75</v>
      </c>
      <c r="D31" s="306">
        <v>2756.5833333333335</v>
      </c>
      <c r="E31" s="306">
        <v>2698.166666666667</v>
      </c>
      <c r="F31" s="306">
        <v>2666.5833333333335</v>
      </c>
      <c r="G31" s="306">
        <v>2608.166666666667</v>
      </c>
      <c r="H31" s="306">
        <v>2788.166666666667</v>
      </c>
      <c r="I31" s="306">
        <v>2846.5833333333339</v>
      </c>
      <c r="J31" s="306">
        <v>2878.166666666667</v>
      </c>
      <c r="K31" s="305">
        <v>2815</v>
      </c>
      <c r="L31" s="305">
        <v>2725</v>
      </c>
      <c r="M31" s="305">
        <v>0.58491000000000004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22.75</v>
      </c>
      <c r="D32" s="306">
        <v>22.316666666666663</v>
      </c>
      <c r="E32" s="306">
        <v>21.833333333333325</v>
      </c>
      <c r="F32" s="306">
        <v>20.916666666666661</v>
      </c>
      <c r="G32" s="306">
        <v>20.433333333333323</v>
      </c>
      <c r="H32" s="306">
        <v>23.233333333333327</v>
      </c>
      <c r="I32" s="306">
        <v>23.716666666666661</v>
      </c>
      <c r="J32" s="306">
        <v>24.633333333333329</v>
      </c>
      <c r="K32" s="305">
        <v>22.8</v>
      </c>
      <c r="L32" s="305">
        <v>21.4</v>
      </c>
      <c r="M32" s="305">
        <v>46.163760000000003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502.35</v>
      </c>
      <c r="D33" s="306">
        <v>504.9666666666667</v>
      </c>
      <c r="E33" s="306">
        <v>498.93333333333339</v>
      </c>
      <c r="F33" s="306">
        <v>495.51666666666671</v>
      </c>
      <c r="G33" s="306">
        <v>489.48333333333341</v>
      </c>
      <c r="H33" s="306">
        <v>508.38333333333338</v>
      </c>
      <c r="I33" s="306">
        <v>514.41666666666674</v>
      </c>
      <c r="J33" s="306">
        <v>517.83333333333337</v>
      </c>
      <c r="K33" s="305">
        <v>511</v>
      </c>
      <c r="L33" s="305">
        <v>501.55</v>
      </c>
      <c r="M33" s="305">
        <v>5.7845300000000002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2633</v>
      </c>
      <c r="D34" s="306">
        <v>2677.3333333333335</v>
      </c>
      <c r="E34" s="306">
        <v>2560.666666666667</v>
      </c>
      <c r="F34" s="306">
        <v>2488.3333333333335</v>
      </c>
      <c r="G34" s="306">
        <v>2371.666666666667</v>
      </c>
      <c r="H34" s="306">
        <v>2749.666666666667</v>
      </c>
      <c r="I34" s="306">
        <v>2866.3333333333339</v>
      </c>
      <c r="J34" s="306">
        <v>2938.666666666667</v>
      </c>
      <c r="K34" s="305">
        <v>2794</v>
      </c>
      <c r="L34" s="305">
        <v>2605</v>
      </c>
      <c r="M34" s="305">
        <v>3.8022300000000002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369.4</v>
      </c>
      <c r="D35" s="306">
        <v>370.2833333333333</v>
      </c>
      <c r="E35" s="306">
        <v>367.76666666666659</v>
      </c>
      <c r="F35" s="306">
        <v>366.13333333333327</v>
      </c>
      <c r="G35" s="306">
        <v>363.61666666666656</v>
      </c>
      <c r="H35" s="306">
        <v>371.91666666666663</v>
      </c>
      <c r="I35" s="306">
        <v>374.43333333333328</v>
      </c>
      <c r="J35" s="306">
        <v>376.06666666666666</v>
      </c>
      <c r="K35" s="305">
        <v>372.8</v>
      </c>
      <c r="L35" s="305">
        <v>368.65</v>
      </c>
      <c r="M35" s="305">
        <v>115.07115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1475.5</v>
      </c>
      <c r="D36" s="306">
        <v>1458.2333333333333</v>
      </c>
      <c r="E36" s="306">
        <v>1417.8166666666666</v>
      </c>
      <c r="F36" s="306">
        <v>1360.1333333333332</v>
      </c>
      <c r="G36" s="306">
        <v>1319.7166666666665</v>
      </c>
      <c r="H36" s="306">
        <v>1515.9166666666667</v>
      </c>
      <c r="I36" s="306">
        <v>1556.3333333333333</v>
      </c>
      <c r="J36" s="306">
        <v>1614.0166666666669</v>
      </c>
      <c r="K36" s="305">
        <v>1498.65</v>
      </c>
      <c r="L36" s="305">
        <v>1400.55</v>
      </c>
      <c r="M36" s="305">
        <v>12.620010000000001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687.65</v>
      </c>
      <c r="D37" s="306">
        <v>688.5</v>
      </c>
      <c r="E37" s="306">
        <v>676.8</v>
      </c>
      <c r="F37" s="306">
        <v>665.94999999999993</v>
      </c>
      <c r="G37" s="306">
        <v>654.24999999999989</v>
      </c>
      <c r="H37" s="306">
        <v>699.35</v>
      </c>
      <c r="I37" s="306">
        <v>711.05000000000007</v>
      </c>
      <c r="J37" s="306">
        <v>721.90000000000009</v>
      </c>
      <c r="K37" s="305">
        <v>700.2</v>
      </c>
      <c r="L37" s="305">
        <v>677.65</v>
      </c>
      <c r="M37" s="305">
        <v>0.79903999999999997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937.2</v>
      </c>
      <c r="D38" s="306">
        <v>931.4</v>
      </c>
      <c r="E38" s="306">
        <v>892.8</v>
      </c>
      <c r="F38" s="306">
        <v>848.4</v>
      </c>
      <c r="G38" s="306">
        <v>809.8</v>
      </c>
      <c r="H38" s="306">
        <v>975.8</v>
      </c>
      <c r="I38" s="306">
        <v>1014.4000000000001</v>
      </c>
      <c r="J38" s="306">
        <v>1058.8</v>
      </c>
      <c r="K38" s="305">
        <v>970</v>
      </c>
      <c r="L38" s="305">
        <v>887</v>
      </c>
      <c r="M38" s="305">
        <v>10.573880000000001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732</v>
      </c>
      <c r="D39" s="306">
        <v>733.0333333333333</v>
      </c>
      <c r="E39" s="306">
        <v>726.06666666666661</v>
      </c>
      <c r="F39" s="306">
        <v>720.13333333333333</v>
      </c>
      <c r="G39" s="306">
        <v>713.16666666666663</v>
      </c>
      <c r="H39" s="306">
        <v>738.96666666666658</v>
      </c>
      <c r="I39" s="306">
        <v>745.93333333333328</v>
      </c>
      <c r="J39" s="306">
        <v>751.86666666666656</v>
      </c>
      <c r="K39" s="305">
        <v>740</v>
      </c>
      <c r="L39" s="305">
        <v>727.1</v>
      </c>
      <c r="M39" s="305">
        <v>1.30033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3979.3</v>
      </c>
      <c r="D40" s="306">
        <v>3939.3833333333337</v>
      </c>
      <c r="E40" s="306">
        <v>3878.9666666666672</v>
      </c>
      <c r="F40" s="306">
        <v>3778.6333333333337</v>
      </c>
      <c r="G40" s="306">
        <v>3718.2166666666672</v>
      </c>
      <c r="H40" s="306">
        <v>4039.7166666666672</v>
      </c>
      <c r="I40" s="306">
        <v>4100.1333333333341</v>
      </c>
      <c r="J40" s="306">
        <v>4200.4666666666672</v>
      </c>
      <c r="K40" s="305">
        <v>3999.8</v>
      </c>
      <c r="L40" s="305">
        <v>3839.05</v>
      </c>
      <c r="M40" s="305">
        <v>13.616960000000001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218.35</v>
      </c>
      <c r="D41" s="306">
        <v>219.06666666666669</v>
      </c>
      <c r="E41" s="306">
        <v>216.58333333333337</v>
      </c>
      <c r="F41" s="306">
        <v>214.81666666666669</v>
      </c>
      <c r="G41" s="306">
        <v>212.33333333333337</v>
      </c>
      <c r="H41" s="306">
        <v>220.83333333333337</v>
      </c>
      <c r="I41" s="306">
        <v>223.31666666666666</v>
      </c>
      <c r="J41" s="306">
        <v>225.08333333333337</v>
      </c>
      <c r="K41" s="305">
        <v>221.55</v>
      </c>
      <c r="L41" s="305">
        <v>217.3</v>
      </c>
      <c r="M41" s="305">
        <v>21.27628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446.5</v>
      </c>
      <c r="D42" s="306">
        <v>450.01666666666665</v>
      </c>
      <c r="E42" s="306">
        <v>436.48333333333329</v>
      </c>
      <c r="F42" s="306">
        <v>426.46666666666664</v>
      </c>
      <c r="G42" s="306">
        <v>412.93333333333328</v>
      </c>
      <c r="H42" s="306">
        <v>460.0333333333333</v>
      </c>
      <c r="I42" s="306">
        <v>473.56666666666661</v>
      </c>
      <c r="J42" s="306">
        <v>483.58333333333331</v>
      </c>
      <c r="K42" s="305">
        <v>463.55</v>
      </c>
      <c r="L42" s="305">
        <v>440</v>
      </c>
      <c r="M42" s="305">
        <v>1.1960500000000001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82.15</v>
      </c>
      <c r="D43" s="306">
        <v>81.166666666666671</v>
      </c>
      <c r="E43" s="306">
        <v>79.13333333333334</v>
      </c>
      <c r="F43" s="306">
        <v>76.116666666666674</v>
      </c>
      <c r="G43" s="306">
        <v>74.083333333333343</v>
      </c>
      <c r="H43" s="306">
        <v>84.183333333333337</v>
      </c>
      <c r="I43" s="306">
        <v>86.216666666666669</v>
      </c>
      <c r="J43" s="306">
        <v>89.233333333333334</v>
      </c>
      <c r="K43" s="305">
        <v>83.2</v>
      </c>
      <c r="L43" s="305">
        <v>78.150000000000006</v>
      </c>
      <c r="M43" s="305">
        <v>16.39697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137.5</v>
      </c>
      <c r="D44" s="306">
        <v>138.29999999999998</v>
      </c>
      <c r="E44" s="306">
        <v>135.94999999999996</v>
      </c>
      <c r="F44" s="306">
        <v>134.39999999999998</v>
      </c>
      <c r="G44" s="306">
        <v>132.04999999999995</v>
      </c>
      <c r="H44" s="306">
        <v>139.84999999999997</v>
      </c>
      <c r="I44" s="306">
        <v>142.19999999999999</v>
      </c>
      <c r="J44" s="306">
        <v>143.74999999999997</v>
      </c>
      <c r="K44" s="305">
        <v>140.65</v>
      </c>
      <c r="L44" s="305">
        <v>136.75</v>
      </c>
      <c r="M44" s="305">
        <v>139.24746999999999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2859.65</v>
      </c>
      <c r="D45" s="306">
        <v>2849.5499999999997</v>
      </c>
      <c r="E45" s="306">
        <v>2821.0999999999995</v>
      </c>
      <c r="F45" s="306">
        <v>2782.5499999999997</v>
      </c>
      <c r="G45" s="306">
        <v>2754.0999999999995</v>
      </c>
      <c r="H45" s="306">
        <v>2888.0999999999995</v>
      </c>
      <c r="I45" s="306">
        <v>2916.5499999999993</v>
      </c>
      <c r="J45" s="306">
        <v>2955.0999999999995</v>
      </c>
      <c r="K45" s="305">
        <v>2878</v>
      </c>
      <c r="L45" s="305">
        <v>2811</v>
      </c>
      <c r="M45" s="305">
        <v>24.08221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199.65</v>
      </c>
      <c r="D46" s="306">
        <v>198.25</v>
      </c>
      <c r="E46" s="306">
        <v>194.5</v>
      </c>
      <c r="F46" s="306">
        <v>189.35</v>
      </c>
      <c r="G46" s="306">
        <v>185.6</v>
      </c>
      <c r="H46" s="306">
        <v>203.4</v>
      </c>
      <c r="I46" s="306">
        <v>207.15</v>
      </c>
      <c r="J46" s="306">
        <v>212.3</v>
      </c>
      <c r="K46" s="305">
        <v>202</v>
      </c>
      <c r="L46" s="305">
        <v>193.1</v>
      </c>
      <c r="M46" s="305">
        <v>7.7584400000000002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1729.95</v>
      </c>
      <c r="D47" s="306">
        <v>1729.3166666666666</v>
      </c>
      <c r="E47" s="306">
        <v>1700.6333333333332</v>
      </c>
      <c r="F47" s="306">
        <v>1671.3166666666666</v>
      </c>
      <c r="G47" s="306">
        <v>1642.6333333333332</v>
      </c>
      <c r="H47" s="306">
        <v>1758.6333333333332</v>
      </c>
      <c r="I47" s="306">
        <v>1787.3166666666666</v>
      </c>
      <c r="J47" s="306">
        <v>1816.6333333333332</v>
      </c>
      <c r="K47" s="305">
        <v>1758</v>
      </c>
      <c r="L47" s="305">
        <v>1700</v>
      </c>
      <c r="M47" s="305">
        <v>4.44672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3007.55</v>
      </c>
      <c r="D48" s="306">
        <v>2972.7333333333336</v>
      </c>
      <c r="E48" s="306">
        <v>2920.4666666666672</v>
      </c>
      <c r="F48" s="306">
        <v>2833.3833333333337</v>
      </c>
      <c r="G48" s="306">
        <v>2781.1166666666672</v>
      </c>
      <c r="H48" s="306">
        <v>3059.8166666666671</v>
      </c>
      <c r="I48" s="306">
        <v>3112.0833333333335</v>
      </c>
      <c r="J48" s="306">
        <v>3199.166666666667</v>
      </c>
      <c r="K48" s="305">
        <v>3025</v>
      </c>
      <c r="L48" s="305">
        <v>2885.65</v>
      </c>
      <c r="M48" s="305">
        <v>0.24071999999999999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2397.9</v>
      </c>
      <c r="D49" s="306">
        <v>2452.6</v>
      </c>
      <c r="E49" s="306">
        <v>2281.1999999999998</v>
      </c>
      <c r="F49" s="306">
        <v>2164.5</v>
      </c>
      <c r="G49" s="306">
        <v>1993.1</v>
      </c>
      <c r="H49" s="306">
        <v>2569.2999999999997</v>
      </c>
      <c r="I49" s="306">
        <v>2740.7000000000003</v>
      </c>
      <c r="J49" s="306">
        <v>2857.3999999999996</v>
      </c>
      <c r="K49" s="305">
        <v>2624</v>
      </c>
      <c r="L49" s="305">
        <v>2335.9</v>
      </c>
      <c r="M49" s="305">
        <v>15.232419999999999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8145.2</v>
      </c>
      <c r="D50" s="306">
        <v>8223.7666666666664</v>
      </c>
      <c r="E50" s="306">
        <v>8039.4333333333325</v>
      </c>
      <c r="F50" s="306">
        <v>7933.6666666666661</v>
      </c>
      <c r="G50" s="306">
        <v>7749.3333333333321</v>
      </c>
      <c r="H50" s="306">
        <v>8329.5333333333328</v>
      </c>
      <c r="I50" s="306">
        <v>8513.8666666666686</v>
      </c>
      <c r="J50" s="306">
        <v>8619.6333333333332</v>
      </c>
      <c r="K50" s="305">
        <v>8408.1</v>
      </c>
      <c r="L50" s="305">
        <v>8118</v>
      </c>
      <c r="M50" s="305">
        <v>0.30592000000000003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1251.3499999999999</v>
      </c>
      <c r="D51" s="306">
        <v>1262.7666666666667</v>
      </c>
      <c r="E51" s="306">
        <v>1218.1833333333334</v>
      </c>
      <c r="F51" s="306">
        <v>1185.0166666666667</v>
      </c>
      <c r="G51" s="306">
        <v>1140.4333333333334</v>
      </c>
      <c r="H51" s="306">
        <v>1295.9333333333334</v>
      </c>
      <c r="I51" s="306">
        <v>1340.5166666666669</v>
      </c>
      <c r="J51" s="306">
        <v>1373.6833333333334</v>
      </c>
      <c r="K51" s="305">
        <v>1307.3499999999999</v>
      </c>
      <c r="L51" s="305">
        <v>1229.5999999999999</v>
      </c>
      <c r="M51" s="305">
        <v>87.302480000000003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530.79999999999995</v>
      </c>
      <c r="D52" s="306">
        <v>534.94999999999993</v>
      </c>
      <c r="E52" s="306">
        <v>520.89999999999986</v>
      </c>
      <c r="F52" s="306">
        <v>510.99999999999989</v>
      </c>
      <c r="G52" s="306">
        <v>496.94999999999982</v>
      </c>
      <c r="H52" s="306">
        <v>544.84999999999991</v>
      </c>
      <c r="I52" s="306">
        <v>558.89999999999986</v>
      </c>
      <c r="J52" s="306">
        <v>568.79999999999995</v>
      </c>
      <c r="K52" s="305">
        <v>549</v>
      </c>
      <c r="L52" s="305">
        <v>525.04999999999995</v>
      </c>
      <c r="M52" s="305">
        <v>81.619330000000005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429.1</v>
      </c>
      <c r="D53" s="306">
        <v>427.0333333333333</v>
      </c>
      <c r="E53" s="306">
        <v>422.61666666666662</v>
      </c>
      <c r="F53" s="306">
        <v>416.13333333333333</v>
      </c>
      <c r="G53" s="306">
        <v>411.71666666666664</v>
      </c>
      <c r="H53" s="306">
        <v>433.51666666666659</v>
      </c>
      <c r="I53" s="306">
        <v>437.93333333333334</v>
      </c>
      <c r="J53" s="306">
        <v>444.41666666666657</v>
      </c>
      <c r="K53" s="305">
        <v>431.45</v>
      </c>
      <c r="L53" s="305">
        <v>420.55</v>
      </c>
      <c r="M53" s="305">
        <v>2.5387200000000001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685.2</v>
      </c>
      <c r="D54" s="306">
        <v>688.08333333333337</v>
      </c>
      <c r="E54" s="306">
        <v>680.16666666666674</v>
      </c>
      <c r="F54" s="306">
        <v>675.13333333333333</v>
      </c>
      <c r="G54" s="306">
        <v>667.2166666666667</v>
      </c>
      <c r="H54" s="306">
        <v>693.11666666666679</v>
      </c>
      <c r="I54" s="306">
        <v>701.03333333333353</v>
      </c>
      <c r="J54" s="306">
        <v>706.06666666666683</v>
      </c>
      <c r="K54" s="305">
        <v>696</v>
      </c>
      <c r="L54" s="305">
        <v>683.05</v>
      </c>
      <c r="M54" s="305">
        <v>104.10424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3864.1</v>
      </c>
      <c r="D55" s="306">
        <v>3887.0333333333333</v>
      </c>
      <c r="E55" s="306">
        <v>3816.0666666666666</v>
      </c>
      <c r="F55" s="306">
        <v>3768.0333333333333</v>
      </c>
      <c r="G55" s="306">
        <v>3697.0666666666666</v>
      </c>
      <c r="H55" s="306">
        <v>3935.0666666666666</v>
      </c>
      <c r="I55" s="306">
        <v>4006.0333333333328</v>
      </c>
      <c r="J55" s="306">
        <v>4054.0666666666666</v>
      </c>
      <c r="K55" s="305">
        <v>3958</v>
      </c>
      <c r="L55" s="305">
        <v>3839</v>
      </c>
      <c r="M55" s="305">
        <v>11.54256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136.25</v>
      </c>
      <c r="D56" s="306">
        <v>137.79999999999998</v>
      </c>
      <c r="E56" s="306">
        <v>133.04999999999995</v>
      </c>
      <c r="F56" s="306">
        <v>129.84999999999997</v>
      </c>
      <c r="G56" s="306">
        <v>125.09999999999994</v>
      </c>
      <c r="H56" s="306">
        <v>140.99999999999997</v>
      </c>
      <c r="I56" s="306">
        <v>145.75000000000003</v>
      </c>
      <c r="J56" s="306">
        <v>148.94999999999999</v>
      </c>
      <c r="K56" s="305">
        <v>142.55000000000001</v>
      </c>
      <c r="L56" s="305">
        <v>134.6</v>
      </c>
      <c r="M56" s="305">
        <v>31.031120000000001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990.15</v>
      </c>
      <c r="D57" s="306">
        <v>1001.3833333333333</v>
      </c>
      <c r="E57" s="306">
        <v>968.76666666666665</v>
      </c>
      <c r="F57" s="306">
        <v>947.38333333333333</v>
      </c>
      <c r="G57" s="306">
        <v>914.76666666666665</v>
      </c>
      <c r="H57" s="306">
        <v>1022.7666666666667</v>
      </c>
      <c r="I57" s="306">
        <v>1055.3833333333332</v>
      </c>
      <c r="J57" s="306">
        <v>1076.7666666666667</v>
      </c>
      <c r="K57" s="305">
        <v>1034</v>
      </c>
      <c r="L57" s="305">
        <v>980</v>
      </c>
      <c r="M57" s="305">
        <v>1.36473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12934</v>
      </c>
      <c r="D58" s="306">
        <v>12939.85</v>
      </c>
      <c r="E58" s="306">
        <v>12767.75</v>
      </c>
      <c r="F58" s="306">
        <v>12601.5</v>
      </c>
      <c r="G58" s="306">
        <v>12429.4</v>
      </c>
      <c r="H58" s="306">
        <v>13106.1</v>
      </c>
      <c r="I58" s="306">
        <v>13278.200000000003</v>
      </c>
      <c r="J58" s="306">
        <v>13444.45</v>
      </c>
      <c r="K58" s="305">
        <v>13111.95</v>
      </c>
      <c r="L58" s="305">
        <v>12773.6</v>
      </c>
      <c r="M58" s="305">
        <v>4.1991899999999998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5113.6000000000004</v>
      </c>
      <c r="D59" s="306">
        <v>5125.833333333333</v>
      </c>
      <c r="E59" s="306">
        <v>5051.6666666666661</v>
      </c>
      <c r="F59" s="306">
        <v>4989.7333333333327</v>
      </c>
      <c r="G59" s="306">
        <v>4915.5666666666657</v>
      </c>
      <c r="H59" s="306">
        <v>5187.7666666666664</v>
      </c>
      <c r="I59" s="306">
        <v>5261.9333333333325</v>
      </c>
      <c r="J59" s="306">
        <v>5323.8666666666668</v>
      </c>
      <c r="K59" s="305">
        <v>5200</v>
      </c>
      <c r="L59" s="305">
        <v>5063.8999999999996</v>
      </c>
      <c r="M59" s="305">
        <v>0.51981999999999995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6082.15</v>
      </c>
      <c r="D60" s="306">
        <v>6089.2666666666664</v>
      </c>
      <c r="E60" s="306">
        <v>6009.333333333333</v>
      </c>
      <c r="F60" s="306">
        <v>5936.5166666666664</v>
      </c>
      <c r="G60" s="306">
        <v>5856.583333333333</v>
      </c>
      <c r="H60" s="306">
        <v>6162.083333333333</v>
      </c>
      <c r="I60" s="306">
        <v>6242.0166666666673</v>
      </c>
      <c r="J60" s="306">
        <v>6314.833333333333</v>
      </c>
      <c r="K60" s="305">
        <v>6169.2</v>
      </c>
      <c r="L60" s="305">
        <v>6016.45</v>
      </c>
      <c r="M60" s="305">
        <v>15.489660000000001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3214</v>
      </c>
      <c r="D61" s="306">
        <v>3163.65</v>
      </c>
      <c r="E61" s="306">
        <v>3050.3500000000004</v>
      </c>
      <c r="F61" s="306">
        <v>2886.7000000000003</v>
      </c>
      <c r="G61" s="306">
        <v>2773.4000000000005</v>
      </c>
      <c r="H61" s="306">
        <v>3327.3</v>
      </c>
      <c r="I61" s="306">
        <v>3440.6000000000004</v>
      </c>
      <c r="J61" s="306">
        <v>3604.25</v>
      </c>
      <c r="K61" s="305">
        <v>3276.95</v>
      </c>
      <c r="L61" s="305">
        <v>3000</v>
      </c>
      <c r="M61" s="305">
        <v>1.6787799999999999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2338.9</v>
      </c>
      <c r="D62" s="306">
        <v>2328.4333333333334</v>
      </c>
      <c r="E62" s="306">
        <v>2286.4666666666667</v>
      </c>
      <c r="F62" s="306">
        <v>2234.0333333333333</v>
      </c>
      <c r="G62" s="306">
        <v>2192.0666666666666</v>
      </c>
      <c r="H62" s="306">
        <v>2380.8666666666668</v>
      </c>
      <c r="I62" s="306">
        <v>2422.8333333333339</v>
      </c>
      <c r="J62" s="306">
        <v>2475.2666666666669</v>
      </c>
      <c r="K62" s="305">
        <v>2370.4</v>
      </c>
      <c r="L62" s="305">
        <v>2276</v>
      </c>
      <c r="M62" s="305">
        <v>12.788650000000001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404.35</v>
      </c>
      <c r="D63" s="306">
        <v>405.58333333333331</v>
      </c>
      <c r="E63" s="306">
        <v>395.96666666666664</v>
      </c>
      <c r="F63" s="306">
        <v>387.58333333333331</v>
      </c>
      <c r="G63" s="306">
        <v>377.96666666666664</v>
      </c>
      <c r="H63" s="306">
        <v>413.96666666666664</v>
      </c>
      <c r="I63" s="306">
        <v>423.58333333333331</v>
      </c>
      <c r="J63" s="306">
        <v>431.96666666666664</v>
      </c>
      <c r="K63" s="305">
        <v>415.2</v>
      </c>
      <c r="L63" s="305">
        <v>397.2</v>
      </c>
      <c r="M63" s="305">
        <v>38.900069999999999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325.95</v>
      </c>
      <c r="D64" s="306">
        <v>327.23333333333335</v>
      </c>
      <c r="E64" s="306">
        <v>322.76666666666671</v>
      </c>
      <c r="F64" s="306">
        <v>319.58333333333337</v>
      </c>
      <c r="G64" s="306">
        <v>315.11666666666673</v>
      </c>
      <c r="H64" s="306">
        <v>330.41666666666669</v>
      </c>
      <c r="I64" s="306">
        <v>334.88333333333338</v>
      </c>
      <c r="J64" s="306">
        <v>338.06666666666666</v>
      </c>
      <c r="K64" s="305">
        <v>331.7</v>
      </c>
      <c r="L64" s="305">
        <v>324.05</v>
      </c>
      <c r="M64" s="305">
        <v>68.147999999999996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100.25</v>
      </c>
      <c r="D65" s="306">
        <v>100.8</v>
      </c>
      <c r="E65" s="306">
        <v>99.149999999999991</v>
      </c>
      <c r="F65" s="306">
        <v>98.05</v>
      </c>
      <c r="G65" s="306">
        <v>96.399999999999991</v>
      </c>
      <c r="H65" s="306">
        <v>101.89999999999999</v>
      </c>
      <c r="I65" s="306">
        <v>103.55</v>
      </c>
      <c r="J65" s="306">
        <v>104.64999999999999</v>
      </c>
      <c r="K65" s="305">
        <v>102.45</v>
      </c>
      <c r="L65" s="305">
        <v>99.7</v>
      </c>
      <c r="M65" s="305">
        <v>172.34245999999999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47.95</v>
      </c>
      <c r="D66" s="306">
        <v>48.316666666666663</v>
      </c>
      <c r="E66" s="306">
        <v>47.433333333333323</v>
      </c>
      <c r="F66" s="306">
        <v>46.916666666666657</v>
      </c>
      <c r="G66" s="306">
        <v>46.033333333333317</v>
      </c>
      <c r="H66" s="306">
        <v>48.833333333333329</v>
      </c>
      <c r="I66" s="306">
        <v>49.716666666666669</v>
      </c>
      <c r="J66" s="306">
        <v>50.233333333333334</v>
      </c>
      <c r="K66" s="305">
        <v>49.2</v>
      </c>
      <c r="L66" s="305">
        <v>47.8</v>
      </c>
      <c r="M66" s="305">
        <v>22.92211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2554.6999999999998</v>
      </c>
      <c r="D67" s="306">
        <v>2552.0166666666664</v>
      </c>
      <c r="E67" s="306">
        <v>2531.0333333333328</v>
      </c>
      <c r="F67" s="306">
        <v>2507.3666666666663</v>
      </c>
      <c r="G67" s="306">
        <v>2486.3833333333328</v>
      </c>
      <c r="H67" s="306">
        <v>2575.6833333333329</v>
      </c>
      <c r="I67" s="306">
        <v>2596.6666666666665</v>
      </c>
      <c r="J67" s="306">
        <v>2620.333333333333</v>
      </c>
      <c r="K67" s="305">
        <v>2573</v>
      </c>
      <c r="L67" s="305">
        <v>2528.35</v>
      </c>
      <c r="M67" s="305">
        <v>0.28071000000000002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1877.3</v>
      </c>
      <c r="D68" s="306">
        <v>1870.5166666666667</v>
      </c>
      <c r="E68" s="306">
        <v>1846.0333333333333</v>
      </c>
      <c r="F68" s="306">
        <v>1814.7666666666667</v>
      </c>
      <c r="G68" s="306">
        <v>1790.2833333333333</v>
      </c>
      <c r="H68" s="306">
        <v>1901.7833333333333</v>
      </c>
      <c r="I68" s="306">
        <v>1926.2666666666664</v>
      </c>
      <c r="J68" s="306">
        <v>1957.5333333333333</v>
      </c>
      <c r="K68" s="305">
        <v>1895</v>
      </c>
      <c r="L68" s="305">
        <v>1839.25</v>
      </c>
      <c r="M68" s="305">
        <v>3.5874299999999999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5398.1</v>
      </c>
      <c r="D69" s="306">
        <v>5357.7166666666672</v>
      </c>
      <c r="E69" s="306">
        <v>5265.4333333333343</v>
      </c>
      <c r="F69" s="306">
        <v>5132.7666666666673</v>
      </c>
      <c r="G69" s="306">
        <v>5040.4833333333345</v>
      </c>
      <c r="H69" s="306">
        <v>5490.3833333333341</v>
      </c>
      <c r="I69" s="306">
        <v>5582.666666666667</v>
      </c>
      <c r="J69" s="306">
        <v>5715.3333333333339</v>
      </c>
      <c r="K69" s="305">
        <v>5450</v>
      </c>
      <c r="L69" s="305">
        <v>5225.05</v>
      </c>
      <c r="M69" s="305">
        <v>0.45558999999999999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997.5</v>
      </c>
      <c r="D70" s="306">
        <v>998.76666666666677</v>
      </c>
      <c r="E70" s="306">
        <v>981.38333333333355</v>
      </c>
      <c r="F70" s="306">
        <v>965.26666666666677</v>
      </c>
      <c r="G70" s="306">
        <v>947.88333333333355</v>
      </c>
      <c r="H70" s="306">
        <v>1014.8833333333336</v>
      </c>
      <c r="I70" s="306">
        <v>1032.2666666666669</v>
      </c>
      <c r="J70" s="306">
        <v>1048.3833333333337</v>
      </c>
      <c r="K70" s="305">
        <v>1016.15</v>
      </c>
      <c r="L70" s="305">
        <v>982.65</v>
      </c>
      <c r="M70" s="305">
        <v>0.91554000000000002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783.65</v>
      </c>
      <c r="D71" s="306">
        <v>769.80000000000007</v>
      </c>
      <c r="E71" s="306">
        <v>745.70000000000016</v>
      </c>
      <c r="F71" s="306">
        <v>707.75000000000011</v>
      </c>
      <c r="G71" s="306">
        <v>683.6500000000002</v>
      </c>
      <c r="H71" s="306">
        <v>807.75000000000011</v>
      </c>
      <c r="I71" s="306">
        <v>831.85</v>
      </c>
      <c r="J71" s="306">
        <v>869.80000000000007</v>
      </c>
      <c r="K71" s="305">
        <v>793.9</v>
      </c>
      <c r="L71" s="305">
        <v>731.85</v>
      </c>
      <c r="M71" s="305">
        <v>40.499600000000001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234.75</v>
      </c>
      <c r="D72" s="306">
        <v>233.45000000000002</v>
      </c>
      <c r="E72" s="306">
        <v>230.95000000000005</v>
      </c>
      <c r="F72" s="306">
        <v>227.15000000000003</v>
      </c>
      <c r="G72" s="306">
        <v>224.65000000000006</v>
      </c>
      <c r="H72" s="306">
        <v>237.25000000000003</v>
      </c>
      <c r="I72" s="306">
        <v>239.74999999999997</v>
      </c>
      <c r="J72" s="306">
        <v>243.55</v>
      </c>
      <c r="K72" s="305">
        <v>235.95</v>
      </c>
      <c r="L72" s="305">
        <v>229.65</v>
      </c>
      <c r="M72" s="305">
        <v>45.580240000000003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1416.65</v>
      </c>
      <c r="D73" s="306">
        <v>1408.1499999999999</v>
      </c>
      <c r="E73" s="306">
        <v>1384.2999999999997</v>
      </c>
      <c r="F73" s="306">
        <v>1351.9499999999998</v>
      </c>
      <c r="G73" s="306">
        <v>1328.0999999999997</v>
      </c>
      <c r="H73" s="306">
        <v>1440.4999999999998</v>
      </c>
      <c r="I73" s="306">
        <v>1464.3499999999997</v>
      </c>
      <c r="J73" s="306">
        <v>1496.6999999999998</v>
      </c>
      <c r="K73" s="305">
        <v>1432</v>
      </c>
      <c r="L73" s="305">
        <v>1375.8</v>
      </c>
      <c r="M73" s="305">
        <v>1.7767999999999999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614.9</v>
      </c>
      <c r="D74" s="306">
        <v>608.84999999999991</v>
      </c>
      <c r="E74" s="306">
        <v>599.39999999999986</v>
      </c>
      <c r="F74" s="306">
        <v>583.9</v>
      </c>
      <c r="G74" s="306">
        <v>574.44999999999993</v>
      </c>
      <c r="H74" s="306">
        <v>624.3499999999998</v>
      </c>
      <c r="I74" s="306">
        <v>633.79999999999984</v>
      </c>
      <c r="J74" s="306">
        <v>649.29999999999973</v>
      </c>
      <c r="K74" s="305">
        <v>618.29999999999995</v>
      </c>
      <c r="L74" s="305">
        <v>593.35</v>
      </c>
      <c r="M74" s="305">
        <v>18.158809999999999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704.9</v>
      </c>
      <c r="D75" s="306">
        <v>705.81666666666661</v>
      </c>
      <c r="E75" s="306">
        <v>687.93333333333317</v>
      </c>
      <c r="F75" s="306">
        <v>670.96666666666658</v>
      </c>
      <c r="G75" s="306">
        <v>653.08333333333314</v>
      </c>
      <c r="H75" s="306">
        <v>722.78333333333319</v>
      </c>
      <c r="I75" s="306">
        <v>740.66666666666663</v>
      </c>
      <c r="J75" s="306">
        <v>757.63333333333321</v>
      </c>
      <c r="K75" s="305">
        <v>723.7</v>
      </c>
      <c r="L75" s="305">
        <v>688.85</v>
      </c>
      <c r="M75" s="305">
        <v>57.63035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12054.7</v>
      </c>
      <c r="D76" s="306">
        <v>12059.783333333333</v>
      </c>
      <c r="E76" s="306">
        <v>11923.566666666666</v>
      </c>
      <c r="F76" s="306">
        <v>11792.433333333332</v>
      </c>
      <c r="G76" s="306">
        <v>11656.216666666665</v>
      </c>
      <c r="H76" s="306">
        <v>12190.916666666666</v>
      </c>
      <c r="I76" s="306">
        <v>12327.133333333333</v>
      </c>
      <c r="J76" s="306">
        <v>12458.266666666666</v>
      </c>
      <c r="K76" s="305">
        <v>12196</v>
      </c>
      <c r="L76" s="305">
        <v>11928.65</v>
      </c>
      <c r="M76" s="305">
        <v>1.4420000000000001E-2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700.2</v>
      </c>
      <c r="D77" s="306">
        <v>699.80000000000007</v>
      </c>
      <c r="E77" s="306">
        <v>693.00000000000011</v>
      </c>
      <c r="F77" s="306">
        <v>685.80000000000007</v>
      </c>
      <c r="G77" s="306">
        <v>679.00000000000011</v>
      </c>
      <c r="H77" s="306">
        <v>707.00000000000011</v>
      </c>
      <c r="I77" s="306">
        <v>713.80000000000007</v>
      </c>
      <c r="J77" s="306">
        <v>721.00000000000011</v>
      </c>
      <c r="K77" s="305">
        <v>706.6</v>
      </c>
      <c r="L77" s="305">
        <v>692.6</v>
      </c>
      <c r="M77" s="305">
        <v>445.93173999999999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51.2</v>
      </c>
      <c r="D78" s="306">
        <v>51.449999999999996</v>
      </c>
      <c r="E78" s="306">
        <v>50.749999999999993</v>
      </c>
      <c r="F78" s="306">
        <v>50.3</v>
      </c>
      <c r="G78" s="306">
        <v>49.599999999999994</v>
      </c>
      <c r="H78" s="306">
        <v>51.899999999999991</v>
      </c>
      <c r="I78" s="306">
        <v>52.599999999999994</v>
      </c>
      <c r="J78" s="306">
        <v>53.04999999999999</v>
      </c>
      <c r="K78" s="305">
        <v>52.15</v>
      </c>
      <c r="L78" s="305">
        <v>51</v>
      </c>
      <c r="M78" s="305">
        <v>138.15189000000001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334.1</v>
      </c>
      <c r="D79" s="306">
        <v>335.25</v>
      </c>
      <c r="E79" s="306">
        <v>331</v>
      </c>
      <c r="F79" s="306">
        <v>327.9</v>
      </c>
      <c r="G79" s="306">
        <v>323.64999999999998</v>
      </c>
      <c r="H79" s="306">
        <v>338.35</v>
      </c>
      <c r="I79" s="306">
        <v>342.6</v>
      </c>
      <c r="J79" s="306">
        <v>345.70000000000005</v>
      </c>
      <c r="K79" s="305">
        <v>339.5</v>
      </c>
      <c r="L79" s="305">
        <v>332.15</v>
      </c>
      <c r="M79" s="305">
        <v>35.926130000000001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974.5</v>
      </c>
      <c r="D80" s="306">
        <v>983.86666666666667</v>
      </c>
      <c r="E80" s="306">
        <v>960.63333333333333</v>
      </c>
      <c r="F80" s="306">
        <v>946.76666666666665</v>
      </c>
      <c r="G80" s="306">
        <v>923.5333333333333</v>
      </c>
      <c r="H80" s="306">
        <v>997.73333333333335</v>
      </c>
      <c r="I80" s="306">
        <v>1020.9666666666667</v>
      </c>
      <c r="J80" s="306">
        <v>1034.8333333333335</v>
      </c>
      <c r="K80" s="305">
        <v>1007.1</v>
      </c>
      <c r="L80" s="305">
        <v>970</v>
      </c>
      <c r="M80" s="305">
        <v>0.73795999999999995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7490</v>
      </c>
      <c r="D81" s="306">
        <v>7482.7333333333336</v>
      </c>
      <c r="E81" s="306">
        <v>7435.4666666666672</v>
      </c>
      <c r="F81" s="306">
        <v>7380.9333333333334</v>
      </c>
      <c r="G81" s="306">
        <v>7333.666666666667</v>
      </c>
      <c r="H81" s="306">
        <v>7537.2666666666673</v>
      </c>
      <c r="I81" s="306">
        <v>7584.5333333333338</v>
      </c>
      <c r="J81" s="306">
        <v>7639.0666666666675</v>
      </c>
      <c r="K81" s="305">
        <v>7530</v>
      </c>
      <c r="L81" s="305">
        <v>7428.2</v>
      </c>
      <c r="M81" s="305">
        <v>0.23913000000000001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1024.4000000000001</v>
      </c>
      <c r="D82" s="306">
        <v>1017.1333333333333</v>
      </c>
      <c r="E82" s="306">
        <v>1002.2666666666667</v>
      </c>
      <c r="F82" s="306">
        <v>980.13333333333333</v>
      </c>
      <c r="G82" s="306">
        <v>965.26666666666665</v>
      </c>
      <c r="H82" s="306">
        <v>1039.2666666666667</v>
      </c>
      <c r="I82" s="306">
        <v>1054.1333333333332</v>
      </c>
      <c r="J82" s="306">
        <v>1076.2666666666667</v>
      </c>
      <c r="K82" s="305">
        <v>1032</v>
      </c>
      <c r="L82" s="305">
        <v>995</v>
      </c>
      <c r="M82" s="305">
        <v>0.54530000000000001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14627.4</v>
      </c>
      <c r="D83" s="306">
        <v>14572.449999999999</v>
      </c>
      <c r="E83" s="306">
        <v>14444.949999999997</v>
      </c>
      <c r="F83" s="306">
        <v>14262.499999999998</v>
      </c>
      <c r="G83" s="306">
        <v>14134.999999999996</v>
      </c>
      <c r="H83" s="306">
        <v>14754.899999999998</v>
      </c>
      <c r="I83" s="306">
        <v>14882.400000000001</v>
      </c>
      <c r="J83" s="306">
        <v>15064.849999999999</v>
      </c>
      <c r="K83" s="305">
        <v>14699.95</v>
      </c>
      <c r="L83" s="305">
        <v>14390</v>
      </c>
      <c r="M83" s="305">
        <v>0.26185000000000003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326.2</v>
      </c>
      <c r="D84" s="306">
        <v>327.3</v>
      </c>
      <c r="E84" s="306">
        <v>323.90000000000003</v>
      </c>
      <c r="F84" s="306">
        <v>321.60000000000002</v>
      </c>
      <c r="G84" s="306">
        <v>318.20000000000005</v>
      </c>
      <c r="H84" s="306">
        <v>329.6</v>
      </c>
      <c r="I84" s="306">
        <v>333</v>
      </c>
      <c r="J84" s="306">
        <v>335.3</v>
      </c>
      <c r="K84" s="305">
        <v>330.7</v>
      </c>
      <c r="L84" s="305">
        <v>325</v>
      </c>
      <c r="M84" s="305">
        <v>104.20751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464.65</v>
      </c>
      <c r="D85" s="306">
        <v>463.5</v>
      </c>
      <c r="E85" s="306">
        <v>453.25</v>
      </c>
      <c r="F85" s="306">
        <v>441.85</v>
      </c>
      <c r="G85" s="306">
        <v>431.6</v>
      </c>
      <c r="H85" s="306">
        <v>474.9</v>
      </c>
      <c r="I85" s="306">
        <v>485.15</v>
      </c>
      <c r="J85" s="306">
        <v>496.54999999999995</v>
      </c>
      <c r="K85" s="305">
        <v>473.75</v>
      </c>
      <c r="L85" s="305">
        <v>452.1</v>
      </c>
      <c r="M85" s="305">
        <v>11.091089999999999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3647.8</v>
      </c>
      <c r="D86" s="306">
        <v>3634.35</v>
      </c>
      <c r="E86" s="306">
        <v>3568.7</v>
      </c>
      <c r="F86" s="306">
        <v>3489.6</v>
      </c>
      <c r="G86" s="306">
        <v>3423.95</v>
      </c>
      <c r="H86" s="306">
        <v>3713.45</v>
      </c>
      <c r="I86" s="306">
        <v>3779.1000000000004</v>
      </c>
      <c r="J86" s="306">
        <v>3858.2</v>
      </c>
      <c r="K86" s="305">
        <v>3700</v>
      </c>
      <c r="L86" s="305">
        <v>3555.25</v>
      </c>
      <c r="M86" s="305">
        <v>5.6298700000000004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755.85</v>
      </c>
      <c r="D87" s="306">
        <v>734.19999999999993</v>
      </c>
      <c r="E87" s="306">
        <v>710.49999999999989</v>
      </c>
      <c r="F87" s="306">
        <v>665.15</v>
      </c>
      <c r="G87" s="306">
        <v>641.44999999999993</v>
      </c>
      <c r="H87" s="306">
        <v>779.54999999999984</v>
      </c>
      <c r="I87" s="306">
        <v>803.24999999999989</v>
      </c>
      <c r="J87" s="306">
        <v>848.5999999999998</v>
      </c>
      <c r="K87" s="305">
        <v>757.9</v>
      </c>
      <c r="L87" s="305">
        <v>688.85</v>
      </c>
      <c r="M87" s="305">
        <v>31.357949999999999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370.6</v>
      </c>
      <c r="D88" s="306">
        <v>372.18333333333334</v>
      </c>
      <c r="E88" s="306">
        <v>366.91666666666669</v>
      </c>
      <c r="F88" s="306">
        <v>363.23333333333335</v>
      </c>
      <c r="G88" s="306">
        <v>357.9666666666667</v>
      </c>
      <c r="H88" s="306">
        <v>375.86666666666667</v>
      </c>
      <c r="I88" s="306">
        <v>381.13333333333333</v>
      </c>
      <c r="J88" s="306">
        <v>384.81666666666666</v>
      </c>
      <c r="K88" s="305">
        <v>377.45</v>
      </c>
      <c r="L88" s="305">
        <v>368.5</v>
      </c>
      <c r="M88" s="305">
        <v>15.756169999999999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673</v>
      </c>
      <c r="D89" s="306">
        <v>673.9</v>
      </c>
      <c r="E89" s="306">
        <v>664.09999999999991</v>
      </c>
      <c r="F89" s="306">
        <v>655.19999999999993</v>
      </c>
      <c r="G89" s="306">
        <v>645.39999999999986</v>
      </c>
      <c r="H89" s="306">
        <v>682.8</v>
      </c>
      <c r="I89" s="306">
        <v>692.59999999999991</v>
      </c>
      <c r="J89" s="306">
        <v>701.5</v>
      </c>
      <c r="K89" s="305">
        <v>683.7</v>
      </c>
      <c r="L89" s="305">
        <v>665</v>
      </c>
      <c r="M89" s="305">
        <v>5.0753300000000001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2325.6999999999998</v>
      </c>
      <c r="D90" s="306">
        <v>2271.2833333333333</v>
      </c>
      <c r="E90" s="306">
        <v>2184.6166666666668</v>
      </c>
      <c r="F90" s="306">
        <v>2043.5333333333333</v>
      </c>
      <c r="G90" s="306">
        <v>1956.8666666666668</v>
      </c>
      <c r="H90" s="306">
        <v>2412.3666666666668</v>
      </c>
      <c r="I90" s="306">
        <v>2499.0333333333338</v>
      </c>
      <c r="J90" s="306">
        <v>2640.1166666666668</v>
      </c>
      <c r="K90" s="305">
        <v>2357.9499999999998</v>
      </c>
      <c r="L90" s="305">
        <v>2130.1999999999998</v>
      </c>
      <c r="M90" s="305">
        <v>5.7639500000000004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205</v>
      </c>
      <c r="D91" s="306">
        <v>206.41666666666666</v>
      </c>
      <c r="E91" s="306">
        <v>202.43333333333331</v>
      </c>
      <c r="F91" s="306">
        <v>199.86666666666665</v>
      </c>
      <c r="G91" s="306">
        <v>195.8833333333333</v>
      </c>
      <c r="H91" s="306">
        <v>208.98333333333332</v>
      </c>
      <c r="I91" s="306">
        <v>212.96666666666667</v>
      </c>
      <c r="J91" s="306">
        <v>215.53333333333333</v>
      </c>
      <c r="K91" s="305">
        <v>210.4</v>
      </c>
      <c r="L91" s="305">
        <v>203.85</v>
      </c>
      <c r="M91" s="305">
        <v>92.962609999999998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483.7</v>
      </c>
      <c r="D92" s="306">
        <v>479.3</v>
      </c>
      <c r="E92" s="306">
        <v>469.40000000000003</v>
      </c>
      <c r="F92" s="306">
        <v>455.1</v>
      </c>
      <c r="G92" s="306">
        <v>445.20000000000005</v>
      </c>
      <c r="H92" s="306">
        <v>493.6</v>
      </c>
      <c r="I92" s="306">
        <v>503.5</v>
      </c>
      <c r="J92" s="306">
        <v>517.79999999999995</v>
      </c>
      <c r="K92" s="305">
        <v>489.2</v>
      </c>
      <c r="L92" s="305">
        <v>465</v>
      </c>
      <c r="M92" s="305">
        <v>5.9145599999999998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742.15</v>
      </c>
      <c r="D93" s="306">
        <v>746.9</v>
      </c>
      <c r="E93" s="306">
        <v>730.25</v>
      </c>
      <c r="F93" s="306">
        <v>718.35</v>
      </c>
      <c r="G93" s="306">
        <v>701.7</v>
      </c>
      <c r="H93" s="306">
        <v>758.8</v>
      </c>
      <c r="I93" s="306">
        <v>775.44999999999982</v>
      </c>
      <c r="J93" s="306">
        <v>787.34999999999991</v>
      </c>
      <c r="K93" s="305">
        <v>763.55</v>
      </c>
      <c r="L93" s="305">
        <v>735</v>
      </c>
      <c r="M93" s="305">
        <v>0.60946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720.5</v>
      </c>
      <c r="D94" s="306">
        <v>719.76666666666677</v>
      </c>
      <c r="E94" s="306">
        <v>709.73333333333358</v>
      </c>
      <c r="F94" s="306">
        <v>698.96666666666681</v>
      </c>
      <c r="G94" s="306">
        <v>688.93333333333362</v>
      </c>
      <c r="H94" s="306">
        <v>730.53333333333353</v>
      </c>
      <c r="I94" s="306">
        <v>740.56666666666661</v>
      </c>
      <c r="J94" s="306">
        <v>751.33333333333348</v>
      </c>
      <c r="K94" s="305">
        <v>729.8</v>
      </c>
      <c r="L94" s="305">
        <v>709</v>
      </c>
      <c r="M94" s="305">
        <v>0.59857000000000005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108.7</v>
      </c>
      <c r="D95" s="306">
        <v>108.64999999999999</v>
      </c>
      <c r="E95" s="306">
        <v>108.04999999999998</v>
      </c>
      <c r="F95" s="306">
        <v>107.39999999999999</v>
      </c>
      <c r="G95" s="306">
        <v>106.79999999999998</v>
      </c>
      <c r="H95" s="306">
        <v>109.29999999999998</v>
      </c>
      <c r="I95" s="306">
        <v>109.89999999999998</v>
      </c>
      <c r="J95" s="306">
        <v>110.54999999999998</v>
      </c>
      <c r="K95" s="305">
        <v>109.25</v>
      </c>
      <c r="L95" s="305">
        <v>108</v>
      </c>
      <c r="M95" s="305">
        <v>5.58955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354.1</v>
      </c>
      <c r="D96" s="306">
        <v>352.10000000000008</v>
      </c>
      <c r="E96" s="306">
        <v>344.40000000000015</v>
      </c>
      <c r="F96" s="306">
        <v>334.70000000000005</v>
      </c>
      <c r="G96" s="306">
        <v>327.00000000000011</v>
      </c>
      <c r="H96" s="306">
        <v>361.80000000000018</v>
      </c>
      <c r="I96" s="306">
        <v>369.50000000000011</v>
      </c>
      <c r="J96" s="306">
        <v>379.20000000000022</v>
      </c>
      <c r="K96" s="305">
        <v>359.8</v>
      </c>
      <c r="L96" s="305">
        <v>342.4</v>
      </c>
      <c r="M96" s="305">
        <v>4.8577000000000004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1257.45</v>
      </c>
      <c r="D97" s="306">
        <v>1225.95</v>
      </c>
      <c r="E97" s="306">
        <v>1154.6000000000001</v>
      </c>
      <c r="F97" s="306">
        <v>1051.75</v>
      </c>
      <c r="G97" s="306">
        <v>980.40000000000009</v>
      </c>
      <c r="H97" s="306">
        <v>1328.8000000000002</v>
      </c>
      <c r="I97" s="306">
        <v>1400.15</v>
      </c>
      <c r="J97" s="306">
        <v>1503.0000000000002</v>
      </c>
      <c r="K97" s="305">
        <v>1297.3</v>
      </c>
      <c r="L97" s="305">
        <v>1123.0999999999999</v>
      </c>
      <c r="M97" s="305">
        <v>39.100540000000002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1013.95</v>
      </c>
      <c r="D98" s="306">
        <v>1018.4833333333335</v>
      </c>
      <c r="E98" s="306">
        <v>1001.3166666666668</v>
      </c>
      <c r="F98" s="306">
        <v>988.68333333333339</v>
      </c>
      <c r="G98" s="306">
        <v>971.51666666666677</v>
      </c>
      <c r="H98" s="306">
        <v>1031.1166666666668</v>
      </c>
      <c r="I98" s="306">
        <v>1048.2833333333338</v>
      </c>
      <c r="J98" s="306">
        <v>1060.916666666667</v>
      </c>
      <c r="K98" s="305">
        <v>1035.6500000000001</v>
      </c>
      <c r="L98" s="305">
        <v>1005.85</v>
      </c>
      <c r="M98" s="305">
        <v>0.50185000000000002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18.899999999999999</v>
      </c>
      <c r="D99" s="306">
        <v>18.983333333333334</v>
      </c>
      <c r="E99" s="306">
        <v>18.716666666666669</v>
      </c>
      <c r="F99" s="306">
        <v>18.533333333333335</v>
      </c>
      <c r="G99" s="306">
        <v>18.266666666666669</v>
      </c>
      <c r="H99" s="306">
        <v>19.166666666666668</v>
      </c>
      <c r="I99" s="306">
        <v>19.433333333333334</v>
      </c>
      <c r="J99" s="306">
        <v>19.616666666666667</v>
      </c>
      <c r="K99" s="305">
        <v>19.25</v>
      </c>
      <c r="L99" s="305">
        <v>18.8</v>
      </c>
      <c r="M99" s="305">
        <v>29.497340000000001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573.95000000000005</v>
      </c>
      <c r="D100" s="306">
        <v>565.78333333333342</v>
      </c>
      <c r="E100" s="306">
        <v>542.61666666666679</v>
      </c>
      <c r="F100" s="306">
        <v>511.28333333333342</v>
      </c>
      <c r="G100" s="306">
        <v>488.11666666666679</v>
      </c>
      <c r="H100" s="306">
        <v>597.11666666666679</v>
      </c>
      <c r="I100" s="306">
        <v>620.28333333333353</v>
      </c>
      <c r="J100" s="306">
        <v>651.61666666666679</v>
      </c>
      <c r="K100" s="305">
        <v>588.95000000000005</v>
      </c>
      <c r="L100" s="305">
        <v>534.45000000000005</v>
      </c>
      <c r="M100" s="305">
        <v>3.7917299999999998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797.85</v>
      </c>
      <c r="D101" s="306">
        <v>782.63333333333321</v>
      </c>
      <c r="E101" s="306">
        <v>751.26666666666642</v>
      </c>
      <c r="F101" s="306">
        <v>704.68333333333317</v>
      </c>
      <c r="G101" s="306">
        <v>673.31666666666638</v>
      </c>
      <c r="H101" s="306">
        <v>829.21666666666647</v>
      </c>
      <c r="I101" s="306">
        <v>860.58333333333326</v>
      </c>
      <c r="J101" s="306">
        <v>907.16666666666652</v>
      </c>
      <c r="K101" s="305">
        <v>814</v>
      </c>
      <c r="L101" s="305">
        <v>736.05</v>
      </c>
      <c r="M101" s="305">
        <v>5.13537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4200.3999999999996</v>
      </c>
      <c r="D102" s="306">
        <v>4233.5</v>
      </c>
      <c r="E102" s="306">
        <v>4132</v>
      </c>
      <c r="F102" s="306">
        <v>4063.6000000000004</v>
      </c>
      <c r="G102" s="306">
        <v>3962.1000000000004</v>
      </c>
      <c r="H102" s="306">
        <v>4301.8999999999996</v>
      </c>
      <c r="I102" s="306">
        <v>4403.3999999999996</v>
      </c>
      <c r="J102" s="306">
        <v>4471.7999999999993</v>
      </c>
      <c r="K102" s="305">
        <v>4335</v>
      </c>
      <c r="L102" s="305">
        <v>4165.1000000000004</v>
      </c>
      <c r="M102" s="305">
        <v>0.17901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78</v>
      </c>
      <c r="D103" s="306">
        <v>77.916666666666671</v>
      </c>
      <c r="E103" s="306">
        <v>77.333333333333343</v>
      </c>
      <c r="F103" s="306">
        <v>76.666666666666671</v>
      </c>
      <c r="G103" s="306">
        <v>76.083333333333343</v>
      </c>
      <c r="H103" s="306">
        <v>78.583333333333343</v>
      </c>
      <c r="I103" s="306">
        <v>79.166666666666686</v>
      </c>
      <c r="J103" s="306">
        <v>79.833333333333343</v>
      </c>
      <c r="K103" s="305">
        <v>78.5</v>
      </c>
      <c r="L103" s="305">
        <v>77.25</v>
      </c>
      <c r="M103" s="305">
        <v>22.91741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671.45</v>
      </c>
      <c r="D104" s="306">
        <v>662.94999999999993</v>
      </c>
      <c r="E104" s="306">
        <v>646.89999999999986</v>
      </c>
      <c r="F104" s="306">
        <v>622.34999999999991</v>
      </c>
      <c r="G104" s="306">
        <v>606.29999999999984</v>
      </c>
      <c r="H104" s="306">
        <v>687.49999999999989</v>
      </c>
      <c r="I104" s="306">
        <v>703.54999999999984</v>
      </c>
      <c r="J104" s="306">
        <v>728.09999999999991</v>
      </c>
      <c r="K104" s="305">
        <v>679</v>
      </c>
      <c r="L104" s="305">
        <v>638.4</v>
      </c>
      <c r="M104" s="305">
        <v>0.45585999999999999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181.95</v>
      </c>
      <c r="D105" s="306">
        <v>179.25</v>
      </c>
      <c r="E105" s="306">
        <v>175.7</v>
      </c>
      <c r="F105" s="306">
        <v>169.45</v>
      </c>
      <c r="G105" s="306">
        <v>165.89999999999998</v>
      </c>
      <c r="H105" s="306">
        <v>185.5</v>
      </c>
      <c r="I105" s="306">
        <v>189.05</v>
      </c>
      <c r="J105" s="306">
        <v>195.3</v>
      </c>
      <c r="K105" s="305">
        <v>182.8</v>
      </c>
      <c r="L105" s="305">
        <v>173</v>
      </c>
      <c r="M105" s="305">
        <v>11.9145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297.05</v>
      </c>
      <c r="D106" s="306">
        <v>297.48333333333335</v>
      </c>
      <c r="E106" s="306">
        <v>292.31666666666672</v>
      </c>
      <c r="F106" s="306">
        <v>287.58333333333337</v>
      </c>
      <c r="G106" s="306">
        <v>282.41666666666674</v>
      </c>
      <c r="H106" s="306">
        <v>302.2166666666667</v>
      </c>
      <c r="I106" s="306">
        <v>307.38333333333333</v>
      </c>
      <c r="J106" s="306">
        <v>312.11666666666667</v>
      </c>
      <c r="K106" s="305">
        <v>302.64999999999998</v>
      </c>
      <c r="L106" s="305">
        <v>292.75</v>
      </c>
      <c r="M106" s="305">
        <v>2.40265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363.4</v>
      </c>
      <c r="D107" s="306">
        <v>362.5333333333333</v>
      </c>
      <c r="E107" s="306">
        <v>358.86666666666662</v>
      </c>
      <c r="F107" s="306">
        <v>354.33333333333331</v>
      </c>
      <c r="G107" s="306">
        <v>350.66666666666663</v>
      </c>
      <c r="H107" s="306">
        <v>367.06666666666661</v>
      </c>
      <c r="I107" s="306">
        <v>370.73333333333335</v>
      </c>
      <c r="J107" s="306">
        <v>375.26666666666659</v>
      </c>
      <c r="K107" s="305">
        <v>366.2</v>
      </c>
      <c r="L107" s="305">
        <v>358</v>
      </c>
      <c r="M107" s="305">
        <v>13.210800000000001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679.6</v>
      </c>
      <c r="D108" s="306">
        <v>676.16666666666663</v>
      </c>
      <c r="E108" s="306">
        <v>668.58333333333326</v>
      </c>
      <c r="F108" s="306">
        <v>657.56666666666661</v>
      </c>
      <c r="G108" s="306">
        <v>649.98333333333323</v>
      </c>
      <c r="H108" s="306">
        <v>687.18333333333328</v>
      </c>
      <c r="I108" s="306">
        <v>694.76666666666654</v>
      </c>
      <c r="J108" s="306">
        <v>705.7833333333333</v>
      </c>
      <c r="K108" s="305">
        <v>683.75</v>
      </c>
      <c r="L108" s="305">
        <v>665.15</v>
      </c>
      <c r="M108" s="305">
        <v>16.282409999999999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621.65</v>
      </c>
      <c r="D109" s="306">
        <v>622.56666666666672</v>
      </c>
      <c r="E109" s="306">
        <v>619.13333333333344</v>
      </c>
      <c r="F109" s="306">
        <v>616.61666666666667</v>
      </c>
      <c r="G109" s="306">
        <v>613.18333333333339</v>
      </c>
      <c r="H109" s="306">
        <v>625.08333333333348</v>
      </c>
      <c r="I109" s="306">
        <v>628.51666666666665</v>
      </c>
      <c r="J109" s="306">
        <v>631.03333333333353</v>
      </c>
      <c r="K109" s="305">
        <v>626</v>
      </c>
      <c r="L109" s="305">
        <v>620.04999999999995</v>
      </c>
      <c r="M109" s="305">
        <v>0.16758000000000001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992.95</v>
      </c>
      <c r="D110" s="306">
        <v>992.18333333333339</v>
      </c>
      <c r="E110" s="306">
        <v>979.46666666666681</v>
      </c>
      <c r="F110" s="306">
        <v>965.98333333333346</v>
      </c>
      <c r="G110" s="306">
        <v>953.26666666666688</v>
      </c>
      <c r="H110" s="306">
        <v>1005.6666666666667</v>
      </c>
      <c r="I110" s="306">
        <v>1018.3833333333334</v>
      </c>
      <c r="J110" s="306">
        <v>1031.8666666666668</v>
      </c>
      <c r="K110" s="305">
        <v>1004.9</v>
      </c>
      <c r="L110" s="305">
        <v>978.7</v>
      </c>
      <c r="M110" s="305">
        <v>48.746639999999999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192.9</v>
      </c>
      <c r="D111" s="306">
        <v>191.11666666666665</v>
      </c>
      <c r="E111" s="306">
        <v>186.98333333333329</v>
      </c>
      <c r="F111" s="306">
        <v>181.06666666666663</v>
      </c>
      <c r="G111" s="306">
        <v>176.93333333333328</v>
      </c>
      <c r="H111" s="306">
        <v>197.0333333333333</v>
      </c>
      <c r="I111" s="306">
        <v>201.16666666666669</v>
      </c>
      <c r="J111" s="306">
        <v>207.08333333333331</v>
      </c>
      <c r="K111" s="305">
        <v>195.25</v>
      </c>
      <c r="L111" s="305">
        <v>185.2</v>
      </c>
      <c r="M111" s="305">
        <v>213.80248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323.10000000000002</v>
      </c>
      <c r="D112" s="306">
        <v>324.2</v>
      </c>
      <c r="E112" s="306">
        <v>320</v>
      </c>
      <c r="F112" s="306">
        <v>316.90000000000003</v>
      </c>
      <c r="G112" s="306">
        <v>312.70000000000005</v>
      </c>
      <c r="H112" s="306">
        <v>327.29999999999995</v>
      </c>
      <c r="I112" s="306">
        <v>331.49999999999989</v>
      </c>
      <c r="J112" s="306">
        <v>334.59999999999991</v>
      </c>
      <c r="K112" s="305">
        <v>328.4</v>
      </c>
      <c r="L112" s="305">
        <v>321.10000000000002</v>
      </c>
      <c r="M112" s="305">
        <v>0.88663999999999998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3911.5</v>
      </c>
      <c r="D113" s="306">
        <v>3897.5333333333333</v>
      </c>
      <c r="E113" s="306">
        <v>3845.0666666666666</v>
      </c>
      <c r="F113" s="306">
        <v>3778.6333333333332</v>
      </c>
      <c r="G113" s="306">
        <v>3726.1666666666665</v>
      </c>
      <c r="H113" s="306">
        <v>3963.9666666666667</v>
      </c>
      <c r="I113" s="306">
        <v>4016.4333333333329</v>
      </c>
      <c r="J113" s="306">
        <v>4082.8666666666668</v>
      </c>
      <c r="K113" s="305">
        <v>3950</v>
      </c>
      <c r="L113" s="305">
        <v>3831.1</v>
      </c>
      <c r="M113" s="305">
        <v>4.5579700000000001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1627.2</v>
      </c>
      <c r="D114" s="306">
        <v>1624.0833333333333</v>
      </c>
      <c r="E114" s="306">
        <v>1606.1666666666665</v>
      </c>
      <c r="F114" s="306">
        <v>1585.1333333333332</v>
      </c>
      <c r="G114" s="306">
        <v>1567.2166666666665</v>
      </c>
      <c r="H114" s="306">
        <v>1645.1166666666666</v>
      </c>
      <c r="I114" s="306">
        <v>1663.0333333333331</v>
      </c>
      <c r="J114" s="306">
        <v>1684.0666666666666</v>
      </c>
      <c r="K114" s="305">
        <v>1642</v>
      </c>
      <c r="L114" s="305">
        <v>1603.05</v>
      </c>
      <c r="M114" s="305">
        <v>12.66977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650.45000000000005</v>
      </c>
      <c r="D115" s="306">
        <v>655.1</v>
      </c>
      <c r="E115" s="306">
        <v>636.70000000000005</v>
      </c>
      <c r="F115" s="306">
        <v>622.95000000000005</v>
      </c>
      <c r="G115" s="306">
        <v>604.55000000000007</v>
      </c>
      <c r="H115" s="306">
        <v>668.85</v>
      </c>
      <c r="I115" s="306">
        <v>687.24999999999989</v>
      </c>
      <c r="J115" s="306">
        <v>701</v>
      </c>
      <c r="K115" s="305">
        <v>673.5</v>
      </c>
      <c r="L115" s="305">
        <v>641.35</v>
      </c>
      <c r="M115" s="305">
        <v>40.629370000000002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944.9</v>
      </c>
      <c r="D116" s="306">
        <v>947</v>
      </c>
      <c r="E116" s="306">
        <v>937</v>
      </c>
      <c r="F116" s="306">
        <v>929.1</v>
      </c>
      <c r="G116" s="306">
        <v>919.1</v>
      </c>
      <c r="H116" s="306">
        <v>954.9</v>
      </c>
      <c r="I116" s="306">
        <v>964.9</v>
      </c>
      <c r="J116" s="306">
        <v>972.8</v>
      </c>
      <c r="K116" s="305">
        <v>957</v>
      </c>
      <c r="L116" s="305">
        <v>939.1</v>
      </c>
      <c r="M116" s="305">
        <v>2.02406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1071.5</v>
      </c>
      <c r="D117" s="306">
        <v>1068.4000000000001</v>
      </c>
      <c r="E117" s="306">
        <v>1007.5000000000002</v>
      </c>
      <c r="F117" s="306">
        <v>943.50000000000011</v>
      </c>
      <c r="G117" s="306">
        <v>882.60000000000025</v>
      </c>
      <c r="H117" s="306">
        <v>1132.4000000000001</v>
      </c>
      <c r="I117" s="306">
        <v>1193.2999999999997</v>
      </c>
      <c r="J117" s="306">
        <v>1257.3000000000002</v>
      </c>
      <c r="K117" s="305">
        <v>1129.3</v>
      </c>
      <c r="L117" s="305">
        <v>1004.4</v>
      </c>
      <c r="M117" s="305">
        <v>7.9359900000000003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3406.55</v>
      </c>
      <c r="D118" s="306">
        <v>3490.4833333333336</v>
      </c>
      <c r="E118" s="306">
        <v>3261.0666666666671</v>
      </c>
      <c r="F118" s="306">
        <v>3115.5833333333335</v>
      </c>
      <c r="G118" s="306">
        <v>2886.166666666667</v>
      </c>
      <c r="H118" s="306">
        <v>3635.9666666666672</v>
      </c>
      <c r="I118" s="306">
        <v>3865.3833333333332</v>
      </c>
      <c r="J118" s="306">
        <v>4010.8666666666672</v>
      </c>
      <c r="K118" s="305">
        <v>3719.9</v>
      </c>
      <c r="L118" s="305">
        <v>3345</v>
      </c>
      <c r="M118" s="305">
        <v>0.85170000000000001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361.45</v>
      </c>
      <c r="D119" s="306">
        <v>360.18333333333339</v>
      </c>
      <c r="E119" s="306">
        <v>352.36666666666679</v>
      </c>
      <c r="F119" s="306">
        <v>343.28333333333342</v>
      </c>
      <c r="G119" s="306">
        <v>335.46666666666681</v>
      </c>
      <c r="H119" s="306">
        <v>369.26666666666677</v>
      </c>
      <c r="I119" s="306">
        <v>377.08333333333337</v>
      </c>
      <c r="J119" s="306">
        <v>386.16666666666674</v>
      </c>
      <c r="K119" s="305">
        <v>368</v>
      </c>
      <c r="L119" s="305">
        <v>351.1</v>
      </c>
      <c r="M119" s="305">
        <v>27.71435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188.95</v>
      </c>
      <c r="D120" s="306">
        <v>189.38333333333333</v>
      </c>
      <c r="E120" s="306">
        <v>186.96666666666664</v>
      </c>
      <c r="F120" s="306">
        <v>184.98333333333332</v>
      </c>
      <c r="G120" s="306">
        <v>182.56666666666663</v>
      </c>
      <c r="H120" s="306">
        <v>191.36666666666665</v>
      </c>
      <c r="I120" s="306">
        <v>193.78333333333333</v>
      </c>
      <c r="J120" s="306">
        <v>195.76666666666665</v>
      </c>
      <c r="K120" s="305">
        <v>191.8</v>
      </c>
      <c r="L120" s="305">
        <v>187.4</v>
      </c>
      <c r="M120" s="305">
        <v>3.3094199999999998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140.1</v>
      </c>
      <c r="D121" s="306">
        <v>139.20000000000002</v>
      </c>
      <c r="E121" s="306">
        <v>136.90000000000003</v>
      </c>
      <c r="F121" s="306">
        <v>133.70000000000002</v>
      </c>
      <c r="G121" s="306">
        <v>131.40000000000003</v>
      </c>
      <c r="H121" s="306">
        <v>142.40000000000003</v>
      </c>
      <c r="I121" s="306">
        <v>144.70000000000005</v>
      </c>
      <c r="J121" s="306">
        <v>147.90000000000003</v>
      </c>
      <c r="K121" s="305">
        <v>141.5</v>
      </c>
      <c r="L121" s="305">
        <v>136</v>
      </c>
      <c r="M121" s="305">
        <v>35.22486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1025.95</v>
      </c>
      <c r="D122" s="306">
        <v>1026.2833333333335</v>
      </c>
      <c r="E122" s="306">
        <v>1014.866666666667</v>
      </c>
      <c r="F122" s="306">
        <v>1003.7833333333335</v>
      </c>
      <c r="G122" s="306">
        <v>992.36666666666702</v>
      </c>
      <c r="H122" s="306">
        <v>1037.366666666667</v>
      </c>
      <c r="I122" s="306">
        <v>1048.7833333333335</v>
      </c>
      <c r="J122" s="306">
        <v>1059.866666666667</v>
      </c>
      <c r="K122" s="305">
        <v>1037.7</v>
      </c>
      <c r="L122" s="305">
        <v>1015.2</v>
      </c>
      <c r="M122" s="305">
        <v>3.8111999999999999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783.4</v>
      </c>
      <c r="D123" s="306">
        <v>791.4666666666667</v>
      </c>
      <c r="E123" s="306">
        <v>768.03333333333342</v>
      </c>
      <c r="F123" s="306">
        <v>752.66666666666674</v>
      </c>
      <c r="G123" s="306">
        <v>729.23333333333346</v>
      </c>
      <c r="H123" s="306">
        <v>806.83333333333337</v>
      </c>
      <c r="I123" s="306">
        <v>830.26666666666677</v>
      </c>
      <c r="J123" s="306">
        <v>845.63333333333333</v>
      </c>
      <c r="K123" s="305">
        <v>814.9</v>
      </c>
      <c r="L123" s="305">
        <v>776.1</v>
      </c>
      <c r="M123" s="305">
        <v>3.5953200000000001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519</v>
      </c>
      <c r="D124" s="306">
        <v>516.44999999999993</v>
      </c>
      <c r="E124" s="306">
        <v>506.64999999999986</v>
      </c>
      <c r="F124" s="306">
        <v>494.29999999999995</v>
      </c>
      <c r="G124" s="306">
        <v>484.49999999999989</v>
      </c>
      <c r="H124" s="306">
        <v>528.79999999999984</v>
      </c>
      <c r="I124" s="306">
        <v>538.5999999999998</v>
      </c>
      <c r="J124" s="306">
        <v>550.94999999999982</v>
      </c>
      <c r="K124" s="305">
        <v>526.25</v>
      </c>
      <c r="L124" s="305">
        <v>504.1</v>
      </c>
      <c r="M124" s="305">
        <v>55.162990000000001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1362.5</v>
      </c>
      <c r="D125" s="306">
        <v>1363.2833333333335</v>
      </c>
      <c r="E125" s="306">
        <v>1351.2666666666671</v>
      </c>
      <c r="F125" s="306">
        <v>1340.0333333333335</v>
      </c>
      <c r="G125" s="306">
        <v>1328.0166666666671</v>
      </c>
      <c r="H125" s="306">
        <v>1374.5166666666671</v>
      </c>
      <c r="I125" s="306">
        <v>1386.5333333333335</v>
      </c>
      <c r="J125" s="306">
        <v>1397.7666666666671</v>
      </c>
      <c r="K125" s="305">
        <v>1375.3</v>
      </c>
      <c r="L125" s="305">
        <v>1352.05</v>
      </c>
      <c r="M125" s="305">
        <v>1.1226100000000001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227.95</v>
      </c>
      <c r="D126" s="306">
        <v>230.08333333333334</v>
      </c>
      <c r="E126" s="306">
        <v>222.4666666666667</v>
      </c>
      <c r="F126" s="306">
        <v>216.98333333333335</v>
      </c>
      <c r="G126" s="306">
        <v>209.3666666666667</v>
      </c>
      <c r="H126" s="306">
        <v>235.56666666666669</v>
      </c>
      <c r="I126" s="306">
        <v>243.18333333333331</v>
      </c>
      <c r="J126" s="306">
        <v>248.66666666666669</v>
      </c>
      <c r="K126" s="305">
        <v>237.7</v>
      </c>
      <c r="L126" s="305">
        <v>224.6</v>
      </c>
      <c r="M126" s="305">
        <v>8.5944500000000001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83.2</v>
      </c>
      <c r="D127" s="306">
        <v>83.533333333333346</v>
      </c>
      <c r="E127" s="306">
        <v>82.666666666666686</v>
      </c>
      <c r="F127" s="306">
        <v>82.13333333333334</v>
      </c>
      <c r="G127" s="306">
        <v>81.26666666666668</v>
      </c>
      <c r="H127" s="306">
        <v>84.066666666666691</v>
      </c>
      <c r="I127" s="306">
        <v>84.933333333333337</v>
      </c>
      <c r="J127" s="306">
        <v>85.466666666666697</v>
      </c>
      <c r="K127" s="305">
        <v>84.4</v>
      </c>
      <c r="L127" s="305">
        <v>83</v>
      </c>
      <c r="M127" s="305">
        <v>3.0990799999999998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992.1</v>
      </c>
      <c r="D128" s="306">
        <v>999.0333333333333</v>
      </c>
      <c r="E128" s="306">
        <v>983.06666666666661</v>
      </c>
      <c r="F128" s="306">
        <v>974.0333333333333</v>
      </c>
      <c r="G128" s="306">
        <v>958.06666666666661</v>
      </c>
      <c r="H128" s="306">
        <v>1008.0666666666666</v>
      </c>
      <c r="I128" s="306">
        <v>1024.0333333333333</v>
      </c>
      <c r="J128" s="306">
        <v>1033.0666666666666</v>
      </c>
      <c r="K128" s="305">
        <v>1015</v>
      </c>
      <c r="L128" s="305">
        <v>990</v>
      </c>
      <c r="M128" s="305">
        <v>0.56781999999999999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1997</v>
      </c>
      <c r="D129" s="306">
        <v>1993.5666666666666</v>
      </c>
      <c r="E129" s="306">
        <v>1976.4333333333332</v>
      </c>
      <c r="F129" s="306">
        <v>1955.8666666666666</v>
      </c>
      <c r="G129" s="306">
        <v>1938.7333333333331</v>
      </c>
      <c r="H129" s="306">
        <v>2014.1333333333332</v>
      </c>
      <c r="I129" s="306">
        <v>2031.2666666666664</v>
      </c>
      <c r="J129" s="306">
        <v>2051.833333333333</v>
      </c>
      <c r="K129" s="305">
        <v>2010.7</v>
      </c>
      <c r="L129" s="305">
        <v>1973</v>
      </c>
      <c r="M129" s="305">
        <v>3.7196199999999999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218.4</v>
      </c>
      <c r="D130" s="306">
        <v>221.10000000000002</v>
      </c>
      <c r="E130" s="306">
        <v>214.40000000000003</v>
      </c>
      <c r="F130" s="306">
        <v>210.4</v>
      </c>
      <c r="G130" s="306">
        <v>203.70000000000002</v>
      </c>
      <c r="H130" s="306">
        <v>225.10000000000005</v>
      </c>
      <c r="I130" s="306">
        <v>231.80000000000004</v>
      </c>
      <c r="J130" s="306">
        <v>235.80000000000007</v>
      </c>
      <c r="K130" s="305">
        <v>227.8</v>
      </c>
      <c r="L130" s="305">
        <v>217.1</v>
      </c>
      <c r="M130" s="305">
        <v>47.900570000000002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50.1</v>
      </c>
      <c r="D131" s="306">
        <v>50.683333333333337</v>
      </c>
      <c r="E131" s="306">
        <v>49.466666666666676</v>
      </c>
      <c r="F131" s="306">
        <v>48.833333333333336</v>
      </c>
      <c r="G131" s="306">
        <v>47.616666666666674</v>
      </c>
      <c r="H131" s="306">
        <v>51.316666666666677</v>
      </c>
      <c r="I131" s="306">
        <v>52.533333333333346</v>
      </c>
      <c r="J131" s="306">
        <v>53.166666666666679</v>
      </c>
      <c r="K131" s="305">
        <v>51.9</v>
      </c>
      <c r="L131" s="305">
        <v>50.05</v>
      </c>
      <c r="M131" s="305">
        <v>18.372599999999998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701.4</v>
      </c>
      <c r="D132" s="306">
        <v>703.81666666666661</v>
      </c>
      <c r="E132" s="306">
        <v>696.48333333333323</v>
      </c>
      <c r="F132" s="306">
        <v>691.56666666666661</v>
      </c>
      <c r="G132" s="306">
        <v>684.23333333333323</v>
      </c>
      <c r="H132" s="306">
        <v>708.73333333333323</v>
      </c>
      <c r="I132" s="306">
        <v>716.06666666666672</v>
      </c>
      <c r="J132" s="306">
        <v>720.98333333333323</v>
      </c>
      <c r="K132" s="305">
        <v>711.15</v>
      </c>
      <c r="L132" s="305">
        <v>698.9</v>
      </c>
      <c r="M132" s="305">
        <v>0.20285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3591.3</v>
      </c>
      <c r="D133" s="306">
        <v>3583.0833333333335</v>
      </c>
      <c r="E133" s="306">
        <v>3538.2166666666672</v>
      </c>
      <c r="F133" s="306">
        <v>3485.1333333333337</v>
      </c>
      <c r="G133" s="306">
        <v>3440.2666666666673</v>
      </c>
      <c r="H133" s="306">
        <v>3636.166666666667</v>
      </c>
      <c r="I133" s="306">
        <v>3681.0333333333328</v>
      </c>
      <c r="J133" s="306">
        <v>3734.1166666666668</v>
      </c>
      <c r="K133" s="305">
        <v>3627.95</v>
      </c>
      <c r="L133" s="305">
        <v>3530</v>
      </c>
      <c r="M133" s="305">
        <v>10.136659999999999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3858.7</v>
      </c>
      <c r="D134" s="306">
        <v>3820.2666666666664</v>
      </c>
      <c r="E134" s="306">
        <v>3674.5333333333328</v>
      </c>
      <c r="F134" s="306">
        <v>3490.3666666666663</v>
      </c>
      <c r="G134" s="306">
        <v>3344.6333333333328</v>
      </c>
      <c r="H134" s="306">
        <v>4004.4333333333329</v>
      </c>
      <c r="I134" s="306">
        <v>4150.1666666666661</v>
      </c>
      <c r="J134" s="306">
        <v>4334.333333333333</v>
      </c>
      <c r="K134" s="305">
        <v>3966</v>
      </c>
      <c r="L134" s="305">
        <v>3636.1</v>
      </c>
      <c r="M134" s="305">
        <v>13.2052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345.55</v>
      </c>
      <c r="D135" s="306">
        <v>346.06666666666666</v>
      </c>
      <c r="E135" s="306">
        <v>341.83333333333331</v>
      </c>
      <c r="F135" s="306">
        <v>338.11666666666667</v>
      </c>
      <c r="G135" s="306">
        <v>333.88333333333333</v>
      </c>
      <c r="H135" s="306">
        <v>349.7833333333333</v>
      </c>
      <c r="I135" s="306">
        <v>354.01666666666665</v>
      </c>
      <c r="J135" s="306">
        <v>357.73333333333329</v>
      </c>
      <c r="K135" s="305">
        <v>350.3</v>
      </c>
      <c r="L135" s="305">
        <v>342.35</v>
      </c>
      <c r="M135" s="305">
        <v>105.6807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3972.8</v>
      </c>
      <c r="D136" s="306">
        <v>3929.9</v>
      </c>
      <c r="E136" s="306">
        <v>3810.8</v>
      </c>
      <c r="F136" s="306">
        <v>3648.8</v>
      </c>
      <c r="G136" s="306">
        <v>3529.7000000000003</v>
      </c>
      <c r="H136" s="306">
        <v>4091.9</v>
      </c>
      <c r="I136" s="306">
        <v>4211</v>
      </c>
      <c r="J136" s="306">
        <v>4373</v>
      </c>
      <c r="K136" s="305">
        <v>4049</v>
      </c>
      <c r="L136" s="305">
        <v>3767.9</v>
      </c>
      <c r="M136" s="305">
        <v>13.35568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4369.6499999999996</v>
      </c>
      <c r="D137" s="306">
        <v>4366.416666666667</v>
      </c>
      <c r="E137" s="306">
        <v>4333.8333333333339</v>
      </c>
      <c r="F137" s="306">
        <v>4298.0166666666673</v>
      </c>
      <c r="G137" s="306">
        <v>4265.4333333333343</v>
      </c>
      <c r="H137" s="306">
        <v>4402.2333333333336</v>
      </c>
      <c r="I137" s="306">
        <v>4434.8166666666675</v>
      </c>
      <c r="J137" s="306">
        <v>4470.6333333333332</v>
      </c>
      <c r="K137" s="305">
        <v>4399</v>
      </c>
      <c r="L137" s="305">
        <v>4330.6000000000004</v>
      </c>
      <c r="M137" s="305">
        <v>4.7601500000000003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2032.7</v>
      </c>
      <c r="D138" s="306">
        <v>2054.9</v>
      </c>
      <c r="E138" s="306">
        <v>1993.8500000000004</v>
      </c>
      <c r="F138" s="306">
        <v>1955.0000000000002</v>
      </c>
      <c r="G138" s="306">
        <v>1893.9500000000005</v>
      </c>
      <c r="H138" s="306">
        <v>2093.75</v>
      </c>
      <c r="I138" s="306">
        <v>2154.8000000000002</v>
      </c>
      <c r="J138" s="306">
        <v>2193.65</v>
      </c>
      <c r="K138" s="305">
        <v>2115.9499999999998</v>
      </c>
      <c r="L138" s="305">
        <v>2016.05</v>
      </c>
      <c r="M138" s="305">
        <v>0.56911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54.7</v>
      </c>
      <c r="D139" s="306">
        <v>55</v>
      </c>
      <c r="E139" s="306">
        <v>53.8</v>
      </c>
      <c r="F139" s="306">
        <v>52.9</v>
      </c>
      <c r="G139" s="306">
        <v>51.699999999999996</v>
      </c>
      <c r="H139" s="306">
        <v>55.9</v>
      </c>
      <c r="I139" s="306">
        <v>57.1</v>
      </c>
      <c r="J139" s="306">
        <v>58</v>
      </c>
      <c r="K139" s="305">
        <v>56.2</v>
      </c>
      <c r="L139" s="305">
        <v>54.1</v>
      </c>
      <c r="M139" s="305">
        <v>10.450559999999999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2780.75</v>
      </c>
      <c r="D140" s="306">
        <v>2772.1999999999994</v>
      </c>
      <c r="E140" s="306">
        <v>2725.7499999999986</v>
      </c>
      <c r="F140" s="306">
        <v>2670.7499999999991</v>
      </c>
      <c r="G140" s="306">
        <v>2624.2999999999984</v>
      </c>
      <c r="H140" s="306">
        <v>2827.1999999999989</v>
      </c>
      <c r="I140" s="306">
        <v>2873.6499999999996</v>
      </c>
      <c r="J140" s="306">
        <v>2928.6499999999992</v>
      </c>
      <c r="K140" s="305">
        <v>2818.65</v>
      </c>
      <c r="L140" s="305">
        <v>2717.2</v>
      </c>
      <c r="M140" s="305">
        <v>17.667310000000001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555.65</v>
      </c>
      <c r="D141" s="306">
        <v>559.75</v>
      </c>
      <c r="E141" s="306">
        <v>543.5</v>
      </c>
      <c r="F141" s="306">
        <v>531.35</v>
      </c>
      <c r="G141" s="306">
        <v>515.1</v>
      </c>
      <c r="H141" s="306">
        <v>571.9</v>
      </c>
      <c r="I141" s="306">
        <v>588.15</v>
      </c>
      <c r="J141" s="306">
        <v>600.29999999999995</v>
      </c>
      <c r="K141" s="305">
        <v>576</v>
      </c>
      <c r="L141" s="305">
        <v>547.6</v>
      </c>
      <c r="M141" s="305">
        <v>17.526330000000002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135.15</v>
      </c>
      <c r="D142" s="306">
        <v>135.08333333333334</v>
      </c>
      <c r="E142" s="306">
        <v>133.7166666666667</v>
      </c>
      <c r="F142" s="306">
        <v>132.28333333333336</v>
      </c>
      <c r="G142" s="306">
        <v>130.91666666666671</v>
      </c>
      <c r="H142" s="306">
        <v>136.51666666666668</v>
      </c>
      <c r="I142" s="306">
        <v>137.8833333333333</v>
      </c>
      <c r="J142" s="306">
        <v>139.31666666666666</v>
      </c>
      <c r="K142" s="305">
        <v>136.44999999999999</v>
      </c>
      <c r="L142" s="305">
        <v>133.65</v>
      </c>
      <c r="M142" s="305">
        <v>2.70966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344.35</v>
      </c>
      <c r="D143" s="306">
        <v>342.51666666666665</v>
      </c>
      <c r="E143" s="306">
        <v>338.5333333333333</v>
      </c>
      <c r="F143" s="306">
        <v>332.71666666666664</v>
      </c>
      <c r="G143" s="306">
        <v>328.73333333333329</v>
      </c>
      <c r="H143" s="306">
        <v>348.33333333333331</v>
      </c>
      <c r="I143" s="306">
        <v>352.31666666666666</v>
      </c>
      <c r="J143" s="306">
        <v>358.13333333333333</v>
      </c>
      <c r="K143" s="305">
        <v>346.5</v>
      </c>
      <c r="L143" s="305">
        <v>336.7</v>
      </c>
      <c r="M143" s="305">
        <v>2.3757899999999998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416.35</v>
      </c>
      <c r="D144" s="306">
        <v>415.61666666666662</v>
      </c>
      <c r="E144" s="306">
        <v>412.08333333333326</v>
      </c>
      <c r="F144" s="306">
        <v>407.81666666666666</v>
      </c>
      <c r="G144" s="306">
        <v>404.2833333333333</v>
      </c>
      <c r="H144" s="306">
        <v>419.88333333333321</v>
      </c>
      <c r="I144" s="306">
        <v>423.41666666666663</v>
      </c>
      <c r="J144" s="306">
        <v>427.68333333333317</v>
      </c>
      <c r="K144" s="305">
        <v>419.15</v>
      </c>
      <c r="L144" s="305">
        <v>411.35</v>
      </c>
      <c r="M144" s="305">
        <v>1.48085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1307.8</v>
      </c>
      <c r="D145" s="306">
        <v>1293.2333333333333</v>
      </c>
      <c r="E145" s="306">
        <v>1271.4666666666667</v>
      </c>
      <c r="F145" s="306">
        <v>1235.1333333333334</v>
      </c>
      <c r="G145" s="306">
        <v>1213.3666666666668</v>
      </c>
      <c r="H145" s="306">
        <v>1329.5666666666666</v>
      </c>
      <c r="I145" s="306">
        <v>1351.3333333333335</v>
      </c>
      <c r="J145" s="306">
        <v>1387.6666666666665</v>
      </c>
      <c r="K145" s="305">
        <v>1315</v>
      </c>
      <c r="L145" s="305">
        <v>1256.9000000000001</v>
      </c>
      <c r="M145" s="305">
        <v>1.0020899999999999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62.3</v>
      </c>
      <c r="D146" s="306">
        <v>61.65</v>
      </c>
      <c r="E146" s="306">
        <v>59.699999999999996</v>
      </c>
      <c r="F146" s="306">
        <v>57.099999999999994</v>
      </c>
      <c r="G146" s="306">
        <v>55.149999999999991</v>
      </c>
      <c r="H146" s="306">
        <v>64.25</v>
      </c>
      <c r="I146" s="306">
        <v>66.2</v>
      </c>
      <c r="J146" s="306">
        <v>68.800000000000011</v>
      </c>
      <c r="K146" s="305">
        <v>63.6</v>
      </c>
      <c r="L146" s="305">
        <v>59.05</v>
      </c>
      <c r="M146" s="305">
        <v>27.073070000000001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164.25</v>
      </c>
      <c r="D147" s="306">
        <v>163.85</v>
      </c>
      <c r="E147" s="306">
        <v>161.44999999999999</v>
      </c>
      <c r="F147" s="306">
        <v>158.65</v>
      </c>
      <c r="G147" s="306">
        <v>156.25</v>
      </c>
      <c r="H147" s="306">
        <v>166.64999999999998</v>
      </c>
      <c r="I147" s="306">
        <v>169.05</v>
      </c>
      <c r="J147" s="306">
        <v>171.84999999999997</v>
      </c>
      <c r="K147" s="305">
        <v>166.25</v>
      </c>
      <c r="L147" s="305">
        <v>161.05000000000001</v>
      </c>
      <c r="M147" s="305">
        <v>1.8291900000000001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93.3</v>
      </c>
      <c r="D148" s="306">
        <v>94.283333333333346</v>
      </c>
      <c r="E148" s="306">
        <v>90.616666666666688</v>
      </c>
      <c r="F148" s="306">
        <v>87.933333333333337</v>
      </c>
      <c r="G148" s="306">
        <v>84.26666666666668</v>
      </c>
      <c r="H148" s="306">
        <v>96.966666666666697</v>
      </c>
      <c r="I148" s="306">
        <v>100.63333333333335</v>
      </c>
      <c r="J148" s="306">
        <v>103.31666666666671</v>
      </c>
      <c r="K148" s="305">
        <v>97.95</v>
      </c>
      <c r="L148" s="305">
        <v>91.6</v>
      </c>
      <c r="M148" s="305">
        <v>7.3895900000000001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40.65</v>
      </c>
      <c r="D149" s="306">
        <v>41.68333333333333</v>
      </c>
      <c r="E149" s="306">
        <v>39.016666666666659</v>
      </c>
      <c r="F149" s="306">
        <v>37.383333333333326</v>
      </c>
      <c r="G149" s="306">
        <v>34.716666666666654</v>
      </c>
      <c r="H149" s="306">
        <v>43.316666666666663</v>
      </c>
      <c r="I149" s="306">
        <v>45.983333333333334</v>
      </c>
      <c r="J149" s="306">
        <v>47.616666666666667</v>
      </c>
      <c r="K149" s="305">
        <v>44.35</v>
      </c>
      <c r="L149" s="305">
        <v>40.049999999999997</v>
      </c>
      <c r="M149" s="305">
        <v>45.287790000000001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667.8</v>
      </c>
      <c r="D150" s="306">
        <v>675.66666666666663</v>
      </c>
      <c r="E150" s="306">
        <v>653.0333333333333</v>
      </c>
      <c r="F150" s="306">
        <v>638.26666666666665</v>
      </c>
      <c r="G150" s="306">
        <v>615.63333333333333</v>
      </c>
      <c r="H150" s="306">
        <v>690.43333333333328</v>
      </c>
      <c r="I150" s="306">
        <v>713.06666666666672</v>
      </c>
      <c r="J150" s="306">
        <v>727.83333333333326</v>
      </c>
      <c r="K150" s="305">
        <v>698.3</v>
      </c>
      <c r="L150" s="305">
        <v>660.9</v>
      </c>
      <c r="M150" s="305">
        <v>0.64744999999999997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1629.95</v>
      </c>
      <c r="D151" s="306">
        <v>1616.8333333333333</v>
      </c>
      <c r="E151" s="306">
        <v>1588.3166666666666</v>
      </c>
      <c r="F151" s="306">
        <v>1546.6833333333334</v>
      </c>
      <c r="G151" s="306">
        <v>1518.1666666666667</v>
      </c>
      <c r="H151" s="306">
        <v>1658.4666666666665</v>
      </c>
      <c r="I151" s="306">
        <v>1686.9833333333333</v>
      </c>
      <c r="J151" s="306">
        <v>1728.6166666666663</v>
      </c>
      <c r="K151" s="305">
        <v>1645.35</v>
      </c>
      <c r="L151" s="305">
        <v>1575.2</v>
      </c>
      <c r="M151" s="305">
        <v>6.0900800000000004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146.44999999999999</v>
      </c>
      <c r="D152" s="306">
        <v>146.91666666666666</v>
      </c>
      <c r="E152" s="306">
        <v>145.33333333333331</v>
      </c>
      <c r="F152" s="306">
        <v>144.21666666666667</v>
      </c>
      <c r="G152" s="306">
        <v>142.63333333333333</v>
      </c>
      <c r="H152" s="306">
        <v>148.0333333333333</v>
      </c>
      <c r="I152" s="306">
        <v>149.61666666666662</v>
      </c>
      <c r="J152" s="306">
        <v>150.73333333333329</v>
      </c>
      <c r="K152" s="305">
        <v>148.5</v>
      </c>
      <c r="L152" s="305">
        <v>145.80000000000001</v>
      </c>
      <c r="M152" s="305">
        <v>18.014250000000001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124.4</v>
      </c>
      <c r="D153" s="306">
        <v>124.46666666666665</v>
      </c>
      <c r="E153" s="306">
        <v>122.5333333333333</v>
      </c>
      <c r="F153" s="306">
        <v>120.66666666666664</v>
      </c>
      <c r="G153" s="306">
        <v>118.73333333333329</v>
      </c>
      <c r="H153" s="306">
        <v>126.33333333333331</v>
      </c>
      <c r="I153" s="306">
        <v>128.26666666666668</v>
      </c>
      <c r="J153" s="306">
        <v>130.13333333333333</v>
      </c>
      <c r="K153" s="305">
        <v>126.4</v>
      </c>
      <c r="L153" s="305">
        <v>122.6</v>
      </c>
      <c r="M153" s="305">
        <v>1.3383700000000001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246.05</v>
      </c>
      <c r="D154" s="306">
        <v>245.16666666666666</v>
      </c>
      <c r="E154" s="306">
        <v>243.0333333333333</v>
      </c>
      <c r="F154" s="306">
        <v>240.01666666666665</v>
      </c>
      <c r="G154" s="306">
        <v>237.8833333333333</v>
      </c>
      <c r="H154" s="306">
        <v>248.18333333333331</v>
      </c>
      <c r="I154" s="306">
        <v>250.31666666666669</v>
      </c>
      <c r="J154" s="306">
        <v>253.33333333333331</v>
      </c>
      <c r="K154" s="305">
        <v>247.3</v>
      </c>
      <c r="L154" s="305">
        <v>242.15</v>
      </c>
      <c r="M154" s="305">
        <v>0.46672999999999998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88.85</v>
      </c>
      <c r="D155" s="306">
        <v>89.2</v>
      </c>
      <c r="E155" s="306">
        <v>87.800000000000011</v>
      </c>
      <c r="F155" s="306">
        <v>86.750000000000014</v>
      </c>
      <c r="G155" s="306">
        <v>85.350000000000023</v>
      </c>
      <c r="H155" s="306">
        <v>90.25</v>
      </c>
      <c r="I155" s="306">
        <v>91.65</v>
      </c>
      <c r="J155" s="306">
        <v>92.699999999999989</v>
      </c>
      <c r="K155" s="305">
        <v>90.6</v>
      </c>
      <c r="L155" s="305">
        <v>88.15</v>
      </c>
      <c r="M155" s="305">
        <v>75.610810000000001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370.7</v>
      </c>
      <c r="D156" s="306">
        <v>371.65000000000003</v>
      </c>
      <c r="E156" s="306">
        <v>366.10000000000008</v>
      </c>
      <c r="F156" s="306">
        <v>361.50000000000006</v>
      </c>
      <c r="G156" s="306">
        <v>355.9500000000001</v>
      </c>
      <c r="H156" s="306">
        <v>376.25000000000006</v>
      </c>
      <c r="I156" s="306">
        <v>381.8</v>
      </c>
      <c r="J156" s="306">
        <v>386.40000000000003</v>
      </c>
      <c r="K156" s="305">
        <v>377.2</v>
      </c>
      <c r="L156" s="305">
        <v>367.05</v>
      </c>
      <c r="M156" s="305">
        <v>3.3424900000000002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4868.75</v>
      </c>
      <c r="D157" s="306">
        <v>4787.55</v>
      </c>
      <c r="E157" s="306">
        <v>4531.2000000000007</v>
      </c>
      <c r="F157" s="306">
        <v>4193.6500000000005</v>
      </c>
      <c r="G157" s="306">
        <v>3937.3000000000011</v>
      </c>
      <c r="H157" s="306">
        <v>5125.1000000000004</v>
      </c>
      <c r="I157" s="306">
        <v>5381.4500000000007</v>
      </c>
      <c r="J157" s="306">
        <v>5719</v>
      </c>
      <c r="K157" s="305">
        <v>5043.8999999999996</v>
      </c>
      <c r="L157" s="305">
        <v>4450</v>
      </c>
      <c r="M157" s="305">
        <v>5.3671600000000002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157</v>
      </c>
      <c r="D158" s="306">
        <v>155.65</v>
      </c>
      <c r="E158" s="306">
        <v>153.05000000000001</v>
      </c>
      <c r="F158" s="306">
        <v>149.1</v>
      </c>
      <c r="G158" s="306">
        <v>146.5</v>
      </c>
      <c r="H158" s="306">
        <v>159.60000000000002</v>
      </c>
      <c r="I158" s="306">
        <v>162.19999999999999</v>
      </c>
      <c r="J158" s="306">
        <v>166.15000000000003</v>
      </c>
      <c r="K158" s="305">
        <v>158.25</v>
      </c>
      <c r="L158" s="305">
        <v>151.69999999999999</v>
      </c>
      <c r="M158" s="305">
        <v>5.9382200000000003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2887.25</v>
      </c>
      <c r="D159" s="306">
        <v>2858.25</v>
      </c>
      <c r="E159" s="306">
        <v>2819.05</v>
      </c>
      <c r="F159" s="306">
        <v>2750.8500000000004</v>
      </c>
      <c r="G159" s="306">
        <v>2711.6500000000005</v>
      </c>
      <c r="H159" s="306">
        <v>2926.45</v>
      </c>
      <c r="I159" s="306">
        <v>2965.6499999999996</v>
      </c>
      <c r="J159" s="306">
        <v>3033.8499999999995</v>
      </c>
      <c r="K159" s="305">
        <v>2897.45</v>
      </c>
      <c r="L159" s="305">
        <v>2790.05</v>
      </c>
      <c r="M159" s="305">
        <v>1.1773100000000001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238.05</v>
      </c>
      <c r="D160" s="306">
        <v>240.33333333333334</v>
      </c>
      <c r="E160" s="306">
        <v>234.26666666666668</v>
      </c>
      <c r="F160" s="306">
        <v>230.48333333333335</v>
      </c>
      <c r="G160" s="306">
        <v>224.41666666666669</v>
      </c>
      <c r="H160" s="306">
        <v>244.11666666666667</v>
      </c>
      <c r="I160" s="306">
        <v>250.18333333333334</v>
      </c>
      <c r="J160" s="306">
        <v>253.96666666666667</v>
      </c>
      <c r="K160" s="305">
        <v>246.4</v>
      </c>
      <c r="L160" s="305">
        <v>236.55</v>
      </c>
      <c r="M160" s="305">
        <v>7.4958499999999999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8.15</v>
      </c>
      <c r="D161" s="306">
        <v>8.15</v>
      </c>
      <c r="E161" s="306">
        <v>8.15</v>
      </c>
      <c r="F161" s="306">
        <v>8.15</v>
      </c>
      <c r="G161" s="306">
        <v>8.15</v>
      </c>
      <c r="H161" s="306">
        <v>8.15</v>
      </c>
      <c r="I161" s="306">
        <v>8.15</v>
      </c>
      <c r="J161" s="306">
        <v>8.15</v>
      </c>
      <c r="K161" s="305">
        <v>8.15</v>
      </c>
      <c r="L161" s="305">
        <v>8.15</v>
      </c>
      <c r="M161" s="305">
        <v>18.00432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111.05</v>
      </c>
      <c r="D162" s="306">
        <v>110.64999999999999</v>
      </c>
      <c r="E162" s="306">
        <v>109.49999999999999</v>
      </c>
      <c r="F162" s="306">
        <v>107.94999999999999</v>
      </c>
      <c r="G162" s="306">
        <v>106.79999999999998</v>
      </c>
      <c r="H162" s="306">
        <v>112.19999999999999</v>
      </c>
      <c r="I162" s="306">
        <v>113.35</v>
      </c>
      <c r="J162" s="306">
        <v>114.89999999999999</v>
      </c>
      <c r="K162" s="305">
        <v>111.8</v>
      </c>
      <c r="L162" s="305">
        <v>109.1</v>
      </c>
      <c r="M162" s="305">
        <v>16.016690000000001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336.5</v>
      </c>
      <c r="D163" s="306">
        <v>338.09999999999997</v>
      </c>
      <c r="E163" s="306">
        <v>326.39999999999992</v>
      </c>
      <c r="F163" s="306">
        <v>316.29999999999995</v>
      </c>
      <c r="G163" s="306">
        <v>304.59999999999991</v>
      </c>
      <c r="H163" s="306">
        <v>348.19999999999993</v>
      </c>
      <c r="I163" s="306">
        <v>359.9</v>
      </c>
      <c r="J163" s="306">
        <v>369.99999999999994</v>
      </c>
      <c r="K163" s="305">
        <v>349.8</v>
      </c>
      <c r="L163" s="305">
        <v>328</v>
      </c>
      <c r="M163" s="305">
        <v>22.42305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147.19999999999999</v>
      </c>
      <c r="D164" s="306">
        <v>147.6</v>
      </c>
      <c r="E164" s="306">
        <v>143.1</v>
      </c>
      <c r="F164" s="306">
        <v>139</v>
      </c>
      <c r="G164" s="306">
        <v>134.5</v>
      </c>
      <c r="H164" s="306">
        <v>151.69999999999999</v>
      </c>
      <c r="I164" s="306">
        <v>156.19999999999999</v>
      </c>
      <c r="J164" s="306">
        <v>160.29999999999998</v>
      </c>
      <c r="K164" s="305">
        <v>152.1</v>
      </c>
      <c r="L164" s="305">
        <v>143.5</v>
      </c>
      <c r="M164" s="305">
        <v>295.01879000000002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2871.8</v>
      </c>
      <c r="D165" s="306">
        <v>2863.9166666666665</v>
      </c>
      <c r="E165" s="306">
        <v>2842.8833333333332</v>
      </c>
      <c r="F165" s="306">
        <v>2813.9666666666667</v>
      </c>
      <c r="G165" s="306">
        <v>2792.9333333333334</v>
      </c>
      <c r="H165" s="306">
        <v>2892.833333333333</v>
      </c>
      <c r="I165" s="306">
        <v>2913.8666666666668</v>
      </c>
      <c r="J165" s="306">
        <v>2942.7833333333328</v>
      </c>
      <c r="K165" s="305">
        <v>2884.95</v>
      </c>
      <c r="L165" s="305">
        <v>2835</v>
      </c>
      <c r="M165" s="305">
        <v>9.7640000000000005E-2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2972.3</v>
      </c>
      <c r="D166" s="306">
        <v>2956.8833333333332</v>
      </c>
      <c r="E166" s="306">
        <v>2903.7666666666664</v>
      </c>
      <c r="F166" s="306">
        <v>2835.2333333333331</v>
      </c>
      <c r="G166" s="306">
        <v>2782.1166666666663</v>
      </c>
      <c r="H166" s="306">
        <v>3025.4166666666665</v>
      </c>
      <c r="I166" s="306">
        <v>3078.5333333333333</v>
      </c>
      <c r="J166" s="306">
        <v>3147.0666666666666</v>
      </c>
      <c r="K166" s="305">
        <v>3010</v>
      </c>
      <c r="L166" s="305">
        <v>2888.35</v>
      </c>
      <c r="M166" s="305">
        <v>9.8900000000000002E-2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397.15</v>
      </c>
      <c r="D167" s="306">
        <v>399.38333333333338</v>
      </c>
      <c r="E167" s="306">
        <v>391.26666666666677</v>
      </c>
      <c r="F167" s="306">
        <v>385.38333333333338</v>
      </c>
      <c r="G167" s="306">
        <v>377.26666666666677</v>
      </c>
      <c r="H167" s="306">
        <v>405.26666666666677</v>
      </c>
      <c r="I167" s="306">
        <v>413.38333333333344</v>
      </c>
      <c r="J167" s="306">
        <v>419.26666666666677</v>
      </c>
      <c r="K167" s="305">
        <v>407.5</v>
      </c>
      <c r="L167" s="305">
        <v>393.5</v>
      </c>
      <c r="M167" s="305">
        <v>1.63626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119.5</v>
      </c>
      <c r="D168" s="306">
        <v>119.43333333333334</v>
      </c>
      <c r="E168" s="306">
        <v>117.06666666666668</v>
      </c>
      <c r="F168" s="306">
        <v>114.63333333333334</v>
      </c>
      <c r="G168" s="306">
        <v>112.26666666666668</v>
      </c>
      <c r="H168" s="306">
        <v>121.86666666666667</v>
      </c>
      <c r="I168" s="306">
        <v>124.23333333333335</v>
      </c>
      <c r="J168" s="306">
        <v>126.66666666666667</v>
      </c>
      <c r="K168" s="305">
        <v>121.8</v>
      </c>
      <c r="L168" s="305">
        <v>117</v>
      </c>
      <c r="M168" s="305">
        <v>5.3102299999999998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4892.3500000000004</v>
      </c>
      <c r="D169" s="306">
        <v>4883.45</v>
      </c>
      <c r="E169" s="306">
        <v>4820.8999999999996</v>
      </c>
      <c r="F169" s="306">
        <v>4749.45</v>
      </c>
      <c r="G169" s="306">
        <v>4686.8999999999996</v>
      </c>
      <c r="H169" s="306">
        <v>4954.8999999999996</v>
      </c>
      <c r="I169" s="306">
        <v>5017.4500000000007</v>
      </c>
      <c r="J169" s="306">
        <v>5088.8999999999996</v>
      </c>
      <c r="K169" s="305">
        <v>4946</v>
      </c>
      <c r="L169" s="305">
        <v>4812</v>
      </c>
      <c r="M169" s="305">
        <v>4.4409999999999998E-2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2860.95</v>
      </c>
      <c r="D170" s="306">
        <v>2873.2833333333328</v>
      </c>
      <c r="E170" s="306">
        <v>2822.6166666666659</v>
      </c>
      <c r="F170" s="306">
        <v>2784.2833333333328</v>
      </c>
      <c r="G170" s="306">
        <v>2733.6166666666659</v>
      </c>
      <c r="H170" s="306">
        <v>2911.6166666666659</v>
      </c>
      <c r="I170" s="306">
        <v>2962.2833333333328</v>
      </c>
      <c r="J170" s="306">
        <v>3000.6166666666659</v>
      </c>
      <c r="K170" s="305">
        <v>2923.95</v>
      </c>
      <c r="L170" s="305">
        <v>2834.95</v>
      </c>
      <c r="M170" s="305">
        <v>1.1691400000000001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1511.75</v>
      </c>
      <c r="D171" s="306">
        <v>1515.5833333333333</v>
      </c>
      <c r="E171" s="306">
        <v>1496.1666666666665</v>
      </c>
      <c r="F171" s="306">
        <v>1480.5833333333333</v>
      </c>
      <c r="G171" s="306">
        <v>1461.1666666666665</v>
      </c>
      <c r="H171" s="306">
        <v>1531.1666666666665</v>
      </c>
      <c r="I171" s="306">
        <v>1550.583333333333</v>
      </c>
      <c r="J171" s="306">
        <v>1566.1666666666665</v>
      </c>
      <c r="K171" s="305">
        <v>1535</v>
      </c>
      <c r="L171" s="305">
        <v>1500</v>
      </c>
      <c r="M171" s="305">
        <v>0.23349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393.55</v>
      </c>
      <c r="D172" s="306">
        <v>399</v>
      </c>
      <c r="E172" s="306">
        <v>387.05</v>
      </c>
      <c r="F172" s="306">
        <v>380.55</v>
      </c>
      <c r="G172" s="306">
        <v>368.6</v>
      </c>
      <c r="H172" s="306">
        <v>405.5</v>
      </c>
      <c r="I172" s="306">
        <v>417.45000000000005</v>
      </c>
      <c r="J172" s="306">
        <v>423.95</v>
      </c>
      <c r="K172" s="305">
        <v>410.95</v>
      </c>
      <c r="L172" s="305">
        <v>392.5</v>
      </c>
      <c r="M172" s="305">
        <v>22.63251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4193.25</v>
      </c>
      <c r="D173" s="306">
        <v>4193.7833333333338</v>
      </c>
      <c r="E173" s="306">
        <v>4152.5666666666675</v>
      </c>
      <c r="F173" s="306">
        <v>4111.8833333333341</v>
      </c>
      <c r="G173" s="306">
        <v>4070.6666666666679</v>
      </c>
      <c r="H173" s="306">
        <v>4234.4666666666672</v>
      </c>
      <c r="I173" s="306">
        <v>4275.6833333333325</v>
      </c>
      <c r="J173" s="306">
        <v>4316.3666666666668</v>
      </c>
      <c r="K173" s="305">
        <v>4235</v>
      </c>
      <c r="L173" s="305">
        <v>4153.1000000000004</v>
      </c>
      <c r="M173" s="305">
        <v>0.42843999999999999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665.75</v>
      </c>
      <c r="D174" s="306">
        <v>662.26666666666665</v>
      </c>
      <c r="E174" s="306">
        <v>651.5333333333333</v>
      </c>
      <c r="F174" s="306">
        <v>637.31666666666661</v>
      </c>
      <c r="G174" s="306">
        <v>626.58333333333326</v>
      </c>
      <c r="H174" s="306">
        <v>676.48333333333335</v>
      </c>
      <c r="I174" s="306">
        <v>687.2166666666667</v>
      </c>
      <c r="J174" s="306">
        <v>701.43333333333339</v>
      </c>
      <c r="K174" s="305">
        <v>673</v>
      </c>
      <c r="L174" s="305">
        <v>648.04999999999995</v>
      </c>
      <c r="M174" s="305">
        <v>22.590920000000001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1153.25</v>
      </c>
      <c r="D175" s="306">
        <v>1167.7666666666667</v>
      </c>
      <c r="E175" s="306">
        <v>1130.5333333333333</v>
      </c>
      <c r="F175" s="306">
        <v>1107.8166666666666</v>
      </c>
      <c r="G175" s="306">
        <v>1070.5833333333333</v>
      </c>
      <c r="H175" s="306">
        <v>1190.4833333333333</v>
      </c>
      <c r="I175" s="306">
        <v>1227.7166666666665</v>
      </c>
      <c r="J175" s="306">
        <v>1250.4333333333334</v>
      </c>
      <c r="K175" s="305">
        <v>1205</v>
      </c>
      <c r="L175" s="305">
        <v>1145.05</v>
      </c>
      <c r="M175" s="305">
        <v>0.51422999999999996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537.65</v>
      </c>
      <c r="D176" s="306">
        <v>533.13333333333333</v>
      </c>
      <c r="E176" s="306">
        <v>526.76666666666665</v>
      </c>
      <c r="F176" s="306">
        <v>515.88333333333333</v>
      </c>
      <c r="G176" s="306">
        <v>509.51666666666665</v>
      </c>
      <c r="H176" s="306">
        <v>544.01666666666665</v>
      </c>
      <c r="I176" s="306">
        <v>550.38333333333321</v>
      </c>
      <c r="J176" s="306">
        <v>561.26666666666665</v>
      </c>
      <c r="K176" s="305">
        <v>539.5</v>
      </c>
      <c r="L176" s="305">
        <v>522.25</v>
      </c>
      <c r="M176" s="305">
        <v>1.7224900000000001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766.95</v>
      </c>
      <c r="D177" s="306">
        <v>774.56666666666661</v>
      </c>
      <c r="E177" s="306">
        <v>753.68333333333317</v>
      </c>
      <c r="F177" s="306">
        <v>740.41666666666652</v>
      </c>
      <c r="G177" s="306">
        <v>719.53333333333308</v>
      </c>
      <c r="H177" s="306">
        <v>787.83333333333326</v>
      </c>
      <c r="I177" s="306">
        <v>808.7166666666667</v>
      </c>
      <c r="J177" s="306">
        <v>821.98333333333335</v>
      </c>
      <c r="K177" s="305">
        <v>795.45</v>
      </c>
      <c r="L177" s="305">
        <v>761.3</v>
      </c>
      <c r="M177" s="305">
        <v>64.370559999999998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478.3</v>
      </c>
      <c r="D178" s="306">
        <v>479.43333333333334</v>
      </c>
      <c r="E178" s="306">
        <v>474.86666666666667</v>
      </c>
      <c r="F178" s="306">
        <v>471.43333333333334</v>
      </c>
      <c r="G178" s="306">
        <v>466.86666666666667</v>
      </c>
      <c r="H178" s="306">
        <v>482.86666666666667</v>
      </c>
      <c r="I178" s="306">
        <v>487.43333333333339</v>
      </c>
      <c r="J178" s="306">
        <v>490.86666666666667</v>
      </c>
      <c r="K178" s="305">
        <v>484</v>
      </c>
      <c r="L178" s="305">
        <v>476</v>
      </c>
      <c r="M178" s="305">
        <v>1.49478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1399.5</v>
      </c>
      <c r="D179" s="306">
        <v>1387.9166666666667</v>
      </c>
      <c r="E179" s="306">
        <v>1364.4833333333336</v>
      </c>
      <c r="F179" s="306">
        <v>1329.4666666666669</v>
      </c>
      <c r="G179" s="306">
        <v>1306.0333333333338</v>
      </c>
      <c r="H179" s="306">
        <v>1422.9333333333334</v>
      </c>
      <c r="I179" s="306">
        <v>1446.3666666666663</v>
      </c>
      <c r="J179" s="306">
        <v>1481.3833333333332</v>
      </c>
      <c r="K179" s="305">
        <v>1411.35</v>
      </c>
      <c r="L179" s="305">
        <v>1352.9</v>
      </c>
      <c r="M179" s="305">
        <v>11.42923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80.3</v>
      </c>
      <c r="D180" s="306">
        <v>80.733333333333334</v>
      </c>
      <c r="E180" s="306">
        <v>79.516666666666666</v>
      </c>
      <c r="F180" s="306">
        <v>78.733333333333334</v>
      </c>
      <c r="G180" s="306">
        <v>77.516666666666666</v>
      </c>
      <c r="H180" s="306">
        <v>81.516666666666666</v>
      </c>
      <c r="I180" s="306">
        <v>82.733333333333334</v>
      </c>
      <c r="J180" s="306">
        <v>83.516666666666666</v>
      </c>
      <c r="K180" s="305">
        <v>81.95</v>
      </c>
      <c r="L180" s="305">
        <v>79.95</v>
      </c>
      <c r="M180" s="305">
        <v>5.6214000000000004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269.95</v>
      </c>
      <c r="D181" s="306">
        <v>271.95</v>
      </c>
      <c r="E181" s="306">
        <v>266.04999999999995</v>
      </c>
      <c r="F181" s="306">
        <v>262.14999999999998</v>
      </c>
      <c r="G181" s="306">
        <v>256.24999999999994</v>
      </c>
      <c r="H181" s="306">
        <v>275.84999999999997</v>
      </c>
      <c r="I181" s="306">
        <v>281.74999999999994</v>
      </c>
      <c r="J181" s="306">
        <v>285.64999999999998</v>
      </c>
      <c r="K181" s="305">
        <v>277.85000000000002</v>
      </c>
      <c r="L181" s="305">
        <v>268.05</v>
      </c>
      <c r="M181" s="305">
        <v>10.787050000000001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444.05</v>
      </c>
      <c r="D182" s="306">
        <v>446.68333333333334</v>
      </c>
      <c r="E182" s="306">
        <v>437.36666666666667</v>
      </c>
      <c r="F182" s="306">
        <v>430.68333333333334</v>
      </c>
      <c r="G182" s="306">
        <v>421.36666666666667</v>
      </c>
      <c r="H182" s="306">
        <v>453.36666666666667</v>
      </c>
      <c r="I182" s="306">
        <v>462.68333333333339</v>
      </c>
      <c r="J182" s="306">
        <v>469.36666666666667</v>
      </c>
      <c r="K182" s="305">
        <v>456</v>
      </c>
      <c r="L182" s="305">
        <v>440</v>
      </c>
      <c r="M182" s="305">
        <v>3.4103599999999998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1428.6</v>
      </c>
      <c r="D183" s="306">
        <v>1434.5666666666666</v>
      </c>
      <c r="E183" s="306">
        <v>1413.8833333333332</v>
      </c>
      <c r="F183" s="306">
        <v>1399.1666666666665</v>
      </c>
      <c r="G183" s="306">
        <v>1378.4833333333331</v>
      </c>
      <c r="H183" s="306">
        <v>1449.2833333333333</v>
      </c>
      <c r="I183" s="306">
        <v>1469.9666666666667</v>
      </c>
      <c r="J183" s="306">
        <v>1484.6833333333334</v>
      </c>
      <c r="K183" s="305">
        <v>1455.25</v>
      </c>
      <c r="L183" s="305">
        <v>1419.85</v>
      </c>
      <c r="M183" s="305">
        <v>20.25958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154.80000000000001</v>
      </c>
      <c r="D184" s="306">
        <v>155.04999999999998</v>
      </c>
      <c r="E184" s="306">
        <v>151.39999999999998</v>
      </c>
      <c r="F184" s="306">
        <v>148</v>
      </c>
      <c r="G184" s="306">
        <v>144.35</v>
      </c>
      <c r="H184" s="306">
        <v>158.44999999999996</v>
      </c>
      <c r="I184" s="306">
        <v>162.1</v>
      </c>
      <c r="J184" s="306">
        <v>165.49999999999994</v>
      </c>
      <c r="K184" s="305">
        <v>158.69999999999999</v>
      </c>
      <c r="L184" s="305">
        <v>151.65</v>
      </c>
      <c r="M184" s="305">
        <v>26.726120000000002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1714.05</v>
      </c>
      <c r="D185" s="306">
        <v>1736.45</v>
      </c>
      <c r="E185" s="306">
        <v>1677.7</v>
      </c>
      <c r="F185" s="306">
        <v>1641.35</v>
      </c>
      <c r="G185" s="306">
        <v>1582.6</v>
      </c>
      <c r="H185" s="306">
        <v>1772.8000000000002</v>
      </c>
      <c r="I185" s="306">
        <v>1831.5500000000002</v>
      </c>
      <c r="J185" s="306">
        <v>1867.9000000000003</v>
      </c>
      <c r="K185" s="305">
        <v>1795.2</v>
      </c>
      <c r="L185" s="305">
        <v>1700.1</v>
      </c>
      <c r="M185" s="305">
        <v>0.44486999999999999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166.7</v>
      </c>
      <c r="D186" s="306">
        <v>163.88333333333335</v>
      </c>
      <c r="E186" s="306">
        <v>158.8666666666667</v>
      </c>
      <c r="F186" s="306">
        <v>151.03333333333336</v>
      </c>
      <c r="G186" s="306">
        <v>146.01666666666671</v>
      </c>
      <c r="H186" s="306">
        <v>171.7166666666667</v>
      </c>
      <c r="I186" s="306">
        <v>176.73333333333335</v>
      </c>
      <c r="J186" s="306">
        <v>184.56666666666669</v>
      </c>
      <c r="K186" s="305">
        <v>168.9</v>
      </c>
      <c r="L186" s="305">
        <v>156.05000000000001</v>
      </c>
      <c r="M186" s="305">
        <v>31.938639999999999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254.5</v>
      </c>
      <c r="D187" s="306">
        <v>256.33333333333331</v>
      </c>
      <c r="E187" s="306">
        <v>251.46666666666664</v>
      </c>
      <c r="F187" s="306">
        <v>248.43333333333334</v>
      </c>
      <c r="G187" s="306">
        <v>243.56666666666666</v>
      </c>
      <c r="H187" s="306">
        <v>259.36666666666662</v>
      </c>
      <c r="I187" s="306">
        <v>264.23333333333329</v>
      </c>
      <c r="J187" s="306">
        <v>267.26666666666659</v>
      </c>
      <c r="K187" s="305">
        <v>261.2</v>
      </c>
      <c r="L187" s="305">
        <v>253.3</v>
      </c>
      <c r="M187" s="305">
        <v>6.4798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803.5</v>
      </c>
      <c r="D188" s="306">
        <v>811.44999999999993</v>
      </c>
      <c r="E188" s="306">
        <v>789.04999999999984</v>
      </c>
      <c r="F188" s="306">
        <v>774.59999999999991</v>
      </c>
      <c r="G188" s="306">
        <v>752.19999999999982</v>
      </c>
      <c r="H188" s="306">
        <v>825.89999999999986</v>
      </c>
      <c r="I188" s="306">
        <v>848.3</v>
      </c>
      <c r="J188" s="306">
        <v>862.74999999999989</v>
      </c>
      <c r="K188" s="305">
        <v>833.85</v>
      </c>
      <c r="L188" s="305">
        <v>797</v>
      </c>
      <c r="M188" s="305">
        <v>8.6400600000000001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559.29999999999995</v>
      </c>
      <c r="D189" s="306">
        <v>555.4666666666667</v>
      </c>
      <c r="E189" s="306">
        <v>548.83333333333337</v>
      </c>
      <c r="F189" s="306">
        <v>538.36666666666667</v>
      </c>
      <c r="G189" s="306">
        <v>531.73333333333335</v>
      </c>
      <c r="H189" s="306">
        <v>565.93333333333339</v>
      </c>
      <c r="I189" s="306">
        <v>572.56666666666661</v>
      </c>
      <c r="J189" s="306">
        <v>583.03333333333342</v>
      </c>
      <c r="K189" s="305">
        <v>562.1</v>
      </c>
      <c r="L189" s="305">
        <v>545</v>
      </c>
      <c r="M189" s="305">
        <v>15.05814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1838.3</v>
      </c>
      <c r="D190" s="306">
        <v>1840.2833333333335</v>
      </c>
      <c r="E190" s="306">
        <v>1808.5666666666671</v>
      </c>
      <c r="F190" s="306">
        <v>1778.8333333333335</v>
      </c>
      <c r="G190" s="306">
        <v>1747.116666666667</v>
      </c>
      <c r="H190" s="306">
        <v>1870.0166666666671</v>
      </c>
      <c r="I190" s="306">
        <v>1901.7333333333338</v>
      </c>
      <c r="J190" s="306">
        <v>1931.4666666666672</v>
      </c>
      <c r="K190" s="305">
        <v>1872</v>
      </c>
      <c r="L190" s="305">
        <v>1810.55</v>
      </c>
      <c r="M190" s="305">
        <v>9.3690899999999999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905.1</v>
      </c>
      <c r="D191" s="306">
        <v>903.76666666666677</v>
      </c>
      <c r="E191" s="306">
        <v>882.53333333333353</v>
      </c>
      <c r="F191" s="306">
        <v>859.96666666666681</v>
      </c>
      <c r="G191" s="306">
        <v>838.73333333333358</v>
      </c>
      <c r="H191" s="306">
        <v>926.33333333333348</v>
      </c>
      <c r="I191" s="306">
        <v>947.56666666666683</v>
      </c>
      <c r="J191" s="306">
        <v>970.13333333333344</v>
      </c>
      <c r="K191" s="305">
        <v>925</v>
      </c>
      <c r="L191" s="305">
        <v>881.2</v>
      </c>
      <c r="M191" s="305">
        <v>5.8092699999999997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18.100000000000001</v>
      </c>
      <c r="D192" s="306">
        <v>18.066666666666666</v>
      </c>
      <c r="E192" s="306">
        <v>17.883333333333333</v>
      </c>
      <c r="F192" s="306">
        <v>17.666666666666668</v>
      </c>
      <c r="G192" s="306">
        <v>17.483333333333334</v>
      </c>
      <c r="H192" s="306">
        <v>18.283333333333331</v>
      </c>
      <c r="I192" s="306">
        <v>18.466666666666661</v>
      </c>
      <c r="J192" s="306">
        <v>18.68333333333333</v>
      </c>
      <c r="K192" s="305">
        <v>18.25</v>
      </c>
      <c r="L192" s="305">
        <v>17.850000000000001</v>
      </c>
      <c r="M192" s="305">
        <v>12.37738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925.15</v>
      </c>
      <c r="D193" s="306">
        <v>929.2166666666667</v>
      </c>
      <c r="E193" s="306">
        <v>894.43333333333339</v>
      </c>
      <c r="F193" s="306">
        <v>863.7166666666667</v>
      </c>
      <c r="G193" s="306">
        <v>828.93333333333339</v>
      </c>
      <c r="H193" s="306">
        <v>959.93333333333339</v>
      </c>
      <c r="I193" s="306">
        <v>994.7166666666667</v>
      </c>
      <c r="J193" s="306">
        <v>1025.4333333333334</v>
      </c>
      <c r="K193" s="305">
        <v>964</v>
      </c>
      <c r="L193" s="305">
        <v>898.5</v>
      </c>
      <c r="M193" s="305">
        <v>0.78200999999999998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1201.8</v>
      </c>
      <c r="D194" s="306">
        <v>1204.8</v>
      </c>
      <c r="E194" s="306">
        <v>1192.1499999999999</v>
      </c>
      <c r="F194" s="306">
        <v>1182.5</v>
      </c>
      <c r="G194" s="306">
        <v>1169.8499999999999</v>
      </c>
      <c r="H194" s="306">
        <v>1214.4499999999998</v>
      </c>
      <c r="I194" s="306">
        <v>1227.0999999999999</v>
      </c>
      <c r="J194" s="306">
        <v>1236.7499999999998</v>
      </c>
      <c r="K194" s="305">
        <v>1217.45</v>
      </c>
      <c r="L194" s="305">
        <v>1195.1500000000001</v>
      </c>
      <c r="M194" s="305">
        <v>20.077839999999998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1040.75</v>
      </c>
      <c r="D195" s="306">
        <v>1035.6666666666667</v>
      </c>
      <c r="E195" s="306">
        <v>1025.5333333333335</v>
      </c>
      <c r="F195" s="306">
        <v>1010.3166666666668</v>
      </c>
      <c r="G195" s="306">
        <v>1000.1833333333336</v>
      </c>
      <c r="H195" s="306">
        <v>1050.8833333333334</v>
      </c>
      <c r="I195" s="306">
        <v>1061.0166666666667</v>
      </c>
      <c r="J195" s="306">
        <v>1076.2333333333333</v>
      </c>
      <c r="K195" s="305">
        <v>1045.8</v>
      </c>
      <c r="L195" s="305">
        <v>1020.45</v>
      </c>
      <c r="M195" s="305">
        <v>51.854849999999999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2306.75</v>
      </c>
      <c r="D196" s="306">
        <v>2309.6166666666668</v>
      </c>
      <c r="E196" s="306">
        <v>2285.0333333333338</v>
      </c>
      <c r="F196" s="306">
        <v>2263.3166666666671</v>
      </c>
      <c r="G196" s="306">
        <v>2238.733333333334</v>
      </c>
      <c r="H196" s="306">
        <v>2331.3333333333335</v>
      </c>
      <c r="I196" s="306">
        <v>2355.9166666666665</v>
      </c>
      <c r="J196" s="306">
        <v>2377.6333333333332</v>
      </c>
      <c r="K196" s="305">
        <v>2334.1999999999998</v>
      </c>
      <c r="L196" s="305">
        <v>2287.9</v>
      </c>
      <c r="M196" s="305">
        <v>62.828510000000001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1896.8</v>
      </c>
      <c r="D197" s="306">
        <v>1883.3833333333332</v>
      </c>
      <c r="E197" s="306">
        <v>1821.5666666666664</v>
      </c>
      <c r="F197" s="306">
        <v>1746.3333333333333</v>
      </c>
      <c r="G197" s="306">
        <v>1684.5166666666664</v>
      </c>
      <c r="H197" s="306">
        <v>1958.6166666666663</v>
      </c>
      <c r="I197" s="306">
        <v>2020.4333333333329</v>
      </c>
      <c r="J197" s="306">
        <v>2095.6666666666661</v>
      </c>
      <c r="K197" s="305">
        <v>1945.2</v>
      </c>
      <c r="L197" s="305">
        <v>1808.15</v>
      </c>
      <c r="M197" s="305">
        <v>67.885180000000005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1388.95</v>
      </c>
      <c r="D198" s="306">
        <v>1391.25</v>
      </c>
      <c r="E198" s="306">
        <v>1377.7</v>
      </c>
      <c r="F198" s="306">
        <v>1366.45</v>
      </c>
      <c r="G198" s="306">
        <v>1352.9</v>
      </c>
      <c r="H198" s="306">
        <v>1402.5</v>
      </c>
      <c r="I198" s="306">
        <v>1416.0500000000002</v>
      </c>
      <c r="J198" s="306">
        <v>1427.3</v>
      </c>
      <c r="K198" s="305">
        <v>1404.8</v>
      </c>
      <c r="L198" s="305">
        <v>1380</v>
      </c>
      <c r="M198" s="305">
        <v>67.426940000000002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598.95000000000005</v>
      </c>
      <c r="D199" s="306">
        <v>600.85</v>
      </c>
      <c r="E199" s="306">
        <v>594.20000000000005</v>
      </c>
      <c r="F199" s="306">
        <v>589.45000000000005</v>
      </c>
      <c r="G199" s="306">
        <v>582.80000000000007</v>
      </c>
      <c r="H199" s="306">
        <v>605.6</v>
      </c>
      <c r="I199" s="306">
        <v>612.24999999999989</v>
      </c>
      <c r="J199" s="306">
        <v>617</v>
      </c>
      <c r="K199" s="305">
        <v>607.5</v>
      </c>
      <c r="L199" s="305">
        <v>596.1</v>
      </c>
      <c r="M199" s="305">
        <v>56.098849999999999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1122.25</v>
      </c>
      <c r="D200" s="306">
        <v>1123.0666666666666</v>
      </c>
      <c r="E200" s="306">
        <v>1103.2333333333331</v>
      </c>
      <c r="F200" s="306">
        <v>1084.2166666666665</v>
      </c>
      <c r="G200" s="306">
        <v>1064.383333333333</v>
      </c>
      <c r="H200" s="306">
        <v>1142.0833333333333</v>
      </c>
      <c r="I200" s="306">
        <v>1161.9166666666667</v>
      </c>
      <c r="J200" s="306">
        <v>1180.9333333333334</v>
      </c>
      <c r="K200" s="305">
        <v>1142.9000000000001</v>
      </c>
      <c r="L200" s="305">
        <v>1104.05</v>
      </c>
      <c r="M200" s="305">
        <v>1.4086399999999999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183.35</v>
      </c>
      <c r="D201" s="306">
        <v>183.2166666666667</v>
      </c>
      <c r="E201" s="306">
        <v>181.43333333333339</v>
      </c>
      <c r="F201" s="306">
        <v>179.51666666666671</v>
      </c>
      <c r="G201" s="306">
        <v>177.73333333333341</v>
      </c>
      <c r="H201" s="306">
        <v>185.13333333333338</v>
      </c>
      <c r="I201" s="306">
        <v>186.91666666666669</v>
      </c>
      <c r="J201" s="306">
        <v>188.83333333333337</v>
      </c>
      <c r="K201" s="305">
        <v>185</v>
      </c>
      <c r="L201" s="305">
        <v>181.3</v>
      </c>
      <c r="M201" s="305">
        <v>0.73526999999999998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102.8</v>
      </c>
      <c r="D202" s="306">
        <v>103.8</v>
      </c>
      <c r="E202" s="306">
        <v>101.5</v>
      </c>
      <c r="F202" s="306">
        <v>100.2</v>
      </c>
      <c r="G202" s="306">
        <v>97.9</v>
      </c>
      <c r="H202" s="306">
        <v>105.1</v>
      </c>
      <c r="I202" s="306">
        <v>107.39999999999998</v>
      </c>
      <c r="J202" s="306">
        <v>108.69999999999999</v>
      </c>
      <c r="K202" s="305">
        <v>106.1</v>
      </c>
      <c r="L202" s="305">
        <v>102.5</v>
      </c>
      <c r="M202" s="305">
        <v>7.0392700000000001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2773.9</v>
      </c>
      <c r="D203" s="306">
        <v>2778.6666666666665</v>
      </c>
      <c r="E203" s="306">
        <v>2747.3833333333332</v>
      </c>
      <c r="F203" s="306">
        <v>2720.8666666666668</v>
      </c>
      <c r="G203" s="306">
        <v>2689.5833333333335</v>
      </c>
      <c r="H203" s="306">
        <v>2805.1833333333329</v>
      </c>
      <c r="I203" s="306">
        <v>2836.4666666666667</v>
      </c>
      <c r="J203" s="306">
        <v>2862.9833333333327</v>
      </c>
      <c r="K203" s="305">
        <v>2809.95</v>
      </c>
      <c r="L203" s="305">
        <v>2752.15</v>
      </c>
      <c r="M203" s="305">
        <v>18.592310000000001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62.95</v>
      </c>
      <c r="D204" s="306">
        <v>63.300000000000004</v>
      </c>
      <c r="E204" s="306">
        <v>61.900000000000006</v>
      </c>
      <c r="F204" s="306">
        <v>60.85</v>
      </c>
      <c r="G204" s="306">
        <v>59.45</v>
      </c>
      <c r="H204" s="306">
        <v>64.350000000000009</v>
      </c>
      <c r="I204" s="306">
        <v>65.75</v>
      </c>
      <c r="J204" s="306">
        <v>66.800000000000011</v>
      </c>
      <c r="K204" s="305">
        <v>64.7</v>
      </c>
      <c r="L204" s="305">
        <v>62.25</v>
      </c>
      <c r="M204" s="305">
        <v>59.167479999999998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960.2</v>
      </c>
      <c r="D205" s="306">
        <v>950.56666666666661</v>
      </c>
      <c r="E205" s="306">
        <v>930.63333333333321</v>
      </c>
      <c r="F205" s="306">
        <v>901.06666666666661</v>
      </c>
      <c r="G205" s="306">
        <v>881.13333333333321</v>
      </c>
      <c r="H205" s="306">
        <v>980.13333333333321</v>
      </c>
      <c r="I205" s="306">
        <v>1000.0666666666666</v>
      </c>
      <c r="J205" s="306">
        <v>1029.6333333333332</v>
      </c>
      <c r="K205" s="305">
        <v>970.5</v>
      </c>
      <c r="L205" s="305">
        <v>921</v>
      </c>
      <c r="M205" s="305">
        <v>0.77022999999999997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330.45</v>
      </c>
      <c r="D206" s="306">
        <v>339.88333333333338</v>
      </c>
      <c r="E206" s="306">
        <v>310.76666666666677</v>
      </c>
      <c r="F206" s="306">
        <v>291.08333333333337</v>
      </c>
      <c r="G206" s="306">
        <v>261.96666666666675</v>
      </c>
      <c r="H206" s="306">
        <v>359.56666666666678</v>
      </c>
      <c r="I206" s="306">
        <v>388.68333333333345</v>
      </c>
      <c r="J206" s="306">
        <v>408.36666666666679</v>
      </c>
      <c r="K206" s="305">
        <v>369</v>
      </c>
      <c r="L206" s="305">
        <v>320.2</v>
      </c>
      <c r="M206" s="305">
        <v>8.1556700000000006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422.55</v>
      </c>
      <c r="D207" s="306">
        <v>421.01666666666665</v>
      </c>
      <c r="E207" s="306">
        <v>413.5333333333333</v>
      </c>
      <c r="F207" s="306">
        <v>404.51666666666665</v>
      </c>
      <c r="G207" s="306">
        <v>397.0333333333333</v>
      </c>
      <c r="H207" s="306">
        <v>430.0333333333333</v>
      </c>
      <c r="I207" s="306">
        <v>437.51666666666665</v>
      </c>
      <c r="J207" s="306">
        <v>446.5333333333333</v>
      </c>
      <c r="K207" s="305">
        <v>428.5</v>
      </c>
      <c r="L207" s="305">
        <v>412</v>
      </c>
      <c r="M207" s="305">
        <v>391.15757000000002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105.1</v>
      </c>
      <c r="D208" s="306">
        <v>104.55</v>
      </c>
      <c r="E208" s="306">
        <v>102</v>
      </c>
      <c r="F208" s="306">
        <v>98.9</v>
      </c>
      <c r="G208" s="306">
        <v>96.350000000000009</v>
      </c>
      <c r="H208" s="306">
        <v>107.64999999999999</v>
      </c>
      <c r="I208" s="306">
        <v>110.19999999999997</v>
      </c>
      <c r="J208" s="306">
        <v>113.29999999999998</v>
      </c>
      <c r="K208" s="305">
        <v>107.1</v>
      </c>
      <c r="L208" s="305">
        <v>101.45</v>
      </c>
      <c r="M208" s="305">
        <v>94.633859999999999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227.8</v>
      </c>
      <c r="D209" s="306">
        <v>228.85</v>
      </c>
      <c r="E209" s="306">
        <v>225.2</v>
      </c>
      <c r="F209" s="306">
        <v>222.6</v>
      </c>
      <c r="G209" s="306">
        <v>218.95</v>
      </c>
      <c r="H209" s="306">
        <v>231.45</v>
      </c>
      <c r="I209" s="306">
        <v>235.10000000000002</v>
      </c>
      <c r="J209" s="306">
        <v>237.7</v>
      </c>
      <c r="K209" s="305">
        <v>232.5</v>
      </c>
      <c r="L209" s="305">
        <v>226.25</v>
      </c>
      <c r="M209" s="305">
        <v>85.731229999999996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2353.25</v>
      </c>
      <c r="D210" s="306">
        <v>2341.6833333333329</v>
      </c>
      <c r="E210" s="306">
        <v>2315.4666666666658</v>
      </c>
      <c r="F210" s="306">
        <v>2277.6833333333329</v>
      </c>
      <c r="G210" s="306">
        <v>2251.4666666666658</v>
      </c>
      <c r="H210" s="306">
        <v>2379.4666666666658</v>
      </c>
      <c r="I210" s="306">
        <v>2405.6833333333329</v>
      </c>
      <c r="J210" s="306">
        <v>2443.4666666666658</v>
      </c>
      <c r="K210" s="305">
        <v>2367.9</v>
      </c>
      <c r="L210" s="305">
        <v>2303.9</v>
      </c>
      <c r="M210" s="305">
        <v>31.239789999999999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300.95</v>
      </c>
      <c r="D211" s="306">
        <v>300.48333333333335</v>
      </c>
      <c r="E211" s="306">
        <v>296.4666666666667</v>
      </c>
      <c r="F211" s="306">
        <v>291.98333333333335</v>
      </c>
      <c r="G211" s="306">
        <v>287.9666666666667</v>
      </c>
      <c r="H211" s="306">
        <v>304.9666666666667</v>
      </c>
      <c r="I211" s="306">
        <v>308.98333333333335</v>
      </c>
      <c r="J211" s="306">
        <v>313.4666666666667</v>
      </c>
      <c r="K211" s="305">
        <v>304.5</v>
      </c>
      <c r="L211" s="305">
        <v>296</v>
      </c>
      <c r="M211" s="305">
        <v>3.8271199999999999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778</v>
      </c>
      <c r="D212" s="306">
        <v>788.31666666666661</v>
      </c>
      <c r="E212" s="306">
        <v>761.63333333333321</v>
      </c>
      <c r="F212" s="306">
        <v>745.26666666666665</v>
      </c>
      <c r="G212" s="306">
        <v>718.58333333333326</v>
      </c>
      <c r="H212" s="306">
        <v>804.68333333333317</v>
      </c>
      <c r="I212" s="306">
        <v>831.36666666666656</v>
      </c>
      <c r="J212" s="306">
        <v>847.73333333333312</v>
      </c>
      <c r="K212" s="305">
        <v>815</v>
      </c>
      <c r="L212" s="305">
        <v>771.95</v>
      </c>
      <c r="M212" s="305">
        <v>0.67145999999999995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32191.8</v>
      </c>
      <c r="D213" s="306">
        <v>31991.933333333331</v>
      </c>
      <c r="E213" s="306">
        <v>31423.96666666666</v>
      </c>
      <c r="F213" s="306">
        <v>30656.133333333328</v>
      </c>
      <c r="G213" s="306">
        <v>30088.166666666657</v>
      </c>
      <c r="H213" s="306">
        <v>32759.766666666663</v>
      </c>
      <c r="I213" s="306">
        <v>33327.73333333333</v>
      </c>
      <c r="J213" s="306">
        <v>34095.566666666666</v>
      </c>
      <c r="K213" s="305">
        <v>32559.9</v>
      </c>
      <c r="L213" s="305">
        <v>31224.1</v>
      </c>
      <c r="M213" s="305">
        <v>8.362E-2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35.950000000000003</v>
      </c>
      <c r="D214" s="306">
        <v>35.866666666666667</v>
      </c>
      <c r="E214" s="306">
        <v>35.383333333333333</v>
      </c>
      <c r="F214" s="306">
        <v>34.816666666666663</v>
      </c>
      <c r="G214" s="306">
        <v>34.333333333333329</v>
      </c>
      <c r="H214" s="306">
        <v>36.433333333333337</v>
      </c>
      <c r="I214" s="306">
        <v>36.916666666666671</v>
      </c>
      <c r="J214" s="306">
        <v>37.483333333333341</v>
      </c>
      <c r="K214" s="305">
        <v>36.35</v>
      </c>
      <c r="L214" s="305">
        <v>35.299999999999997</v>
      </c>
      <c r="M214" s="305">
        <v>22.167010000000001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75.150000000000006</v>
      </c>
      <c r="D215" s="306">
        <v>74.183333333333337</v>
      </c>
      <c r="E215" s="306">
        <v>72.26666666666668</v>
      </c>
      <c r="F215" s="306">
        <v>69.38333333333334</v>
      </c>
      <c r="G215" s="306">
        <v>67.466666666666683</v>
      </c>
      <c r="H215" s="306">
        <v>77.066666666666677</v>
      </c>
      <c r="I215" s="306">
        <v>78.983333333333334</v>
      </c>
      <c r="J215" s="306">
        <v>81.866666666666674</v>
      </c>
      <c r="K215" s="305">
        <v>76.099999999999994</v>
      </c>
      <c r="L215" s="305">
        <v>71.3</v>
      </c>
      <c r="M215" s="305">
        <v>161.69108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118</v>
      </c>
      <c r="D216" s="306">
        <v>119.06666666666666</v>
      </c>
      <c r="E216" s="306">
        <v>115.93333333333332</v>
      </c>
      <c r="F216" s="306">
        <v>113.86666666666666</v>
      </c>
      <c r="G216" s="306">
        <v>110.73333333333332</v>
      </c>
      <c r="H216" s="306">
        <v>121.13333333333333</v>
      </c>
      <c r="I216" s="306">
        <v>124.26666666666665</v>
      </c>
      <c r="J216" s="306">
        <v>126.33333333333333</v>
      </c>
      <c r="K216" s="305">
        <v>122.2</v>
      </c>
      <c r="L216" s="305">
        <v>117</v>
      </c>
      <c r="M216" s="305">
        <v>80.096810000000005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752.85</v>
      </c>
      <c r="D217" s="306">
        <v>750.01666666666677</v>
      </c>
      <c r="E217" s="306">
        <v>743.33333333333348</v>
      </c>
      <c r="F217" s="306">
        <v>733.81666666666672</v>
      </c>
      <c r="G217" s="306">
        <v>727.13333333333344</v>
      </c>
      <c r="H217" s="306">
        <v>759.53333333333353</v>
      </c>
      <c r="I217" s="306">
        <v>766.2166666666667</v>
      </c>
      <c r="J217" s="306">
        <v>775.73333333333358</v>
      </c>
      <c r="K217" s="305">
        <v>756.7</v>
      </c>
      <c r="L217" s="305">
        <v>740.5</v>
      </c>
      <c r="M217" s="305">
        <v>202.72211999999999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1265.8499999999999</v>
      </c>
      <c r="D218" s="306">
        <v>1270</v>
      </c>
      <c r="E218" s="306">
        <v>1240.05</v>
      </c>
      <c r="F218" s="306">
        <v>1214.25</v>
      </c>
      <c r="G218" s="306">
        <v>1184.3</v>
      </c>
      <c r="H218" s="306">
        <v>1295.8</v>
      </c>
      <c r="I218" s="306">
        <v>1325.7499999999998</v>
      </c>
      <c r="J218" s="306">
        <v>1351.55</v>
      </c>
      <c r="K218" s="305">
        <v>1299.95</v>
      </c>
      <c r="L218" s="305">
        <v>1244.2</v>
      </c>
      <c r="M218" s="305">
        <v>21.092790000000001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521.6</v>
      </c>
      <c r="D219" s="306">
        <v>523.73333333333335</v>
      </c>
      <c r="E219" s="306">
        <v>513.41666666666674</v>
      </c>
      <c r="F219" s="306">
        <v>505.23333333333335</v>
      </c>
      <c r="G219" s="306">
        <v>494.91666666666674</v>
      </c>
      <c r="H219" s="306">
        <v>531.91666666666674</v>
      </c>
      <c r="I219" s="306">
        <v>542.23333333333335</v>
      </c>
      <c r="J219" s="306">
        <v>550.41666666666674</v>
      </c>
      <c r="K219" s="305">
        <v>534.04999999999995</v>
      </c>
      <c r="L219" s="305">
        <v>515.54999999999995</v>
      </c>
      <c r="M219" s="305">
        <v>42.009430000000002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149</v>
      </c>
      <c r="D220" s="306">
        <v>149.29999999999998</v>
      </c>
      <c r="E220" s="306">
        <v>143.69999999999996</v>
      </c>
      <c r="F220" s="306">
        <v>138.39999999999998</v>
      </c>
      <c r="G220" s="306">
        <v>132.79999999999995</v>
      </c>
      <c r="H220" s="306">
        <v>154.59999999999997</v>
      </c>
      <c r="I220" s="306">
        <v>160.19999999999999</v>
      </c>
      <c r="J220" s="306">
        <v>165.49999999999997</v>
      </c>
      <c r="K220" s="305">
        <v>154.9</v>
      </c>
      <c r="L220" s="305">
        <v>144</v>
      </c>
      <c r="M220" s="305">
        <v>4.9555499999999997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36.65</v>
      </c>
      <c r="D221" s="306">
        <v>36.6</v>
      </c>
      <c r="E221" s="306">
        <v>36</v>
      </c>
      <c r="F221" s="306">
        <v>35.35</v>
      </c>
      <c r="G221" s="306">
        <v>34.75</v>
      </c>
      <c r="H221" s="306">
        <v>37.25</v>
      </c>
      <c r="I221" s="306">
        <v>37.850000000000009</v>
      </c>
      <c r="J221" s="306">
        <v>38.5</v>
      </c>
      <c r="K221" s="305">
        <v>37.200000000000003</v>
      </c>
      <c r="L221" s="305">
        <v>35.950000000000003</v>
      </c>
      <c r="M221" s="305">
        <v>61.277279999999998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9.6</v>
      </c>
      <c r="D222" s="306">
        <v>9.6833333333333318</v>
      </c>
      <c r="E222" s="306">
        <v>9.1666666666666643</v>
      </c>
      <c r="F222" s="306">
        <v>8.7333333333333325</v>
      </c>
      <c r="G222" s="306">
        <v>8.216666666666665</v>
      </c>
      <c r="H222" s="306">
        <v>10.116666666666664</v>
      </c>
      <c r="I222" s="306">
        <v>10.633333333333333</v>
      </c>
      <c r="J222" s="306">
        <v>11.066666666666663</v>
      </c>
      <c r="K222" s="305">
        <v>10.199999999999999</v>
      </c>
      <c r="L222" s="305">
        <v>9.25</v>
      </c>
      <c r="M222" s="305">
        <v>4503.0195899999999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49.45</v>
      </c>
      <c r="D223" s="306">
        <v>49.65</v>
      </c>
      <c r="E223" s="306">
        <v>49</v>
      </c>
      <c r="F223" s="306">
        <v>48.550000000000004</v>
      </c>
      <c r="G223" s="306">
        <v>47.900000000000006</v>
      </c>
      <c r="H223" s="306">
        <v>50.099999999999994</v>
      </c>
      <c r="I223" s="306">
        <v>50.749999999999986</v>
      </c>
      <c r="J223" s="306">
        <v>51.199999999999989</v>
      </c>
      <c r="K223" s="305">
        <v>50.3</v>
      </c>
      <c r="L223" s="305">
        <v>49.2</v>
      </c>
      <c r="M223" s="305">
        <v>42.997480000000003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36.299999999999997</v>
      </c>
      <c r="D224" s="306">
        <v>36.449999999999996</v>
      </c>
      <c r="E224" s="306">
        <v>35.899999999999991</v>
      </c>
      <c r="F224" s="306">
        <v>35.499999999999993</v>
      </c>
      <c r="G224" s="306">
        <v>34.949999999999989</v>
      </c>
      <c r="H224" s="306">
        <v>36.849999999999994</v>
      </c>
      <c r="I224" s="306">
        <v>37.399999999999991</v>
      </c>
      <c r="J224" s="306">
        <v>37.799999999999997</v>
      </c>
      <c r="K224" s="305">
        <v>37</v>
      </c>
      <c r="L224" s="305">
        <v>36.049999999999997</v>
      </c>
      <c r="M224" s="305">
        <v>177.85454999999999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194.65</v>
      </c>
      <c r="D225" s="306">
        <v>194.23333333333335</v>
      </c>
      <c r="E225" s="306">
        <v>190.8666666666667</v>
      </c>
      <c r="F225" s="306">
        <v>187.08333333333334</v>
      </c>
      <c r="G225" s="306">
        <v>183.7166666666667</v>
      </c>
      <c r="H225" s="306">
        <v>198.01666666666671</v>
      </c>
      <c r="I225" s="306">
        <v>201.38333333333338</v>
      </c>
      <c r="J225" s="306">
        <v>205.16666666666671</v>
      </c>
      <c r="K225" s="305">
        <v>197.6</v>
      </c>
      <c r="L225" s="305">
        <v>190.45</v>
      </c>
      <c r="M225" s="305">
        <v>75.879900000000006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866.9</v>
      </c>
      <c r="D226" s="306">
        <v>866.65</v>
      </c>
      <c r="E226" s="306">
        <v>855.3</v>
      </c>
      <c r="F226" s="306">
        <v>843.69999999999993</v>
      </c>
      <c r="G226" s="306">
        <v>832.34999999999991</v>
      </c>
      <c r="H226" s="306">
        <v>878.25</v>
      </c>
      <c r="I226" s="306">
        <v>889.60000000000014</v>
      </c>
      <c r="J226" s="306">
        <v>901.2</v>
      </c>
      <c r="K226" s="305">
        <v>878</v>
      </c>
      <c r="L226" s="305">
        <v>855.05</v>
      </c>
      <c r="M226" s="305">
        <v>0.10413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378.2</v>
      </c>
      <c r="D227" s="306">
        <v>379.81666666666666</v>
      </c>
      <c r="E227" s="306">
        <v>371.38333333333333</v>
      </c>
      <c r="F227" s="306">
        <v>364.56666666666666</v>
      </c>
      <c r="G227" s="306">
        <v>356.13333333333333</v>
      </c>
      <c r="H227" s="306">
        <v>386.63333333333333</v>
      </c>
      <c r="I227" s="306">
        <v>395.06666666666661</v>
      </c>
      <c r="J227" s="306">
        <v>401.88333333333333</v>
      </c>
      <c r="K227" s="305">
        <v>388.25</v>
      </c>
      <c r="L227" s="305">
        <v>373</v>
      </c>
      <c r="M227" s="305">
        <v>64.398229999999998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321.3</v>
      </c>
      <c r="D228" s="306">
        <v>318.4666666666667</v>
      </c>
      <c r="E228" s="306">
        <v>307.13333333333338</v>
      </c>
      <c r="F228" s="306">
        <v>292.9666666666667</v>
      </c>
      <c r="G228" s="306">
        <v>281.63333333333338</v>
      </c>
      <c r="H228" s="306">
        <v>332.63333333333338</v>
      </c>
      <c r="I228" s="306">
        <v>343.96666666666664</v>
      </c>
      <c r="J228" s="306">
        <v>358.13333333333338</v>
      </c>
      <c r="K228" s="305">
        <v>329.8</v>
      </c>
      <c r="L228" s="305">
        <v>304.3</v>
      </c>
      <c r="M228" s="305">
        <v>14.10801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1566.4</v>
      </c>
      <c r="D229" s="306">
        <v>1548.8</v>
      </c>
      <c r="E229" s="306">
        <v>1517.6</v>
      </c>
      <c r="F229" s="306">
        <v>1468.8</v>
      </c>
      <c r="G229" s="306">
        <v>1437.6</v>
      </c>
      <c r="H229" s="306">
        <v>1597.6</v>
      </c>
      <c r="I229" s="306">
        <v>1628.8000000000002</v>
      </c>
      <c r="J229" s="306">
        <v>1677.6</v>
      </c>
      <c r="K229" s="305">
        <v>1580</v>
      </c>
      <c r="L229" s="305">
        <v>1500</v>
      </c>
      <c r="M229" s="305">
        <v>0.21335999999999999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235</v>
      </c>
      <c r="D230" s="306">
        <v>236.46666666666667</v>
      </c>
      <c r="E230" s="306">
        <v>232.78333333333333</v>
      </c>
      <c r="F230" s="306">
        <v>230.56666666666666</v>
      </c>
      <c r="G230" s="306">
        <v>226.88333333333333</v>
      </c>
      <c r="H230" s="306">
        <v>238.68333333333334</v>
      </c>
      <c r="I230" s="306">
        <v>242.36666666666667</v>
      </c>
      <c r="J230" s="306">
        <v>244.58333333333334</v>
      </c>
      <c r="K230" s="305">
        <v>240.15</v>
      </c>
      <c r="L230" s="305">
        <v>234.25</v>
      </c>
      <c r="M230" s="305">
        <v>50.051690000000001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169.1</v>
      </c>
      <c r="D231" s="306">
        <v>170.26666666666665</v>
      </c>
      <c r="E231" s="306">
        <v>166.83333333333331</v>
      </c>
      <c r="F231" s="306">
        <v>164.56666666666666</v>
      </c>
      <c r="G231" s="306">
        <v>161.13333333333333</v>
      </c>
      <c r="H231" s="306">
        <v>172.5333333333333</v>
      </c>
      <c r="I231" s="306">
        <v>175.96666666666664</v>
      </c>
      <c r="J231" s="306">
        <v>178.23333333333329</v>
      </c>
      <c r="K231" s="305">
        <v>173.7</v>
      </c>
      <c r="L231" s="305">
        <v>168</v>
      </c>
      <c r="M231" s="305">
        <v>29.60416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4554.5</v>
      </c>
      <c r="D232" s="306">
        <v>4593.7333333333336</v>
      </c>
      <c r="E232" s="306">
        <v>4493.7666666666673</v>
      </c>
      <c r="F232" s="306">
        <v>4433.0333333333338</v>
      </c>
      <c r="G232" s="306">
        <v>4333.0666666666675</v>
      </c>
      <c r="H232" s="306">
        <v>4654.4666666666672</v>
      </c>
      <c r="I232" s="306">
        <v>4754.4333333333343</v>
      </c>
      <c r="J232" s="306">
        <v>4815.166666666667</v>
      </c>
      <c r="K232" s="305">
        <v>4693.7</v>
      </c>
      <c r="L232" s="305">
        <v>4533</v>
      </c>
      <c r="M232" s="305">
        <v>1.5228299999999999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169.45</v>
      </c>
      <c r="D233" s="306">
        <v>168.88333333333333</v>
      </c>
      <c r="E233" s="306">
        <v>164.76666666666665</v>
      </c>
      <c r="F233" s="306">
        <v>160.08333333333331</v>
      </c>
      <c r="G233" s="306">
        <v>155.96666666666664</v>
      </c>
      <c r="H233" s="306">
        <v>173.56666666666666</v>
      </c>
      <c r="I233" s="306">
        <v>177.68333333333334</v>
      </c>
      <c r="J233" s="306">
        <v>182.36666666666667</v>
      </c>
      <c r="K233" s="305">
        <v>173</v>
      </c>
      <c r="L233" s="305">
        <v>164.2</v>
      </c>
      <c r="M233" s="305">
        <v>73.583699999999993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1838.55</v>
      </c>
      <c r="D234" s="306">
        <v>1824.5333333333335</v>
      </c>
      <c r="E234" s="306">
        <v>1799.616666666667</v>
      </c>
      <c r="F234" s="306">
        <v>1760.6833333333334</v>
      </c>
      <c r="G234" s="306">
        <v>1735.7666666666669</v>
      </c>
      <c r="H234" s="306">
        <v>1863.4666666666672</v>
      </c>
      <c r="I234" s="306">
        <v>1888.3833333333337</v>
      </c>
      <c r="J234" s="306">
        <v>1927.3166666666673</v>
      </c>
      <c r="K234" s="305">
        <v>1849.45</v>
      </c>
      <c r="L234" s="305">
        <v>1785.6</v>
      </c>
      <c r="M234" s="305">
        <v>9.8768799999999999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1600.35</v>
      </c>
      <c r="D235" s="306">
        <v>1596.3166666666666</v>
      </c>
      <c r="E235" s="306">
        <v>1564.5833333333333</v>
      </c>
      <c r="F235" s="306">
        <v>1528.8166666666666</v>
      </c>
      <c r="G235" s="306">
        <v>1497.0833333333333</v>
      </c>
      <c r="H235" s="306">
        <v>1632.0833333333333</v>
      </c>
      <c r="I235" s="306">
        <v>1663.8166666666668</v>
      </c>
      <c r="J235" s="306">
        <v>1699.5833333333333</v>
      </c>
      <c r="K235" s="305">
        <v>1628.05</v>
      </c>
      <c r="L235" s="305">
        <v>1560.55</v>
      </c>
      <c r="M235" s="305">
        <v>0.21564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353.15</v>
      </c>
      <c r="D236" s="306">
        <v>351.90000000000003</v>
      </c>
      <c r="E236" s="306">
        <v>349.80000000000007</v>
      </c>
      <c r="F236" s="306">
        <v>346.45000000000005</v>
      </c>
      <c r="G236" s="306">
        <v>344.35000000000008</v>
      </c>
      <c r="H236" s="306">
        <v>355.25000000000006</v>
      </c>
      <c r="I236" s="306">
        <v>357.35000000000008</v>
      </c>
      <c r="J236" s="306">
        <v>360.70000000000005</v>
      </c>
      <c r="K236" s="305">
        <v>354</v>
      </c>
      <c r="L236" s="305">
        <v>348.55</v>
      </c>
      <c r="M236" s="305">
        <v>0.28097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930.85</v>
      </c>
      <c r="D237" s="306">
        <v>932.26666666666677</v>
      </c>
      <c r="E237" s="306">
        <v>924.58333333333348</v>
      </c>
      <c r="F237" s="306">
        <v>918.31666666666672</v>
      </c>
      <c r="G237" s="306">
        <v>910.63333333333344</v>
      </c>
      <c r="H237" s="306">
        <v>938.53333333333353</v>
      </c>
      <c r="I237" s="306">
        <v>946.2166666666667</v>
      </c>
      <c r="J237" s="306">
        <v>952.48333333333358</v>
      </c>
      <c r="K237" s="305">
        <v>939.95</v>
      </c>
      <c r="L237" s="305">
        <v>926</v>
      </c>
      <c r="M237" s="305">
        <v>12.49259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201.8</v>
      </c>
      <c r="D238" s="306">
        <v>201.60000000000002</v>
      </c>
      <c r="E238" s="306">
        <v>200.05000000000004</v>
      </c>
      <c r="F238" s="306">
        <v>198.3</v>
      </c>
      <c r="G238" s="306">
        <v>196.75000000000003</v>
      </c>
      <c r="H238" s="306">
        <v>203.35000000000005</v>
      </c>
      <c r="I238" s="306">
        <v>204.9</v>
      </c>
      <c r="J238" s="306">
        <v>206.65000000000006</v>
      </c>
      <c r="K238" s="305">
        <v>203.15</v>
      </c>
      <c r="L238" s="305">
        <v>199.85</v>
      </c>
      <c r="M238" s="305">
        <v>36.874459999999999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14.75</v>
      </c>
      <c r="D239" s="306">
        <v>14.783333333333333</v>
      </c>
      <c r="E239" s="306">
        <v>14.366666666666667</v>
      </c>
      <c r="F239" s="306">
        <v>13.983333333333334</v>
      </c>
      <c r="G239" s="306">
        <v>13.566666666666668</v>
      </c>
      <c r="H239" s="306">
        <v>15.166666666666666</v>
      </c>
      <c r="I239" s="306">
        <v>15.583333333333334</v>
      </c>
      <c r="J239" s="306">
        <v>15.966666666666665</v>
      </c>
      <c r="K239" s="305">
        <v>15.2</v>
      </c>
      <c r="L239" s="305">
        <v>14.4</v>
      </c>
      <c r="M239" s="305">
        <v>28.260940000000002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1503.6</v>
      </c>
      <c r="D240" s="306">
        <v>1503.25</v>
      </c>
      <c r="E240" s="306">
        <v>1488.5</v>
      </c>
      <c r="F240" s="306">
        <v>1473.4</v>
      </c>
      <c r="G240" s="306">
        <v>1458.65</v>
      </c>
      <c r="H240" s="306">
        <v>1518.35</v>
      </c>
      <c r="I240" s="306">
        <v>1533.1</v>
      </c>
      <c r="J240" s="306">
        <v>1548.1999999999998</v>
      </c>
      <c r="K240" s="305">
        <v>1518</v>
      </c>
      <c r="L240" s="305">
        <v>1488.15</v>
      </c>
      <c r="M240" s="305">
        <v>160.33857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1561.2</v>
      </c>
      <c r="D241" s="306">
        <v>1555.2833333333335</v>
      </c>
      <c r="E241" s="306">
        <v>1532.5666666666671</v>
      </c>
      <c r="F241" s="306">
        <v>1503.9333333333336</v>
      </c>
      <c r="G241" s="306">
        <v>1481.2166666666672</v>
      </c>
      <c r="H241" s="306">
        <v>1583.916666666667</v>
      </c>
      <c r="I241" s="306">
        <v>1606.6333333333337</v>
      </c>
      <c r="J241" s="306">
        <v>1635.2666666666669</v>
      </c>
      <c r="K241" s="305">
        <v>1578</v>
      </c>
      <c r="L241" s="305">
        <v>1526.65</v>
      </c>
      <c r="M241" s="305">
        <v>0.1981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503.5</v>
      </c>
      <c r="D242" s="306">
        <v>504.61666666666662</v>
      </c>
      <c r="E242" s="306">
        <v>494.88333333333321</v>
      </c>
      <c r="F242" s="306">
        <v>486.26666666666659</v>
      </c>
      <c r="G242" s="306">
        <v>476.53333333333319</v>
      </c>
      <c r="H242" s="306">
        <v>513.23333333333323</v>
      </c>
      <c r="I242" s="306">
        <v>522.9666666666667</v>
      </c>
      <c r="J242" s="306">
        <v>531.58333333333326</v>
      </c>
      <c r="K242" s="305">
        <v>514.35</v>
      </c>
      <c r="L242" s="305">
        <v>496</v>
      </c>
      <c r="M242" s="305">
        <v>7.2937099999999999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673</v>
      </c>
      <c r="D243" s="306">
        <v>673.9</v>
      </c>
      <c r="E243" s="306">
        <v>664.09999999999991</v>
      </c>
      <c r="F243" s="306">
        <v>655.19999999999993</v>
      </c>
      <c r="G243" s="306">
        <v>645.39999999999986</v>
      </c>
      <c r="H243" s="306">
        <v>682.8</v>
      </c>
      <c r="I243" s="306">
        <v>692.59999999999991</v>
      </c>
      <c r="J243" s="306">
        <v>701.5</v>
      </c>
      <c r="K243" s="305">
        <v>683.7</v>
      </c>
      <c r="L243" s="305">
        <v>665</v>
      </c>
      <c r="M243" s="305">
        <v>5.0753300000000001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18.3</v>
      </c>
      <c r="D244" s="306">
        <v>18.433333333333334</v>
      </c>
      <c r="E244" s="306">
        <v>18.066666666666666</v>
      </c>
      <c r="F244" s="306">
        <v>17.833333333333332</v>
      </c>
      <c r="G244" s="306">
        <v>17.466666666666665</v>
      </c>
      <c r="H244" s="306">
        <v>18.666666666666668</v>
      </c>
      <c r="I244" s="306">
        <v>19.033333333333335</v>
      </c>
      <c r="J244" s="306">
        <v>19.266666666666669</v>
      </c>
      <c r="K244" s="305">
        <v>18.8</v>
      </c>
      <c r="L244" s="305">
        <v>18.2</v>
      </c>
      <c r="M244" s="305">
        <v>40.523760000000003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116</v>
      </c>
      <c r="D245" s="306">
        <v>116.33333333333333</v>
      </c>
      <c r="E245" s="306">
        <v>115.16666666666666</v>
      </c>
      <c r="F245" s="306">
        <v>114.33333333333333</v>
      </c>
      <c r="G245" s="306">
        <v>113.16666666666666</v>
      </c>
      <c r="H245" s="306">
        <v>117.16666666666666</v>
      </c>
      <c r="I245" s="306">
        <v>118.33333333333331</v>
      </c>
      <c r="J245" s="306">
        <v>119.16666666666666</v>
      </c>
      <c r="K245" s="305">
        <v>117.5</v>
      </c>
      <c r="L245" s="305">
        <v>115.5</v>
      </c>
      <c r="M245" s="305">
        <v>132.83896999999999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358.6</v>
      </c>
      <c r="D246" s="306">
        <v>361.91666666666669</v>
      </c>
      <c r="E246" s="306">
        <v>349.38333333333338</v>
      </c>
      <c r="F246" s="306">
        <v>340.16666666666669</v>
      </c>
      <c r="G246" s="306">
        <v>327.63333333333338</v>
      </c>
      <c r="H246" s="306">
        <v>371.13333333333338</v>
      </c>
      <c r="I246" s="306">
        <v>383.66666666666669</v>
      </c>
      <c r="J246" s="306">
        <v>392.88333333333338</v>
      </c>
      <c r="K246" s="305">
        <v>374.45</v>
      </c>
      <c r="L246" s="305">
        <v>352.7</v>
      </c>
      <c r="M246" s="305">
        <v>8.3418799999999997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902.6</v>
      </c>
      <c r="D247" s="306">
        <v>906.30000000000007</v>
      </c>
      <c r="E247" s="306">
        <v>888.50000000000011</v>
      </c>
      <c r="F247" s="306">
        <v>874.40000000000009</v>
      </c>
      <c r="G247" s="306">
        <v>856.60000000000014</v>
      </c>
      <c r="H247" s="306">
        <v>920.40000000000009</v>
      </c>
      <c r="I247" s="306">
        <v>938.2</v>
      </c>
      <c r="J247" s="306">
        <v>952.30000000000007</v>
      </c>
      <c r="K247" s="305">
        <v>924.1</v>
      </c>
      <c r="L247" s="305">
        <v>892.2</v>
      </c>
      <c r="M247" s="305">
        <v>4.7269899999999998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220.85</v>
      </c>
      <c r="D248" s="306">
        <v>222.31666666666669</v>
      </c>
      <c r="E248" s="306">
        <v>217.83333333333337</v>
      </c>
      <c r="F248" s="306">
        <v>214.81666666666669</v>
      </c>
      <c r="G248" s="306">
        <v>210.33333333333337</v>
      </c>
      <c r="H248" s="306">
        <v>225.33333333333337</v>
      </c>
      <c r="I248" s="306">
        <v>229.81666666666666</v>
      </c>
      <c r="J248" s="306">
        <v>232.83333333333337</v>
      </c>
      <c r="K248" s="305">
        <v>226.8</v>
      </c>
      <c r="L248" s="305">
        <v>219.3</v>
      </c>
      <c r="M248" s="305">
        <v>10.62078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40.049999999999997</v>
      </c>
      <c r="D249" s="306">
        <v>40.066666666666663</v>
      </c>
      <c r="E249" s="306">
        <v>39.883333333333326</v>
      </c>
      <c r="F249" s="306">
        <v>39.716666666666661</v>
      </c>
      <c r="G249" s="306">
        <v>39.533333333333324</v>
      </c>
      <c r="H249" s="306">
        <v>40.233333333333327</v>
      </c>
      <c r="I249" s="306">
        <v>40.416666666666664</v>
      </c>
      <c r="J249" s="306">
        <v>40.583333333333329</v>
      </c>
      <c r="K249" s="305">
        <v>40.25</v>
      </c>
      <c r="L249" s="305">
        <v>39.9</v>
      </c>
      <c r="M249" s="305">
        <v>4.1253500000000001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692.65</v>
      </c>
      <c r="D250" s="306">
        <v>693.66666666666663</v>
      </c>
      <c r="E250" s="306">
        <v>676.33333333333326</v>
      </c>
      <c r="F250" s="306">
        <v>660.01666666666665</v>
      </c>
      <c r="G250" s="306">
        <v>642.68333333333328</v>
      </c>
      <c r="H250" s="306">
        <v>709.98333333333323</v>
      </c>
      <c r="I250" s="306">
        <v>727.31666666666649</v>
      </c>
      <c r="J250" s="306">
        <v>743.63333333333321</v>
      </c>
      <c r="K250" s="305">
        <v>711</v>
      </c>
      <c r="L250" s="305">
        <v>677.35</v>
      </c>
      <c r="M250" s="305">
        <v>89.25215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21.2</v>
      </c>
      <c r="D251" s="306">
        <v>21.233333333333334</v>
      </c>
      <c r="E251" s="306">
        <v>21.166666666666668</v>
      </c>
      <c r="F251" s="306">
        <v>21.133333333333333</v>
      </c>
      <c r="G251" s="306">
        <v>21.066666666666666</v>
      </c>
      <c r="H251" s="306">
        <v>21.266666666666669</v>
      </c>
      <c r="I251" s="306">
        <v>21.333333333333332</v>
      </c>
      <c r="J251" s="306">
        <v>21.366666666666671</v>
      </c>
      <c r="K251" s="305">
        <v>21.3</v>
      </c>
      <c r="L251" s="305">
        <v>21.2</v>
      </c>
      <c r="M251" s="305">
        <v>27.535139999999998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447</v>
      </c>
      <c r="D252" s="306">
        <v>445.95</v>
      </c>
      <c r="E252" s="306">
        <v>439.15</v>
      </c>
      <c r="F252" s="306">
        <v>431.3</v>
      </c>
      <c r="G252" s="306">
        <v>424.5</v>
      </c>
      <c r="H252" s="306">
        <v>453.79999999999995</v>
      </c>
      <c r="I252" s="306">
        <v>460.6</v>
      </c>
      <c r="J252" s="306">
        <v>468.44999999999993</v>
      </c>
      <c r="K252" s="305">
        <v>452.75</v>
      </c>
      <c r="L252" s="305">
        <v>438.1</v>
      </c>
      <c r="M252" s="305">
        <v>9.0686199999999992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270.64999999999998</v>
      </c>
      <c r="D253" s="306">
        <v>270.51666666666665</v>
      </c>
      <c r="E253" s="306">
        <v>266.5333333333333</v>
      </c>
      <c r="F253" s="306">
        <v>262.41666666666663</v>
      </c>
      <c r="G253" s="306">
        <v>258.43333333333328</v>
      </c>
      <c r="H253" s="306">
        <v>274.63333333333333</v>
      </c>
      <c r="I253" s="306">
        <v>278.61666666666667</v>
      </c>
      <c r="J253" s="306">
        <v>282.73333333333335</v>
      </c>
      <c r="K253" s="305">
        <v>274.5</v>
      </c>
      <c r="L253" s="305">
        <v>266.39999999999998</v>
      </c>
      <c r="M253" s="305">
        <v>232.08345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91.85</v>
      </c>
      <c r="D254" s="306">
        <v>92.066666666666663</v>
      </c>
      <c r="E254" s="306">
        <v>90.133333333333326</v>
      </c>
      <c r="F254" s="306">
        <v>88.416666666666657</v>
      </c>
      <c r="G254" s="306">
        <v>86.48333333333332</v>
      </c>
      <c r="H254" s="306">
        <v>93.783333333333331</v>
      </c>
      <c r="I254" s="306">
        <v>95.716666666666669</v>
      </c>
      <c r="J254" s="306">
        <v>97.433333333333337</v>
      </c>
      <c r="K254" s="305">
        <v>94</v>
      </c>
      <c r="L254" s="305">
        <v>90.35</v>
      </c>
      <c r="M254" s="305">
        <v>3.2879100000000001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110.4</v>
      </c>
      <c r="D255" s="306">
        <v>111.45</v>
      </c>
      <c r="E255" s="306">
        <v>107.95</v>
      </c>
      <c r="F255" s="306">
        <v>105.5</v>
      </c>
      <c r="G255" s="306">
        <v>102</v>
      </c>
      <c r="H255" s="306">
        <v>113.9</v>
      </c>
      <c r="I255" s="306">
        <v>117.4</v>
      </c>
      <c r="J255" s="306">
        <v>119.85000000000001</v>
      </c>
      <c r="K255" s="305">
        <v>114.95</v>
      </c>
      <c r="L255" s="305">
        <v>109</v>
      </c>
      <c r="M255" s="305">
        <v>36.756630000000001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1625.65</v>
      </c>
      <c r="D256" s="306">
        <v>1633.1166666666668</v>
      </c>
      <c r="E256" s="306">
        <v>1604.2333333333336</v>
      </c>
      <c r="F256" s="306">
        <v>1582.8166666666668</v>
      </c>
      <c r="G256" s="306">
        <v>1553.9333333333336</v>
      </c>
      <c r="H256" s="306">
        <v>1654.5333333333335</v>
      </c>
      <c r="I256" s="306">
        <v>1683.4166666666667</v>
      </c>
      <c r="J256" s="306">
        <v>1704.8333333333335</v>
      </c>
      <c r="K256" s="305">
        <v>1662</v>
      </c>
      <c r="L256" s="305">
        <v>1611.7</v>
      </c>
      <c r="M256" s="305">
        <v>0.19273999999999999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1767.6</v>
      </c>
      <c r="D257" s="306">
        <v>1788.6000000000001</v>
      </c>
      <c r="E257" s="306">
        <v>1740.0500000000002</v>
      </c>
      <c r="F257" s="306">
        <v>1712.5</v>
      </c>
      <c r="G257" s="306">
        <v>1663.95</v>
      </c>
      <c r="H257" s="306">
        <v>1816.1500000000003</v>
      </c>
      <c r="I257" s="306">
        <v>1864.7</v>
      </c>
      <c r="J257" s="306">
        <v>1892.2500000000005</v>
      </c>
      <c r="K257" s="305">
        <v>1837.15</v>
      </c>
      <c r="L257" s="305">
        <v>1761.05</v>
      </c>
      <c r="M257" s="305">
        <v>6.3420000000000004E-2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86.85</v>
      </c>
      <c r="D258" s="306">
        <v>87.133333333333326</v>
      </c>
      <c r="E258" s="306">
        <v>85.766666666666652</v>
      </c>
      <c r="F258" s="306">
        <v>84.683333333333323</v>
      </c>
      <c r="G258" s="306">
        <v>83.316666666666649</v>
      </c>
      <c r="H258" s="306">
        <v>88.216666666666654</v>
      </c>
      <c r="I258" s="306">
        <v>89.583333333333329</v>
      </c>
      <c r="J258" s="306">
        <v>90.666666666666657</v>
      </c>
      <c r="K258" s="305">
        <v>88.5</v>
      </c>
      <c r="L258" s="305">
        <v>86.05</v>
      </c>
      <c r="M258" s="305">
        <v>7.2494899999999998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377.85</v>
      </c>
      <c r="D259" s="306">
        <v>381.4666666666667</v>
      </c>
      <c r="E259" s="306">
        <v>370.13333333333338</v>
      </c>
      <c r="F259" s="306">
        <v>362.41666666666669</v>
      </c>
      <c r="G259" s="306">
        <v>351.08333333333337</v>
      </c>
      <c r="H259" s="306">
        <v>389.18333333333339</v>
      </c>
      <c r="I259" s="306">
        <v>400.51666666666665</v>
      </c>
      <c r="J259" s="306">
        <v>408.23333333333341</v>
      </c>
      <c r="K259" s="305">
        <v>392.8</v>
      </c>
      <c r="L259" s="305">
        <v>373.75</v>
      </c>
      <c r="M259" s="305">
        <v>659.03602000000001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2382.25</v>
      </c>
      <c r="D260" s="306">
        <v>2391.1666666666665</v>
      </c>
      <c r="E260" s="306">
        <v>2357.3833333333332</v>
      </c>
      <c r="F260" s="306">
        <v>2332.5166666666669</v>
      </c>
      <c r="G260" s="306">
        <v>2298.7333333333336</v>
      </c>
      <c r="H260" s="306">
        <v>2416.0333333333328</v>
      </c>
      <c r="I260" s="306">
        <v>2449.8166666666666</v>
      </c>
      <c r="J260" s="306">
        <v>2474.6833333333325</v>
      </c>
      <c r="K260" s="305">
        <v>2424.9499999999998</v>
      </c>
      <c r="L260" s="305">
        <v>2366.3000000000002</v>
      </c>
      <c r="M260" s="305">
        <v>0.69399999999999995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443.95</v>
      </c>
      <c r="D261" s="306">
        <v>448.31666666666666</v>
      </c>
      <c r="E261" s="306">
        <v>436.63333333333333</v>
      </c>
      <c r="F261" s="306">
        <v>429.31666666666666</v>
      </c>
      <c r="G261" s="306">
        <v>417.63333333333333</v>
      </c>
      <c r="H261" s="306">
        <v>455.63333333333333</v>
      </c>
      <c r="I261" s="306">
        <v>467.31666666666661</v>
      </c>
      <c r="J261" s="306">
        <v>474.63333333333333</v>
      </c>
      <c r="K261" s="305">
        <v>460</v>
      </c>
      <c r="L261" s="305">
        <v>441</v>
      </c>
      <c r="M261" s="305">
        <v>1.69001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336.25</v>
      </c>
      <c r="D262" s="306">
        <v>339.18333333333334</v>
      </c>
      <c r="E262" s="306">
        <v>325.36666666666667</v>
      </c>
      <c r="F262" s="306">
        <v>314.48333333333335</v>
      </c>
      <c r="G262" s="306">
        <v>300.66666666666669</v>
      </c>
      <c r="H262" s="306">
        <v>350.06666666666666</v>
      </c>
      <c r="I262" s="306">
        <v>363.88333333333338</v>
      </c>
      <c r="J262" s="306">
        <v>374.76666666666665</v>
      </c>
      <c r="K262" s="305">
        <v>353</v>
      </c>
      <c r="L262" s="305">
        <v>328.3</v>
      </c>
      <c r="M262" s="305">
        <v>29.381769999999999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115.4</v>
      </c>
      <c r="D263" s="306">
        <v>115.75</v>
      </c>
      <c r="E263" s="306">
        <v>114.7</v>
      </c>
      <c r="F263" s="306">
        <v>114</v>
      </c>
      <c r="G263" s="306">
        <v>112.95</v>
      </c>
      <c r="H263" s="306">
        <v>116.45</v>
      </c>
      <c r="I263" s="306">
        <v>117.50000000000001</v>
      </c>
      <c r="J263" s="306">
        <v>118.2</v>
      </c>
      <c r="K263" s="305">
        <v>116.8</v>
      </c>
      <c r="L263" s="305">
        <v>115.05</v>
      </c>
      <c r="M263" s="305">
        <v>4.2530400000000004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65.55</v>
      </c>
      <c r="D264" s="306">
        <v>64.983333333333334</v>
      </c>
      <c r="E264" s="306">
        <v>63.566666666666663</v>
      </c>
      <c r="F264" s="306">
        <v>61.583333333333329</v>
      </c>
      <c r="G264" s="306">
        <v>60.166666666666657</v>
      </c>
      <c r="H264" s="306">
        <v>66.966666666666669</v>
      </c>
      <c r="I264" s="306">
        <v>68.383333333333326</v>
      </c>
      <c r="J264" s="306">
        <v>70.366666666666674</v>
      </c>
      <c r="K264" s="305">
        <v>66.400000000000006</v>
      </c>
      <c r="L264" s="305">
        <v>63</v>
      </c>
      <c r="M264" s="305">
        <v>9.0669599999999999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112</v>
      </c>
      <c r="D265" s="306">
        <v>112.86666666666667</v>
      </c>
      <c r="E265" s="306">
        <v>109.98333333333335</v>
      </c>
      <c r="F265" s="306">
        <v>107.96666666666667</v>
      </c>
      <c r="G265" s="306">
        <v>105.08333333333334</v>
      </c>
      <c r="H265" s="306">
        <v>114.88333333333335</v>
      </c>
      <c r="I265" s="306">
        <v>117.76666666666668</v>
      </c>
      <c r="J265" s="306">
        <v>119.78333333333336</v>
      </c>
      <c r="K265" s="305">
        <v>115.75</v>
      </c>
      <c r="L265" s="305">
        <v>110.85</v>
      </c>
      <c r="M265" s="305">
        <v>29.083860000000001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221.3</v>
      </c>
      <c r="D266" s="306">
        <v>223.73333333333335</v>
      </c>
      <c r="E266" s="306">
        <v>217.06666666666669</v>
      </c>
      <c r="F266" s="306">
        <v>212.83333333333334</v>
      </c>
      <c r="G266" s="306">
        <v>206.16666666666669</v>
      </c>
      <c r="H266" s="306">
        <v>227.9666666666667</v>
      </c>
      <c r="I266" s="306">
        <v>234.63333333333333</v>
      </c>
      <c r="J266" s="306">
        <v>238.8666666666667</v>
      </c>
      <c r="K266" s="305">
        <v>230.4</v>
      </c>
      <c r="L266" s="305">
        <v>219.5</v>
      </c>
      <c r="M266" s="305">
        <v>4.6217499999999996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276.64999999999998</v>
      </c>
      <c r="D267" s="306">
        <v>278.21666666666664</v>
      </c>
      <c r="E267" s="306">
        <v>272.43333333333328</v>
      </c>
      <c r="F267" s="306">
        <v>268.21666666666664</v>
      </c>
      <c r="G267" s="306">
        <v>262.43333333333328</v>
      </c>
      <c r="H267" s="306">
        <v>282.43333333333328</v>
      </c>
      <c r="I267" s="306">
        <v>288.2166666666667</v>
      </c>
      <c r="J267" s="306">
        <v>292.43333333333328</v>
      </c>
      <c r="K267" s="305">
        <v>284</v>
      </c>
      <c r="L267" s="305">
        <v>274</v>
      </c>
      <c r="M267" s="305">
        <v>5.3081399999999999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551.25</v>
      </c>
      <c r="D268" s="306">
        <v>547.25</v>
      </c>
      <c r="E268" s="306">
        <v>536.20000000000005</v>
      </c>
      <c r="F268" s="306">
        <v>521.15000000000009</v>
      </c>
      <c r="G268" s="306">
        <v>510.10000000000014</v>
      </c>
      <c r="H268" s="306">
        <v>562.29999999999995</v>
      </c>
      <c r="I268" s="306">
        <v>573.34999999999991</v>
      </c>
      <c r="J268" s="306">
        <v>588.39999999999986</v>
      </c>
      <c r="K268" s="305">
        <v>558.29999999999995</v>
      </c>
      <c r="L268" s="305">
        <v>532.20000000000005</v>
      </c>
      <c r="M268" s="305">
        <v>201.52169000000001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550.95000000000005</v>
      </c>
      <c r="D269" s="306">
        <v>554.38333333333333</v>
      </c>
      <c r="E269" s="306">
        <v>543.76666666666665</v>
      </c>
      <c r="F269" s="306">
        <v>536.58333333333337</v>
      </c>
      <c r="G269" s="306">
        <v>525.9666666666667</v>
      </c>
      <c r="H269" s="306">
        <v>561.56666666666661</v>
      </c>
      <c r="I269" s="306">
        <v>572.18333333333317</v>
      </c>
      <c r="J269" s="306">
        <v>579.36666666666656</v>
      </c>
      <c r="K269" s="305">
        <v>565</v>
      </c>
      <c r="L269" s="305">
        <v>547.20000000000005</v>
      </c>
      <c r="M269" s="305">
        <v>80.261610000000005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506.1</v>
      </c>
      <c r="D270" s="306">
        <v>502.95000000000005</v>
      </c>
      <c r="E270" s="306">
        <v>491.20000000000005</v>
      </c>
      <c r="F270" s="306">
        <v>476.3</v>
      </c>
      <c r="G270" s="306">
        <v>464.55</v>
      </c>
      <c r="H270" s="306">
        <v>517.85000000000014</v>
      </c>
      <c r="I270" s="306">
        <v>529.60000000000014</v>
      </c>
      <c r="J270" s="306">
        <v>544.50000000000011</v>
      </c>
      <c r="K270" s="305">
        <v>514.70000000000005</v>
      </c>
      <c r="L270" s="305">
        <v>488.05</v>
      </c>
      <c r="M270" s="305">
        <v>15.203049999999999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384.25</v>
      </c>
      <c r="D271" s="306">
        <v>391.84999999999997</v>
      </c>
      <c r="E271" s="306">
        <v>370.44999999999993</v>
      </c>
      <c r="F271" s="306">
        <v>356.65</v>
      </c>
      <c r="G271" s="306">
        <v>335.24999999999994</v>
      </c>
      <c r="H271" s="306">
        <v>405.64999999999992</v>
      </c>
      <c r="I271" s="306">
        <v>427.0499999999999</v>
      </c>
      <c r="J271" s="306">
        <v>440.84999999999991</v>
      </c>
      <c r="K271" s="305">
        <v>413.25</v>
      </c>
      <c r="L271" s="305">
        <v>378.05</v>
      </c>
      <c r="M271" s="305">
        <v>3.3491200000000001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661.5</v>
      </c>
      <c r="D272" s="306">
        <v>666.23333333333335</v>
      </c>
      <c r="E272" s="306">
        <v>645.76666666666665</v>
      </c>
      <c r="F272" s="306">
        <v>630.0333333333333</v>
      </c>
      <c r="G272" s="306">
        <v>609.56666666666661</v>
      </c>
      <c r="H272" s="306">
        <v>681.9666666666667</v>
      </c>
      <c r="I272" s="306">
        <v>702.43333333333339</v>
      </c>
      <c r="J272" s="306">
        <v>718.16666666666674</v>
      </c>
      <c r="K272" s="305">
        <v>686.7</v>
      </c>
      <c r="L272" s="305">
        <v>650.5</v>
      </c>
      <c r="M272" s="305">
        <v>3.6476899999999999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149</v>
      </c>
      <c r="D273" s="306">
        <v>151</v>
      </c>
      <c r="E273" s="306">
        <v>146.5</v>
      </c>
      <c r="F273" s="306">
        <v>144</v>
      </c>
      <c r="G273" s="306">
        <v>139.5</v>
      </c>
      <c r="H273" s="306">
        <v>153.5</v>
      </c>
      <c r="I273" s="306">
        <v>158</v>
      </c>
      <c r="J273" s="306">
        <v>160.5</v>
      </c>
      <c r="K273" s="305">
        <v>155.5</v>
      </c>
      <c r="L273" s="305">
        <v>148.5</v>
      </c>
      <c r="M273" s="305">
        <v>4.8434499999999998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1032.8499999999999</v>
      </c>
      <c r="D274" s="306">
        <v>1038.3500000000001</v>
      </c>
      <c r="E274" s="306">
        <v>1008.7000000000003</v>
      </c>
      <c r="F274" s="306">
        <v>984.55000000000018</v>
      </c>
      <c r="G274" s="306">
        <v>954.90000000000032</v>
      </c>
      <c r="H274" s="306">
        <v>1062.5000000000002</v>
      </c>
      <c r="I274" s="306">
        <v>1092.1500000000003</v>
      </c>
      <c r="J274" s="306">
        <v>1116.3000000000002</v>
      </c>
      <c r="K274" s="305">
        <v>1068</v>
      </c>
      <c r="L274" s="305">
        <v>1014.2</v>
      </c>
      <c r="M274" s="305">
        <v>1.9103000000000001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360.55</v>
      </c>
      <c r="D275" s="306">
        <v>358.91666666666669</v>
      </c>
      <c r="E275" s="306">
        <v>353.83333333333337</v>
      </c>
      <c r="F275" s="306">
        <v>347.11666666666667</v>
      </c>
      <c r="G275" s="306">
        <v>342.03333333333336</v>
      </c>
      <c r="H275" s="306">
        <v>365.63333333333338</v>
      </c>
      <c r="I275" s="306">
        <v>370.71666666666675</v>
      </c>
      <c r="J275" s="306">
        <v>377.43333333333339</v>
      </c>
      <c r="K275" s="305">
        <v>364</v>
      </c>
      <c r="L275" s="305">
        <v>352.2</v>
      </c>
      <c r="M275" s="305">
        <v>0.53844999999999998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60.15</v>
      </c>
      <c r="D276" s="306">
        <v>60.016666666666659</v>
      </c>
      <c r="E276" s="306">
        <v>59.23333333333332</v>
      </c>
      <c r="F276" s="306">
        <v>58.316666666666663</v>
      </c>
      <c r="G276" s="306">
        <v>57.533333333333324</v>
      </c>
      <c r="H276" s="306">
        <v>60.933333333333316</v>
      </c>
      <c r="I276" s="306">
        <v>61.716666666666661</v>
      </c>
      <c r="J276" s="306">
        <v>62.633333333333312</v>
      </c>
      <c r="K276" s="305">
        <v>60.8</v>
      </c>
      <c r="L276" s="305">
        <v>59.1</v>
      </c>
      <c r="M276" s="305">
        <v>4.2424099999999996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400.2</v>
      </c>
      <c r="D277" s="306">
        <v>403.7</v>
      </c>
      <c r="E277" s="306">
        <v>392.9</v>
      </c>
      <c r="F277" s="306">
        <v>385.59999999999997</v>
      </c>
      <c r="G277" s="306">
        <v>374.79999999999995</v>
      </c>
      <c r="H277" s="306">
        <v>411</v>
      </c>
      <c r="I277" s="306">
        <v>421.80000000000007</v>
      </c>
      <c r="J277" s="306">
        <v>429.1</v>
      </c>
      <c r="K277" s="305">
        <v>414.5</v>
      </c>
      <c r="L277" s="305">
        <v>396.4</v>
      </c>
      <c r="M277" s="305">
        <v>2.0257499999999999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44.95</v>
      </c>
      <c r="D278" s="306">
        <v>45.25</v>
      </c>
      <c r="E278" s="306">
        <v>44.45</v>
      </c>
      <c r="F278" s="306">
        <v>43.95</v>
      </c>
      <c r="G278" s="306">
        <v>43.150000000000006</v>
      </c>
      <c r="H278" s="306">
        <v>45.75</v>
      </c>
      <c r="I278" s="306">
        <v>46.55</v>
      </c>
      <c r="J278" s="306">
        <v>47.05</v>
      </c>
      <c r="K278" s="305">
        <v>46.05</v>
      </c>
      <c r="L278" s="305">
        <v>44.75</v>
      </c>
      <c r="M278" s="305">
        <v>16.602550000000001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396.1</v>
      </c>
      <c r="D279" s="306">
        <v>394.73333333333335</v>
      </c>
      <c r="E279" s="306">
        <v>387.9666666666667</v>
      </c>
      <c r="F279" s="306">
        <v>379.83333333333337</v>
      </c>
      <c r="G279" s="306">
        <v>373.06666666666672</v>
      </c>
      <c r="H279" s="306">
        <v>402.86666666666667</v>
      </c>
      <c r="I279" s="306">
        <v>409.63333333333333</v>
      </c>
      <c r="J279" s="306">
        <v>417.76666666666665</v>
      </c>
      <c r="K279" s="305">
        <v>401.5</v>
      </c>
      <c r="L279" s="305">
        <v>386.6</v>
      </c>
      <c r="M279" s="305">
        <v>2.8634300000000001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1236.3</v>
      </c>
      <c r="D280" s="306">
        <v>1242.4666666666667</v>
      </c>
      <c r="E280" s="306">
        <v>1210.9333333333334</v>
      </c>
      <c r="F280" s="306">
        <v>1185.5666666666666</v>
      </c>
      <c r="G280" s="306">
        <v>1154.0333333333333</v>
      </c>
      <c r="H280" s="306">
        <v>1267.8333333333335</v>
      </c>
      <c r="I280" s="306">
        <v>1299.3666666666668</v>
      </c>
      <c r="J280" s="306">
        <v>1324.7333333333336</v>
      </c>
      <c r="K280" s="305">
        <v>1274</v>
      </c>
      <c r="L280" s="305">
        <v>1217.0999999999999</v>
      </c>
      <c r="M280" s="305">
        <v>2.2126899999999998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260</v>
      </c>
      <c r="D281" s="306">
        <v>261.66666666666669</v>
      </c>
      <c r="E281" s="306">
        <v>253.33333333333337</v>
      </c>
      <c r="F281" s="306">
        <v>246.66666666666669</v>
      </c>
      <c r="G281" s="306">
        <v>238.33333333333337</v>
      </c>
      <c r="H281" s="306">
        <v>268.33333333333337</v>
      </c>
      <c r="I281" s="306">
        <v>276.66666666666674</v>
      </c>
      <c r="J281" s="306">
        <v>283.33333333333337</v>
      </c>
      <c r="K281" s="305">
        <v>270</v>
      </c>
      <c r="L281" s="305">
        <v>255</v>
      </c>
      <c r="M281" s="305">
        <v>25.646660000000001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1846.85</v>
      </c>
      <c r="D282" s="306">
        <v>1857.1166666666668</v>
      </c>
      <c r="E282" s="306">
        <v>1818.0833333333335</v>
      </c>
      <c r="F282" s="306">
        <v>1789.3166666666666</v>
      </c>
      <c r="G282" s="306">
        <v>1750.2833333333333</v>
      </c>
      <c r="H282" s="306">
        <v>1885.8833333333337</v>
      </c>
      <c r="I282" s="306">
        <v>1924.916666666667</v>
      </c>
      <c r="J282" s="306">
        <v>1953.6833333333338</v>
      </c>
      <c r="K282" s="305">
        <v>1896.15</v>
      </c>
      <c r="L282" s="305">
        <v>1828.35</v>
      </c>
      <c r="M282" s="305">
        <v>148.30305999999999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530.29999999999995</v>
      </c>
      <c r="D283" s="306">
        <v>525.66666666666663</v>
      </c>
      <c r="E283" s="306">
        <v>518.63333333333321</v>
      </c>
      <c r="F283" s="306">
        <v>506.96666666666658</v>
      </c>
      <c r="G283" s="306">
        <v>499.93333333333317</v>
      </c>
      <c r="H283" s="306">
        <v>537.33333333333326</v>
      </c>
      <c r="I283" s="306">
        <v>544.36666666666679</v>
      </c>
      <c r="J283" s="306">
        <v>556.0333333333333</v>
      </c>
      <c r="K283" s="305">
        <v>532.70000000000005</v>
      </c>
      <c r="L283" s="305">
        <v>514</v>
      </c>
      <c r="M283" s="305">
        <v>17.678830000000001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628.35</v>
      </c>
      <c r="D284" s="306">
        <v>623.1</v>
      </c>
      <c r="E284" s="306">
        <v>606.20000000000005</v>
      </c>
      <c r="F284" s="306">
        <v>584.05000000000007</v>
      </c>
      <c r="G284" s="306">
        <v>567.15000000000009</v>
      </c>
      <c r="H284" s="306">
        <v>645.25</v>
      </c>
      <c r="I284" s="306">
        <v>662.14999999999986</v>
      </c>
      <c r="J284" s="306">
        <v>684.3</v>
      </c>
      <c r="K284" s="305">
        <v>640</v>
      </c>
      <c r="L284" s="305">
        <v>600.95000000000005</v>
      </c>
      <c r="M284" s="305">
        <v>4.2681100000000001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219.75</v>
      </c>
      <c r="D285" s="306">
        <v>222.38333333333333</v>
      </c>
      <c r="E285" s="306">
        <v>216.36666666666665</v>
      </c>
      <c r="F285" s="306">
        <v>212.98333333333332</v>
      </c>
      <c r="G285" s="306">
        <v>206.96666666666664</v>
      </c>
      <c r="H285" s="306">
        <v>225.76666666666665</v>
      </c>
      <c r="I285" s="306">
        <v>231.7833333333333</v>
      </c>
      <c r="J285" s="306">
        <v>235.16666666666666</v>
      </c>
      <c r="K285" s="305">
        <v>228.4</v>
      </c>
      <c r="L285" s="305">
        <v>219</v>
      </c>
      <c r="M285" s="305">
        <v>4.5890300000000002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1355.1</v>
      </c>
      <c r="D286" s="306">
        <v>1362.1000000000001</v>
      </c>
      <c r="E286" s="306">
        <v>1309.2000000000003</v>
      </c>
      <c r="F286" s="306">
        <v>1263.3000000000002</v>
      </c>
      <c r="G286" s="306">
        <v>1210.4000000000003</v>
      </c>
      <c r="H286" s="306">
        <v>1408.0000000000002</v>
      </c>
      <c r="I286" s="306">
        <v>1460.9000000000003</v>
      </c>
      <c r="J286" s="306">
        <v>1506.8000000000002</v>
      </c>
      <c r="K286" s="305">
        <v>1415</v>
      </c>
      <c r="L286" s="305">
        <v>1316.2</v>
      </c>
      <c r="M286" s="305">
        <v>1.30203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578.5</v>
      </c>
      <c r="D287" s="306">
        <v>580.55000000000007</v>
      </c>
      <c r="E287" s="306">
        <v>572.65000000000009</v>
      </c>
      <c r="F287" s="306">
        <v>566.80000000000007</v>
      </c>
      <c r="G287" s="306">
        <v>558.90000000000009</v>
      </c>
      <c r="H287" s="306">
        <v>586.40000000000009</v>
      </c>
      <c r="I287" s="306">
        <v>594.29999999999995</v>
      </c>
      <c r="J287" s="306">
        <v>600.15000000000009</v>
      </c>
      <c r="K287" s="305">
        <v>588.45000000000005</v>
      </c>
      <c r="L287" s="305">
        <v>574.70000000000005</v>
      </c>
      <c r="M287" s="305">
        <v>1.5434699999999999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75.8</v>
      </c>
      <c r="D288" s="306">
        <v>76.183333333333337</v>
      </c>
      <c r="E288" s="306">
        <v>75.166666666666671</v>
      </c>
      <c r="F288" s="306">
        <v>74.533333333333331</v>
      </c>
      <c r="G288" s="306">
        <v>73.516666666666666</v>
      </c>
      <c r="H288" s="306">
        <v>76.816666666666677</v>
      </c>
      <c r="I288" s="306">
        <v>77.833333333333329</v>
      </c>
      <c r="J288" s="306">
        <v>78.466666666666683</v>
      </c>
      <c r="K288" s="305">
        <v>77.2</v>
      </c>
      <c r="L288" s="305">
        <v>75.55</v>
      </c>
      <c r="M288" s="305">
        <v>71.943420000000003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2084.6999999999998</v>
      </c>
      <c r="D289" s="306">
        <v>2099.9</v>
      </c>
      <c r="E289" s="306">
        <v>2044.8000000000002</v>
      </c>
      <c r="F289" s="306">
        <v>2004.9</v>
      </c>
      <c r="G289" s="306">
        <v>1949.8000000000002</v>
      </c>
      <c r="H289" s="306">
        <v>2139.8000000000002</v>
      </c>
      <c r="I289" s="306">
        <v>2194.8999999999996</v>
      </c>
      <c r="J289" s="306">
        <v>2234.8000000000002</v>
      </c>
      <c r="K289" s="305">
        <v>2155</v>
      </c>
      <c r="L289" s="305">
        <v>2060</v>
      </c>
      <c r="M289" s="305">
        <v>6.8727299999999998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265.95</v>
      </c>
      <c r="D290" s="306">
        <v>270.09999999999997</v>
      </c>
      <c r="E290" s="306">
        <v>257.49999999999994</v>
      </c>
      <c r="F290" s="306">
        <v>249.04999999999995</v>
      </c>
      <c r="G290" s="306">
        <v>236.44999999999993</v>
      </c>
      <c r="H290" s="306">
        <v>278.54999999999995</v>
      </c>
      <c r="I290" s="306">
        <v>291.14999999999998</v>
      </c>
      <c r="J290" s="306">
        <v>299.59999999999997</v>
      </c>
      <c r="K290" s="305">
        <v>282.7</v>
      </c>
      <c r="L290" s="305">
        <v>261.64999999999998</v>
      </c>
      <c r="M290" s="305">
        <v>3.0053800000000002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567.45000000000005</v>
      </c>
      <c r="D291" s="306">
        <v>566.70000000000005</v>
      </c>
      <c r="E291" s="306">
        <v>560.95000000000005</v>
      </c>
      <c r="F291" s="306">
        <v>554.45000000000005</v>
      </c>
      <c r="G291" s="306">
        <v>548.70000000000005</v>
      </c>
      <c r="H291" s="306">
        <v>573.20000000000005</v>
      </c>
      <c r="I291" s="306">
        <v>578.95000000000005</v>
      </c>
      <c r="J291" s="306">
        <v>585.45000000000005</v>
      </c>
      <c r="K291" s="305">
        <v>572.45000000000005</v>
      </c>
      <c r="L291" s="305">
        <v>560.20000000000005</v>
      </c>
      <c r="M291" s="305">
        <v>8.3554399999999998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9349.5499999999993</v>
      </c>
      <c r="D292" s="306">
        <v>9288.1999999999989</v>
      </c>
      <c r="E292" s="306">
        <v>9107.6499999999978</v>
      </c>
      <c r="F292" s="306">
        <v>8865.7499999999982</v>
      </c>
      <c r="G292" s="306">
        <v>8685.1999999999971</v>
      </c>
      <c r="H292" s="306">
        <v>9530.0999999999985</v>
      </c>
      <c r="I292" s="306">
        <v>9710.6499999999978</v>
      </c>
      <c r="J292" s="306">
        <v>9952.5499999999993</v>
      </c>
      <c r="K292" s="305">
        <v>9468.75</v>
      </c>
      <c r="L292" s="305">
        <v>9046.2999999999993</v>
      </c>
      <c r="M292" s="305">
        <v>5.5230000000000001E-2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64.2</v>
      </c>
      <c r="D293" s="306">
        <v>63.550000000000004</v>
      </c>
      <c r="E293" s="306">
        <v>60.900000000000006</v>
      </c>
      <c r="F293" s="306">
        <v>57.6</v>
      </c>
      <c r="G293" s="306">
        <v>54.95</v>
      </c>
      <c r="H293" s="306">
        <v>66.850000000000009</v>
      </c>
      <c r="I293" s="306">
        <v>69.5</v>
      </c>
      <c r="J293" s="306">
        <v>72.800000000000011</v>
      </c>
      <c r="K293" s="305">
        <v>66.2</v>
      </c>
      <c r="L293" s="305">
        <v>60.25</v>
      </c>
      <c r="M293" s="305">
        <v>130.7131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378</v>
      </c>
      <c r="D294" s="306">
        <v>379.40000000000003</v>
      </c>
      <c r="E294" s="306">
        <v>374.80000000000007</v>
      </c>
      <c r="F294" s="306">
        <v>371.6</v>
      </c>
      <c r="G294" s="306">
        <v>367.00000000000006</v>
      </c>
      <c r="H294" s="306">
        <v>382.60000000000008</v>
      </c>
      <c r="I294" s="306">
        <v>387.2000000000001</v>
      </c>
      <c r="J294" s="306">
        <v>390.40000000000009</v>
      </c>
      <c r="K294" s="305">
        <v>384</v>
      </c>
      <c r="L294" s="305">
        <v>376.2</v>
      </c>
      <c r="M294" s="305">
        <v>22.105429999999998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2993</v>
      </c>
      <c r="D295" s="306">
        <v>3019.6666666666665</v>
      </c>
      <c r="E295" s="306">
        <v>2957.333333333333</v>
      </c>
      <c r="F295" s="306">
        <v>2921.6666666666665</v>
      </c>
      <c r="G295" s="306">
        <v>2859.333333333333</v>
      </c>
      <c r="H295" s="306">
        <v>3055.333333333333</v>
      </c>
      <c r="I295" s="306">
        <v>3117.6666666666661</v>
      </c>
      <c r="J295" s="306">
        <v>3153.333333333333</v>
      </c>
      <c r="K295" s="305">
        <v>3082</v>
      </c>
      <c r="L295" s="305">
        <v>2984</v>
      </c>
      <c r="M295" s="305">
        <v>0.48657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968.25</v>
      </c>
      <c r="D296" s="306">
        <v>953.15</v>
      </c>
      <c r="E296" s="306">
        <v>927.59999999999991</v>
      </c>
      <c r="F296" s="306">
        <v>886.94999999999993</v>
      </c>
      <c r="G296" s="306">
        <v>861.39999999999986</v>
      </c>
      <c r="H296" s="306">
        <v>993.8</v>
      </c>
      <c r="I296" s="306">
        <v>1019.3499999999999</v>
      </c>
      <c r="J296" s="306">
        <v>1060</v>
      </c>
      <c r="K296" s="305">
        <v>978.7</v>
      </c>
      <c r="L296" s="305">
        <v>912.5</v>
      </c>
      <c r="M296" s="305">
        <v>2.8852699999999998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1654.5</v>
      </c>
      <c r="D297" s="306">
        <v>1657.9666666666665</v>
      </c>
      <c r="E297" s="306">
        <v>1641.5333333333328</v>
      </c>
      <c r="F297" s="306">
        <v>1628.5666666666664</v>
      </c>
      <c r="G297" s="306">
        <v>1612.1333333333328</v>
      </c>
      <c r="H297" s="306">
        <v>1670.9333333333329</v>
      </c>
      <c r="I297" s="306">
        <v>1687.3666666666668</v>
      </c>
      <c r="J297" s="306">
        <v>1700.333333333333</v>
      </c>
      <c r="K297" s="305">
        <v>1674.4</v>
      </c>
      <c r="L297" s="305">
        <v>1645</v>
      </c>
      <c r="M297" s="305">
        <v>35.34742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4253.7</v>
      </c>
      <c r="D298" s="306">
        <v>4223.3833333333341</v>
      </c>
      <c r="E298" s="306">
        <v>4168.7666666666682</v>
      </c>
      <c r="F298" s="306">
        <v>4083.8333333333339</v>
      </c>
      <c r="G298" s="306">
        <v>4029.2166666666681</v>
      </c>
      <c r="H298" s="306">
        <v>4308.3166666666684</v>
      </c>
      <c r="I298" s="306">
        <v>4362.9333333333352</v>
      </c>
      <c r="J298" s="306">
        <v>4447.8666666666686</v>
      </c>
      <c r="K298" s="305">
        <v>4278</v>
      </c>
      <c r="L298" s="305">
        <v>4138.45</v>
      </c>
      <c r="M298" s="305">
        <v>6.8787900000000004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3502.35</v>
      </c>
      <c r="D299" s="306">
        <v>3531.65</v>
      </c>
      <c r="E299" s="306">
        <v>3436.4</v>
      </c>
      <c r="F299" s="306">
        <v>3370.45</v>
      </c>
      <c r="G299" s="306">
        <v>3275.2</v>
      </c>
      <c r="H299" s="306">
        <v>3597.6000000000004</v>
      </c>
      <c r="I299" s="306">
        <v>3692.8500000000004</v>
      </c>
      <c r="J299" s="306">
        <v>3758.8000000000006</v>
      </c>
      <c r="K299" s="305">
        <v>3626.9</v>
      </c>
      <c r="L299" s="305">
        <v>3465.7</v>
      </c>
      <c r="M299" s="305">
        <v>10.5739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618.6</v>
      </c>
      <c r="D300" s="306">
        <v>615.7833333333333</v>
      </c>
      <c r="E300" s="306">
        <v>606.56666666666661</v>
      </c>
      <c r="F300" s="306">
        <v>594.5333333333333</v>
      </c>
      <c r="G300" s="306">
        <v>585.31666666666661</v>
      </c>
      <c r="H300" s="306">
        <v>627.81666666666661</v>
      </c>
      <c r="I300" s="306">
        <v>637.0333333333333</v>
      </c>
      <c r="J300" s="306">
        <v>649.06666666666661</v>
      </c>
      <c r="K300" s="305">
        <v>625</v>
      </c>
      <c r="L300" s="305">
        <v>603.75</v>
      </c>
      <c r="M300" s="305">
        <v>30.694859999999998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2006.35</v>
      </c>
      <c r="D301" s="306">
        <v>2037.25</v>
      </c>
      <c r="E301" s="306">
        <v>1966.1</v>
      </c>
      <c r="F301" s="306">
        <v>1925.85</v>
      </c>
      <c r="G301" s="306">
        <v>1854.6999999999998</v>
      </c>
      <c r="H301" s="306">
        <v>2077.5</v>
      </c>
      <c r="I301" s="306">
        <v>2148.6499999999996</v>
      </c>
      <c r="J301" s="306">
        <v>2188.9</v>
      </c>
      <c r="K301" s="305">
        <v>2108.4</v>
      </c>
      <c r="L301" s="305">
        <v>1997</v>
      </c>
      <c r="M301" s="305">
        <v>2.1148899999999999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368</v>
      </c>
      <c r="D302" s="306">
        <v>371.08333333333331</v>
      </c>
      <c r="E302" s="306">
        <v>355.36666666666662</v>
      </c>
      <c r="F302" s="306">
        <v>342.73333333333329</v>
      </c>
      <c r="G302" s="306">
        <v>327.01666666666659</v>
      </c>
      <c r="H302" s="306">
        <v>383.71666666666664</v>
      </c>
      <c r="I302" s="306">
        <v>399.43333333333334</v>
      </c>
      <c r="J302" s="306">
        <v>412.06666666666666</v>
      </c>
      <c r="K302" s="305">
        <v>386.8</v>
      </c>
      <c r="L302" s="305">
        <v>358.45</v>
      </c>
      <c r="M302" s="305">
        <v>15.627470000000001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1034.3499999999999</v>
      </c>
      <c r="D303" s="306">
        <v>1023.1166666666667</v>
      </c>
      <c r="E303" s="306">
        <v>1003.2333333333333</v>
      </c>
      <c r="F303" s="306">
        <v>972.11666666666667</v>
      </c>
      <c r="G303" s="306">
        <v>952.23333333333335</v>
      </c>
      <c r="H303" s="306">
        <v>1054.2333333333333</v>
      </c>
      <c r="I303" s="306">
        <v>1074.1166666666668</v>
      </c>
      <c r="J303" s="306">
        <v>1105.2333333333333</v>
      </c>
      <c r="K303" s="305">
        <v>1043</v>
      </c>
      <c r="L303" s="305">
        <v>992</v>
      </c>
      <c r="M303" s="305">
        <v>133.01109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178.3</v>
      </c>
      <c r="D304" s="306">
        <v>178.61666666666665</v>
      </c>
      <c r="E304" s="306">
        <v>176.8833333333333</v>
      </c>
      <c r="F304" s="306">
        <v>175.46666666666664</v>
      </c>
      <c r="G304" s="306">
        <v>173.73333333333329</v>
      </c>
      <c r="H304" s="306">
        <v>180.0333333333333</v>
      </c>
      <c r="I304" s="306">
        <v>181.76666666666665</v>
      </c>
      <c r="J304" s="306">
        <v>183.18333333333331</v>
      </c>
      <c r="K304" s="305">
        <v>180.35</v>
      </c>
      <c r="L304" s="305">
        <v>177.2</v>
      </c>
      <c r="M304" s="305">
        <v>38.433810000000001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17.649999999999999</v>
      </c>
      <c r="D305" s="306">
        <v>17.683333333333334</v>
      </c>
      <c r="E305" s="306">
        <v>17.466666666666669</v>
      </c>
      <c r="F305" s="306">
        <v>17.283333333333335</v>
      </c>
      <c r="G305" s="306">
        <v>17.06666666666667</v>
      </c>
      <c r="H305" s="306">
        <v>17.866666666666667</v>
      </c>
      <c r="I305" s="306">
        <v>18.083333333333329</v>
      </c>
      <c r="J305" s="306">
        <v>18.266666666666666</v>
      </c>
      <c r="K305" s="305">
        <v>17.899999999999999</v>
      </c>
      <c r="L305" s="305">
        <v>17.5</v>
      </c>
      <c r="M305" s="305">
        <v>27.179040000000001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194.85</v>
      </c>
      <c r="D306" s="306">
        <v>195</v>
      </c>
      <c r="E306" s="306">
        <v>188.1</v>
      </c>
      <c r="F306" s="306">
        <v>181.35</v>
      </c>
      <c r="G306" s="306">
        <v>174.45</v>
      </c>
      <c r="H306" s="306">
        <v>201.75</v>
      </c>
      <c r="I306" s="306">
        <v>208.64999999999998</v>
      </c>
      <c r="J306" s="306">
        <v>215.4</v>
      </c>
      <c r="K306" s="305">
        <v>201.9</v>
      </c>
      <c r="L306" s="305">
        <v>188.25</v>
      </c>
      <c r="M306" s="305">
        <v>7.2552099999999999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459.4</v>
      </c>
      <c r="D307" s="306">
        <v>461.55</v>
      </c>
      <c r="E307" s="306">
        <v>449.85</v>
      </c>
      <c r="F307" s="306">
        <v>440.3</v>
      </c>
      <c r="G307" s="306">
        <v>428.6</v>
      </c>
      <c r="H307" s="306">
        <v>471.1</v>
      </c>
      <c r="I307" s="306">
        <v>482.79999999999995</v>
      </c>
      <c r="J307" s="306">
        <v>492.35</v>
      </c>
      <c r="K307" s="305">
        <v>473.25</v>
      </c>
      <c r="L307" s="305">
        <v>452</v>
      </c>
      <c r="M307" s="305">
        <v>0.74436000000000002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95.55</v>
      </c>
      <c r="D308" s="306">
        <v>95.416666666666671</v>
      </c>
      <c r="E308" s="306">
        <v>94.13333333333334</v>
      </c>
      <c r="F308" s="306">
        <v>92.716666666666669</v>
      </c>
      <c r="G308" s="306">
        <v>91.433333333333337</v>
      </c>
      <c r="H308" s="306">
        <v>96.833333333333343</v>
      </c>
      <c r="I308" s="306">
        <v>98.116666666666674</v>
      </c>
      <c r="J308" s="306">
        <v>99.533333333333346</v>
      </c>
      <c r="K308" s="305">
        <v>96.7</v>
      </c>
      <c r="L308" s="305">
        <v>94</v>
      </c>
      <c r="M308" s="305">
        <v>62.793799999999997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533.65</v>
      </c>
      <c r="D309" s="306">
        <v>537.4</v>
      </c>
      <c r="E309" s="306">
        <v>522.9</v>
      </c>
      <c r="F309" s="306">
        <v>512.15</v>
      </c>
      <c r="G309" s="306">
        <v>497.65</v>
      </c>
      <c r="H309" s="306">
        <v>548.15</v>
      </c>
      <c r="I309" s="306">
        <v>562.65</v>
      </c>
      <c r="J309" s="306">
        <v>573.4</v>
      </c>
      <c r="K309" s="305">
        <v>551.9</v>
      </c>
      <c r="L309" s="305">
        <v>526.65</v>
      </c>
      <c r="M309" s="305">
        <v>76.035899999999998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7966.35</v>
      </c>
      <c r="D310" s="306">
        <v>7988.7833333333328</v>
      </c>
      <c r="E310" s="306">
        <v>7877.5666666666657</v>
      </c>
      <c r="F310" s="306">
        <v>7788.7833333333328</v>
      </c>
      <c r="G310" s="306">
        <v>7677.5666666666657</v>
      </c>
      <c r="H310" s="306">
        <v>8077.5666666666657</v>
      </c>
      <c r="I310" s="306">
        <v>8188.7833333333328</v>
      </c>
      <c r="J310" s="306">
        <v>8277.5666666666657</v>
      </c>
      <c r="K310" s="305">
        <v>8100</v>
      </c>
      <c r="L310" s="305">
        <v>7900</v>
      </c>
      <c r="M310" s="305">
        <v>24.940049999999999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2663</v>
      </c>
      <c r="D311" s="306">
        <v>2601</v>
      </c>
      <c r="E311" s="306">
        <v>2512</v>
      </c>
      <c r="F311" s="306">
        <v>2361</v>
      </c>
      <c r="G311" s="306">
        <v>2272</v>
      </c>
      <c r="H311" s="306">
        <v>2752</v>
      </c>
      <c r="I311" s="306">
        <v>2841</v>
      </c>
      <c r="J311" s="306">
        <v>2992</v>
      </c>
      <c r="K311" s="305">
        <v>2690</v>
      </c>
      <c r="L311" s="305">
        <v>2450</v>
      </c>
      <c r="M311" s="305">
        <v>1.4307000000000001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380.35</v>
      </c>
      <c r="D312" s="306">
        <v>378.95</v>
      </c>
      <c r="E312" s="306">
        <v>374.95</v>
      </c>
      <c r="F312" s="306">
        <v>369.55</v>
      </c>
      <c r="G312" s="306">
        <v>365.55</v>
      </c>
      <c r="H312" s="306">
        <v>384.34999999999997</v>
      </c>
      <c r="I312" s="306">
        <v>388.34999999999997</v>
      </c>
      <c r="J312" s="306">
        <v>393.74999999999994</v>
      </c>
      <c r="K312" s="305">
        <v>382.95</v>
      </c>
      <c r="L312" s="305">
        <v>373.55</v>
      </c>
      <c r="M312" s="305">
        <v>7.4227499999999997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276.75</v>
      </c>
      <c r="D313" s="306">
        <v>278.06666666666666</v>
      </c>
      <c r="E313" s="306">
        <v>273.68333333333334</v>
      </c>
      <c r="F313" s="306">
        <v>270.61666666666667</v>
      </c>
      <c r="G313" s="306">
        <v>266.23333333333335</v>
      </c>
      <c r="H313" s="306">
        <v>281.13333333333333</v>
      </c>
      <c r="I313" s="306">
        <v>285.51666666666665</v>
      </c>
      <c r="J313" s="306">
        <v>288.58333333333331</v>
      </c>
      <c r="K313" s="305">
        <v>282.45</v>
      </c>
      <c r="L313" s="305">
        <v>275</v>
      </c>
      <c r="M313" s="305">
        <v>2.73936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809.4</v>
      </c>
      <c r="D314" s="306">
        <v>813.5333333333333</v>
      </c>
      <c r="E314" s="306">
        <v>801.21666666666658</v>
      </c>
      <c r="F314" s="306">
        <v>793.0333333333333</v>
      </c>
      <c r="G314" s="306">
        <v>780.71666666666658</v>
      </c>
      <c r="H314" s="306">
        <v>821.71666666666658</v>
      </c>
      <c r="I314" s="306">
        <v>834.03333333333319</v>
      </c>
      <c r="J314" s="306">
        <v>842.21666666666658</v>
      </c>
      <c r="K314" s="305">
        <v>825.85</v>
      </c>
      <c r="L314" s="305">
        <v>805.35</v>
      </c>
      <c r="M314" s="305">
        <v>19.811440000000001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1371.65</v>
      </c>
      <c r="D315" s="306">
        <v>1351.2166666666667</v>
      </c>
      <c r="E315" s="306">
        <v>1310.4333333333334</v>
      </c>
      <c r="F315" s="306">
        <v>1249.2166666666667</v>
      </c>
      <c r="G315" s="306">
        <v>1208.4333333333334</v>
      </c>
      <c r="H315" s="306">
        <v>1412.4333333333334</v>
      </c>
      <c r="I315" s="306">
        <v>1453.2166666666667</v>
      </c>
      <c r="J315" s="306">
        <v>1514.4333333333334</v>
      </c>
      <c r="K315" s="305">
        <v>1392</v>
      </c>
      <c r="L315" s="305">
        <v>1290</v>
      </c>
      <c r="M315" s="305">
        <v>8.8392499999999998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1616.3</v>
      </c>
      <c r="D316" s="306">
        <v>1642.1000000000001</v>
      </c>
      <c r="E316" s="306">
        <v>1584.2000000000003</v>
      </c>
      <c r="F316" s="306">
        <v>1552.1000000000001</v>
      </c>
      <c r="G316" s="306">
        <v>1494.2000000000003</v>
      </c>
      <c r="H316" s="306">
        <v>1674.2000000000003</v>
      </c>
      <c r="I316" s="306">
        <v>1732.1000000000004</v>
      </c>
      <c r="J316" s="306">
        <v>1764.2000000000003</v>
      </c>
      <c r="K316" s="305">
        <v>1700</v>
      </c>
      <c r="L316" s="305">
        <v>1610</v>
      </c>
      <c r="M316" s="305">
        <v>4.42476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794.7</v>
      </c>
      <c r="D317" s="306">
        <v>790.68333333333339</v>
      </c>
      <c r="E317" s="306">
        <v>775.36666666666679</v>
      </c>
      <c r="F317" s="306">
        <v>756.03333333333342</v>
      </c>
      <c r="G317" s="306">
        <v>740.71666666666681</v>
      </c>
      <c r="H317" s="306">
        <v>810.01666666666677</v>
      </c>
      <c r="I317" s="306">
        <v>825.33333333333337</v>
      </c>
      <c r="J317" s="306">
        <v>844.66666666666674</v>
      </c>
      <c r="K317" s="305">
        <v>806</v>
      </c>
      <c r="L317" s="305">
        <v>771.35</v>
      </c>
      <c r="M317" s="305">
        <v>8.6665399999999995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756.4</v>
      </c>
      <c r="D318" s="306">
        <v>755.1</v>
      </c>
      <c r="E318" s="306">
        <v>747.75</v>
      </c>
      <c r="F318" s="306">
        <v>739.1</v>
      </c>
      <c r="G318" s="306">
        <v>731.75</v>
      </c>
      <c r="H318" s="306">
        <v>763.75</v>
      </c>
      <c r="I318" s="306">
        <v>771.10000000000014</v>
      </c>
      <c r="J318" s="306">
        <v>779.75</v>
      </c>
      <c r="K318" s="305">
        <v>762.45</v>
      </c>
      <c r="L318" s="305">
        <v>746.45</v>
      </c>
      <c r="M318" s="305">
        <v>2.19678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221.05</v>
      </c>
      <c r="D319" s="306">
        <v>224.53333333333333</v>
      </c>
      <c r="E319" s="306">
        <v>215.31666666666666</v>
      </c>
      <c r="F319" s="306">
        <v>209.58333333333334</v>
      </c>
      <c r="G319" s="306">
        <v>200.36666666666667</v>
      </c>
      <c r="H319" s="306">
        <v>230.26666666666665</v>
      </c>
      <c r="I319" s="306">
        <v>239.48333333333329</v>
      </c>
      <c r="J319" s="306">
        <v>245.21666666666664</v>
      </c>
      <c r="K319" s="305">
        <v>233.75</v>
      </c>
      <c r="L319" s="305">
        <v>218.8</v>
      </c>
      <c r="M319" s="305">
        <v>9.8593899999999994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174.5</v>
      </c>
      <c r="D320" s="306">
        <v>174.13333333333333</v>
      </c>
      <c r="E320" s="306">
        <v>171.61666666666665</v>
      </c>
      <c r="F320" s="306">
        <v>168.73333333333332</v>
      </c>
      <c r="G320" s="306">
        <v>166.21666666666664</v>
      </c>
      <c r="H320" s="306">
        <v>177.01666666666665</v>
      </c>
      <c r="I320" s="306">
        <v>179.5333333333333</v>
      </c>
      <c r="J320" s="306">
        <v>182.41666666666666</v>
      </c>
      <c r="K320" s="305">
        <v>176.65</v>
      </c>
      <c r="L320" s="305">
        <v>171.25</v>
      </c>
      <c r="M320" s="305">
        <v>1.38846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209.95</v>
      </c>
      <c r="D321" s="306">
        <v>207.51666666666665</v>
      </c>
      <c r="E321" s="306">
        <v>197.5333333333333</v>
      </c>
      <c r="F321" s="306">
        <v>185.11666666666665</v>
      </c>
      <c r="G321" s="306">
        <v>175.1333333333333</v>
      </c>
      <c r="H321" s="306">
        <v>219.93333333333331</v>
      </c>
      <c r="I321" s="306">
        <v>229.91666666666666</v>
      </c>
      <c r="J321" s="306">
        <v>242.33333333333331</v>
      </c>
      <c r="K321" s="305">
        <v>217.5</v>
      </c>
      <c r="L321" s="305">
        <v>195.1</v>
      </c>
      <c r="M321" s="305">
        <v>34.485050000000001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922.3</v>
      </c>
      <c r="D322" s="306">
        <v>940.76666666666677</v>
      </c>
      <c r="E322" s="306">
        <v>891.53333333333353</v>
      </c>
      <c r="F322" s="306">
        <v>860.76666666666677</v>
      </c>
      <c r="G322" s="306">
        <v>811.53333333333353</v>
      </c>
      <c r="H322" s="306">
        <v>971.53333333333353</v>
      </c>
      <c r="I322" s="306">
        <v>1020.7666666666669</v>
      </c>
      <c r="J322" s="306">
        <v>1051.5333333333335</v>
      </c>
      <c r="K322" s="305">
        <v>990</v>
      </c>
      <c r="L322" s="305">
        <v>910</v>
      </c>
      <c r="M322" s="305">
        <v>9.0881799999999995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3047.65</v>
      </c>
      <c r="D323" s="306">
        <v>3027.9333333333329</v>
      </c>
      <c r="E323" s="306">
        <v>2987.7166666666658</v>
      </c>
      <c r="F323" s="306">
        <v>2927.7833333333328</v>
      </c>
      <c r="G323" s="306">
        <v>2887.5666666666657</v>
      </c>
      <c r="H323" s="306">
        <v>3087.8666666666659</v>
      </c>
      <c r="I323" s="306">
        <v>3128.083333333333</v>
      </c>
      <c r="J323" s="306">
        <v>3188.016666666666</v>
      </c>
      <c r="K323" s="305">
        <v>3068.15</v>
      </c>
      <c r="L323" s="305">
        <v>2968</v>
      </c>
      <c r="M323" s="305">
        <v>9.6533999999999995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41.05</v>
      </c>
      <c r="D324" s="306">
        <v>40.999999999999993</v>
      </c>
      <c r="E324" s="306">
        <v>40.099999999999987</v>
      </c>
      <c r="F324" s="306">
        <v>39.149999999999991</v>
      </c>
      <c r="G324" s="306">
        <v>38.249999999999986</v>
      </c>
      <c r="H324" s="306">
        <v>41.949999999999989</v>
      </c>
      <c r="I324" s="306">
        <v>42.849999999999994</v>
      </c>
      <c r="J324" s="306">
        <v>43.79999999999999</v>
      </c>
      <c r="K324" s="305">
        <v>41.9</v>
      </c>
      <c r="L324" s="305">
        <v>40.049999999999997</v>
      </c>
      <c r="M324" s="305">
        <v>17.703749999999999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161.05000000000001</v>
      </c>
      <c r="D325" s="306">
        <v>161.83333333333334</v>
      </c>
      <c r="E325" s="306">
        <v>159.41666666666669</v>
      </c>
      <c r="F325" s="306">
        <v>157.78333333333333</v>
      </c>
      <c r="G325" s="306">
        <v>155.36666666666667</v>
      </c>
      <c r="H325" s="306">
        <v>163.4666666666667</v>
      </c>
      <c r="I325" s="306">
        <v>165.88333333333338</v>
      </c>
      <c r="J325" s="306">
        <v>167.51666666666671</v>
      </c>
      <c r="K325" s="305">
        <v>164.25</v>
      </c>
      <c r="L325" s="305">
        <v>160.19999999999999</v>
      </c>
      <c r="M325" s="305">
        <v>1.7743599999999999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792.9</v>
      </c>
      <c r="D326" s="306">
        <v>795.19999999999993</v>
      </c>
      <c r="E326" s="306">
        <v>785.34999999999991</v>
      </c>
      <c r="F326" s="306">
        <v>777.8</v>
      </c>
      <c r="G326" s="306">
        <v>767.94999999999993</v>
      </c>
      <c r="H326" s="306">
        <v>802.74999999999989</v>
      </c>
      <c r="I326" s="306">
        <v>812.6</v>
      </c>
      <c r="J326" s="306">
        <v>820.14999999999986</v>
      </c>
      <c r="K326" s="305">
        <v>805.05</v>
      </c>
      <c r="L326" s="305">
        <v>787.65</v>
      </c>
      <c r="M326" s="305">
        <v>0.63593999999999995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2593.5500000000002</v>
      </c>
      <c r="D327" s="306">
        <v>2586.7833333333333</v>
      </c>
      <c r="E327" s="306">
        <v>2556.7666666666664</v>
      </c>
      <c r="F327" s="306">
        <v>2519.9833333333331</v>
      </c>
      <c r="G327" s="306">
        <v>2489.9666666666662</v>
      </c>
      <c r="H327" s="306">
        <v>2623.5666666666666</v>
      </c>
      <c r="I327" s="306">
        <v>2653.5833333333339</v>
      </c>
      <c r="J327" s="306">
        <v>2690.3666666666668</v>
      </c>
      <c r="K327" s="305">
        <v>2616.8000000000002</v>
      </c>
      <c r="L327" s="305">
        <v>2550</v>
      </c>
      <c r="M327" s="305">
        <v>5.5765500000000001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77649.45</v>
      </c>
      <c r="D328" s="306">
        <v>77017.516666666663</v>
      </c>
      <c r="E328" s="306">
        <v>75869.383333333331</v>
      </c>
      <c r="F328" s="306">
        <v>74089.316666666666</v>
      </c>
      <c r="G328" s="306">
        <v>72941.183333333334</v>
      </c>
      <c r="H328" s="306">
        <v>78797.583333333328</v>
      </c>
      <c r="I328" s="306">
        <v>79945.71666666666</v>
      </c>
      <c r="J328" s="306">
        <v>81725.783333333326</v>
      </c>
      <c r="K328" s="305">
        <v>78165.649999999994</v>
      </c>
      <c r="L328" s="305">
        <v>75237.45</v>
      </c>
      <c r="M328" s="305">
        <v>0.27990999999999999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81.150000000000006</v>
      </c>
      <c r="D329" s="306">
        <v>80.5</v>
      </c>
      <c r="E329" s="306">
        <v>79.349999999999994</v>
      </c>
      <c r="F329" s="306">
        <v>77.55</v>
      </c>
      <c r="G329" s="306">
        <v>76.399999999999991</v>
      </c>
      <c r="H329" s="306">
        <v>82.3</v>
      </c>
      <c r="I329" s="306">
        <v>83.45</v>
      </c>
      <c r="J329" s="306">
        <v>85.25</v>
      </c>
      <c r="K329" s="305">
        <v>81.650000000000006</v>
      </c>
      <c r="L329" s="305">
        <v>78.7</v>
      </c>
      <c r="M329" s="305">
        <v>57.772309999999997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1143.0999999999999</v>
      </c>
      <c r="D330" s="306">
        <v>1136.8999999999999</v>
      </c>
      <c r="E330" s="306">
        <v>1122.3999999999996</v>
      </c>
      <c r="F330" s="306">
        <v>1101.6999999999998</v>
      </c>
      <c r="G330" s="306">
        <v>1087.1999999999996</v>
      </c>
      <c r="H330" s="306">
        <v>1157.5999999999997</v>
      </c>
      <c r="I330" s="306">
        <v>1172.1000000000001</v>
      </c>
      <c r="J330" s="306">
        <v>1192.7999999999997</v>
      </c>
      <c r="K330" s="305">
        <v>1151.4000000000001</v>
      </c>
      <c r="L330" s="305">
        <v>1116.2</v>
      </c>
      <c r="M330" s="305">
        <v>6.73088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284</v>
      </c>
      <c r="D331" s="306">
        <v>284.68333333333334</v>
      </c>
      <c r="E331" s="306">
        <v>280.56666666666666</v>
      </c>
      <c r="F331" s="306">
        <v>277.13333333333333</v>
      </c>
      <c r="G331" s="306">
        <v>273.01666666666665</v>
      </c>
      <c r="H331" s="306">
        <v>288.11666666666667</v>
      </c>
      <c r="I331" s="306">
        <v>292.23333333333335</v>
      </c>
      <c r="J331" s="306">
        <v>295.66666666666669</v>
      </c>
      <c r="K331" s="305">
        <v>288.8</v>
      </c>
      <c r="L331" s="305">
        <v>281.25</v>
      </c>
      <c r="M331" s="305">
        <v>4.0323200000000003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690.95</v>
      </c>
      <c r="D332" s="306">
        <v>665.56666666666672</v>
      </c>
      <c r="E332" s="306">
        <v>633.13333333333344</v>
      </c>
      <c r="F332" s="306">
        <v>575.31666666666672</v>
      </c>
      <c r="G332" s="306">
        <v>542.88333333333344</v>
      </c>
      <c r="H332" s="306">
        <v>723.38333333333344</v>
      </c>
      <c r="I332" s="306">
        <v>755.81666666666661</v>
      </c>
      <c r="J332" s="306">
        <v>813.63333333333344</v>
      </c>
      <c r="K332" s="305">
        <v>698</v>
      </c>
      <c r="L332" s="305">
        <v>607.75</v>
      </c>
      <c r="M332" s="305">
        <v>29.599689999999999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96.2</v>
      </c>
      <c r="D333" s="306">
        <v>96.033333333333346</v>
      </c>
      <c r="E333" s="306">
        <v>94.666666666666686</v>
      </c>
      <c r="F333" s="306">
        <v>93.13333333333334</v>
      </c>
      <c r="G333" s="306">
        <v>91.76666666666668</v>
      </c>
      <c r="H333" s="306">
        <v>97.566666666666691</v>
      </c>
      <c r="I333" s="306">
        <v>98.933333333333337</v>
      </c>
      <c r="J333" s="306">
        <v>100.4666666666667</v>
      </c>
      <c r="K333" s="305">
        <v>97.4</v>
      </c>
      <c r="L333" s="305">
        <v>94.5</v>
      </c>
      <c r="M333" s="305">
        <v>131.47524999999999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4164.3999999999996</v>
      </c>
      <c r="D334" s="306">
        <v>4041.6999999999994</v>
      </c>
      <c r="E334" s="306">
        <v>3897.7499999999991</v>
      </c>
      <c r="F334" s="306">
        <v>3631.1</v>
      </c>
      <c r="G334" s="306">
        <v>3487.1499999999996</v>
      </c>
      <c r="H334" s="306">
        <v>4308.3499999999985</v>
      </c>
      <c r="I334" s="306">
        <v>4452.2999999999984</v>
      </c>
      <c r="J334" s="306">
        <v>4718.949999999998</v>
      </c>
      <c r="K334" s="305">
        <v>4185.6499999999996</v>
      </c>
      <c r="L334" s="305">
        <v>3775.05</v>
      </c>
      <c r="M334" s="305">
        <v>25.01052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3924.45</v>
      </c>
      <c r="D335" s="306">
        <v>3901.2833333333333</v>
      </c>
      <c r="E335" s="306">
        <v>3846.2666666666664</v>
      </c>
      <c r="F335" s="306">
        <v>3768.083333333333</v>
      </c>
      <c r="G335" s="306">
        <v>3713.0666666666662</v>
      </c>
      <c r="H335" s="306">
        <v>3979.4666666666667</v>
      </c>
      <c r="I335" s="306">
        <v>4034.483333333334</v>
      </c>
      <c r="J335" s="306">
        <v>4112.666666666667</v>
      </c>
      <c r="K335" s="305">
        <v>3956.3</v>
      </c>
      <c r="L335" s="305">
        <v>3823.1</v>
      </c>
      <c r="M335" s="305">
        <v>2.5668000000000002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1216.05</v>
      </c>
      <c r="D336" s="306">
        <v>1220.3333333333333</v>
      </c>
      <c r="E336" s="306">
        <v>1193.6666666666665</v>
      </c>
      <c r="F336" s="306">
        <v>1171.2833333333333</v>
      </c>
      <c r="G336" s="306">
        <v>1144.6166666666666</v>
      </c>
      <c r="H336" s="306">
        <v>1242.7166666666665</v>
      </c>
      <c r="I336" s="306">
        <v>1269.383333333333</v>
      </c>
      <c r="J336" s="306">
        <v>1291.7666666666664</v>
      </c>
      <c r="K336" s="305">
        <v>1247</v>
      </c>
      <c r="L336" s="305">
        <v>1197.95</v>
      </c>
      <c r="M336" s="305">
        <v>1.63202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33.549999999999997</v>
      </c>
      <c r="D337" s="306">
        <v>33.4</v>
      </c>
      <c r="E337" s="306">
        <v>33</v>
      </c>
      <c r="F337" s="306">
        <v>32.450000000000003</v>
      </c>
      <c r="G337" s="306">
        <v>32.050000000000004</v>
      </c>
      <c r="H337" s="306">
        <v>33.949999999999996</v>
      </c>
      <c r="I337" s="306">
        <v>34.349999999999987</v>
      </c>
      <c r="J337" s="306">
        <v>34.899999999999991</v>
      </c>
      <c r="K337" s="305">
        <v>33.799999999999997</v>
      </c>
      <c r="L337" s="305">
        <v>32.85</v>
      </c>
      <c r="M337" s="305">
        <v>60.505459999999999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64.55</v>
      </c>
      <c r="D338" s="306">
        <v>64.449999999999989</v>
      </c>
      <c r="E338" s="306">
        <v>62.799999999999983</v>
      </c>
      <c r="F338" s="306">
        <v>61.05</v>
      </c>
      <c r="G338" s="306">
        <v>59.399999999999991</v>
      </c>
      <c r="H338" s="306">
        <v>66.199999999999974</v>
      </c>
      <c r="I338" s="306">
        <v>67.84999999999998</v>
      </c>
      <c r="J338" s="306">
        <v>69.599999999999966</v>
      </c>
      <c r="K338" s="305">
        <v>66.099999999999994</v>
      </c>
      <c r="L338" s="305">
        <v>62.7</v>
      </c>
      <c r="M338" s="305">
        <v>46.423380000000002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541.6</v>
      </c>
      <c r="D339" s="306">
        <v>538.9</v>
      </c>
      <c r="E339" s="306">
        <v>528.79999999999995</v>
      </c>
      <c r="F339" s="306">
        <v>516</v>
      </c>
      <c r="G339" s="306">
        <v>505.9</v>
      </c>
      <c r="H339" s="306">
        <v>551.69999999999993</v>
      </c>
      <c r="I339" s="306">
        <v>561.80000000000007</v>
      </c>
      <c r="J339" s="306">
        <v>574.59999999999991</v>
      </c>
      <c r="K339" s="305">
        <v>549</v>
      </c>
      <c r="L339" s="305">
        <v>526.1</v>
      </c>
      <c r="M339" s="305">
        <v>0.28426000000000001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17691.5</v>
      </c>
      <c r="D340" s="306">
        <v>17768.7</v>
      </c>
      <c r="E340" s="306">
        <v>17379.800000000003</v>
      </c>
      <c r="F340" s="306">
        <v>17068.100000000002</v>
      </c>
      <c r="G340" s="306">
        <v>16679.200000000004</v>
      </c>
      <c r="H340" s="306">
        <v>18080.400000000001</v>
      </c>
      <c r="I340" s="306">
        <v>18469.300000000003</v>
      </c>
      <c r="J340" s="306">
        <v>18781</v>
      </c>
      <c r="K340" s="305">
        <v>18157.599999999999</v>
      </c>
      <c r="L340" s="305">
        <v>17457</v>
      </c>
      <c r="M340" s="305">
        <v>3.59537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75.5</v>
      </c>
      <c r="D341" s="306">
        <v>75.100000000000009</v>
      </c>
      <c r="E341" s="306">
        <v>72.600000000000023</v>
      </c>
      <c r="F341" s="306">
        <v>69.700000000000017</v>
      </c>
      <c r="G341" s="306">
        <v>67.200000000000031</v>
      </c>
      <c r="H341" s="306">
        <v>78.000000000000014</v>
      </c>
      <c r="I341" s="306">
        <v>80.499999999999986</v>
      </c>
      <c r="J341" s="306">
        <v>83.4</v>
      </c>
      <c r="K341" s="305">
        <v>77.599999999999994</v>
      </c>
      <c r="L341" s="305">
        <v>72.2</v>
      </c>
      <c r="M341" s="305">
        <v>37.914700000000003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52.1</v>
      </c>
      <c r="D342" s="306">
        <v>52.15</v>
      </c>
      <c r="E342" s="306">
        <v>51.15</v>
      </c>
      <c r="F342" s="306">
        <v>50.2</v>
      </c>
      <c r="G342" s="306">
        <v>49.2</v>
      </c>
      <c r="H342" s="306">
        <v>53.099999999999994</v>
      </c>
      <c r="I342" s="306">
        <v>54.099999999999994</v>
      </c>
      <c r="J342" s="306">
        <v>55.04999999999999</v>
      </c>
      <c r="K342" s="305">
        <v>53.15</v>
      </c>
      <c r="L342" s="305">
        <v>51.2</v>
      </c>
      <c r="M342" s="305">
        <v>9.6782800000000009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654.70000000000005</v>
      </c>
      <c r="D343" s="306">
        <v>656.35</v>
      </c>
      <c r="E343" s="306">
        <v>639.45000000000005</v>
      </c>
      <c r="F343" s="306">
        <v>624.20000000000005</v>
      </c>
      <c r="G343" s="306">
        <v>607.30000000000007</v>
      </c>
      <c r="H343" s="306">
        <v>671.6</v>
      </c>
      <c r="I343" s="306">
        <v>688.49999999999989</v>
      </c>
      <c r="J343" s="306">
        <v>703.75</v>
      </c>
      <c r="K343" s="305">
        <v>673.25</v>
      </c>
      <c r="L343" s="305">
        <v>641.1</v>
      </c>
      <c r="M343" s="305">
        <v>1.53372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33.65</v>
      </c>
      <c r="D344" s="306">
        <v>33.6</v>
      </c>
      <c r="E344" s="306">
        <v>33.200000000000003</v>
      </c>
      <c r="F344" s="306">
        <v>32.75</v>
      </c>
      <c r="G344" s="306">
        <v>32.35</v>
      </c>
      <c r="H344" s="306">
        <v>34.050000000000004</v>
      </c>
      <c r="I344" s="306">
        <v>34.449999999999996</v>
      </c>
      <c r="J344" s="306">
        <v>34.900000000000006</v>
      </c>
      <c r="K344" s="305">
        <v>34</v>
      </c>
      <c r="L344" s="305">
        <v>33.15</v>
      </c>
      <c r="M344" s="305">
        <v>118.53865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101.35</v>
      </c>
      <c r="D345" s="306">
        <v>100.93333333333334</v>
      </c>
      <c r="E345" s="306">
        <v>99.916666666666671</v>
      </c>
      <c r="F345" s="306">
        <v>98.483333333333334</v>
      </c>
      <c r="G345" s="306">
        <v>97.466666666666669</v>
      </c>
      <c r="H345" s="306">
        <v>102.36666666666667</v>
      </c>
      <c r="I345" s="306">
        <v>103.38333333333333</v>
      </c>
      <c r="J345" s="306">
        <v>104.81666666666668</v>
      </c>
      <c r="K345" s="305">
        <v>101.95</v>
      </c>
      <c r="L345" s="305">
        <v>99.5</v>
      </c>
      <c r="M345" s="305">
        <v>2.54914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1952.2</v>
      </c>
      <c r="D346" s="306">
        <v>1940.8333333333333</v>
      </c>
      <c r="E346" s="306">
        <v>1913.5666666666666</v>
      </c>
      <c r="F346" s="306">
        <v>1874.9333333333334</v>
      </c>
      <c r="G346" s="306">
        <v>1847.6666666666667</v>
      </c>
      <c r="H346" s="306">
        <v>1979.4666666666665</v>
      </c>
      <c r="I346" s="306">
        <v>2006.7333333333333</v>
      </c>
      <c r="J346" s="306">
        <v>2045.3666666666663</v>
      </c>
      <c r="K346" s="305">
        <v>1968.1</v>
      </c>
      <c r="L346" s="305">
        <v>1902.2</v>
      </c>
      <c r="M346" s="305">
        <v>3.1530000000000002E-2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75.45</v>
      </c>
      <c r="D347" s="306">
        <v>75.883333333333326</v>
      </c>
      <c r="E347" s="306">
        <v>74.266666666666652</v>
      </c>
      <c r="F347" s="306">
        <v>73.083333333333329</v>
      </c>
      <c r="G347" s="306">
        <v>71.466666666666654</v>
      </c>
      <c r="H347" s="306">
        <v>77.066666666666649</v>
      </c>
      <c r="I347" s="306">
        <v>78.683333333333323</v>
      </c>
      <c r="J347" s="306">
        <v>79.866666666666646</v>
      </c>
      <c r="K347" s="305">
        <v>77.5</v>
      </c>
      <c r="L347" s="305">
        <v>74.7</v>
      </c>
      <c r="M347" s="305">
        <v>104.93405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126.1</v>
      </c>
      <c r="D348" s="306">
        <v>125.61666666666667</v>
      </c>
      <c r="E348" s="306">
        <v>123.58333333333334</v>
      </c>
      <c r="F348" s="306">
        <v>121.06666666666666</v>
      </c>
      <c r="G348" s="306">
        <v>119.03333333333333</v>
      </c>
      <c r="H348" s="306">
        <v>128.13333333333335</v>
      </c>
      <c r="I348" s="306">
        <v>130.16666666666669</v>
      </c>
      <c r="J348" s="306">
        <v>132.68333333333337</v>
      </c>
      <c r="K348" s="305">
        <v>127.65</v>
      </c>
      <c r="L348" s="305">
        <v>123.1</v>
      </c>
      <c r="M348" s="305">
        <v>71.15522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244.55</v>
      </c>
      <c r="D349" s="306">
        <v>248.5</v>
      </c>
      <c r="E349" s="306">
        <v>239.55</v>
      </c>
      <c r="F349" s="306">
        <v>234.55</v>
      </c>
      <c r="G349" s="306">
        <v>225.60000000000002</v>
      </c>
      <c r="H349" s="306">
        <v>253.5</v>
      </c>
      <c r="I349" s="306">
        <v>262.45</v>
      </c>
      <c r="J349" s="306">
        <v>267.45</v>
      </c>
      <c r="K349" s="305">
        <v>257.45</v>
      </c>
      <c r="L349" s="305">
        <v>243.5</v>
      </c>
      <c r="M349" s="305">
        <v>14.05668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156</v>
      </c>
      <c r="D350" s="306">
        <v>154.78333333333333</v>
      </c>
      <c r="E350" s="306">
        <v>151.56666666666666</v>
      </c>
      <c r="F350" s="306">
        <v>147.13333333333333</v>
      </c>
      <c r="G350" s="306">
        <v>143.91666666666666</v>
      </c>
      <c r="H350" s="306">
        <v>159.21666666666667</v>
      </c>
      <c r="I350" s="306">
        <v>162.43333333333331</v>
      </c>
      <c r="J350" s="306">
        <v>166.86666666666667</v>
      </c>
      <c r="K350" s="305">
        <v>158</v>
      </c>
      <c r="L350" s="305">
        <v>150.35</v>
      </c>
      <c r="M350" s="305">
        <v>1246.65699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805.75</v>
      </c>
      <c r="D351" s="306">
        <v>802.36666666666667</v>
      </c>
      <c r="E351" s="306">
        <v>789.5333333333333</v>
      </c>
      <c r="F351" s="306">
        <v>773.31666666666661</v>
      </c>
      <c r="G351" s="306">
        <v>760.48333333333323</v>
      </c>
      <c r="H351" s="306">
        <v>818.58333333333337</v>
      </c>
      <c r="I351" s="306">
        <v>831.41666666666663</v>
      </c>
      <c r="J351" s="306">
        <v>847.63333333333344</v>
      </c>
      <c r="K351" s="305">
        <v>815.2</v>
      </c>
      <c r="L351" s="305">
        <v>786.15</v>
      </c>
      <c r="M351" s="305">
        <v>14.77286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3293.85</v>
      </c>
      <c r="D352" s="306">
        <v>3289.6</v>
      </c>
      <c r="E352" s="306">
        <v>3270.2</v>
      </c>
      <c r="F352" s="306">
        <v>3246.5499999999997</v>
      </c>
      <c r="G352" s="306">
        <v>3227.1499999999996</v>
      </c>
      <c r="H352" s="306">
        <v>3313.25</v>
      </c>
      <c r="I352" s="306">
        <v>3332.6500000000005</v>
      </c>
      <c r="J352" s="306">
        <v>3356.3</v>
      </c>
      <c r="K352" s="305">
        <v>3309</v>
      </c>
      <c r="L352" s="305">
        <v>3265.95</v>
      </c>
      <c r="M352" s="305">
        <v>1.05704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238.45</v>
      </c>
      <c r="D353" s="306">
        <v>235.25</v>
      </c>
      <c r="E353" s="306">
        <v>229.9</v>
      </c>
      <c r="F353" s="306">
        <v>221.35</v>
      </c>
      <c r="G353" s="306">
        <v>216</v>
      </c>
      <c r="H353" s="306">
        <v>243.8</v>
      </c>
      <c r="I353" s="306">
        <v>249.15000000000003</v>
      </c>
      <c r="J353" s="306">
        <v>257.70000000000005</v>
      </c>
      <c r="K353" s="305">
        <v>240.6</v>
      </c>
      <c r="L353" s="305">
        <v>226.7</v>
      </c>
      <c r="M353" s="305">
        <v>31.403279999999999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151.25</v>
      </c>
      <c r="D354" s="306">
        <v>149.88333333333333</v>
      </c>
      <c r="E354" s="306">
        <v>146.76666666666665</v>
      </c>
      <c r="F354" s="306">
        <v>142.28333333333333</v>
      </c>
      <c r="G354" s="306">
        <v>139.16666666666666</v>
      </c>
      <c r="H354" s="306">
        <v>154.36666666666665</v>
      </c>
      <c r="I354" s="306">
        <v>157.48333333333332</v>
      </c>
      <c r="J354" s="306">
        <v>161.96666666666664</v>
      </c>
      <c r="K354" s="305">
        <v>153</v>
      </c>
      <c r="L354" s="305">
        <v>145.4</v>
      </c>
      <c r="M354" s="305">
        <v>576.75203999999997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279.85000000000002</v>
      </c>
      <c r="D355" s="306">
        <v>276.28333333333336</v>
      </c>
      <c r="E355" s="306">
        <v>270.76666666666671</v>
      </c>
      <c r="F355" s="306">
        <v>261.68333333333334</v>
      </c>
      <c r="G355" s="306">
        <v>256.16666666666669</v>
      </c>
      <c r="H355" s="306">
        <v>285.36666666666673</v>
      </c>
      <c r="I355" s="306">
        <v>290.88333333333338</v>
      </c>
      <c r="J355" s="306">
        <v>299.96666666666675</v>
      </c>
      <c r="K355" s="305">
        <v>281.8</v>
      </c>
      <c r="L355" s="305">
        <v>267.2</v>
      </c>
      <c r="M355" s="305">
        <v>3.5263300000000002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45194.05</v>
      </c>
      <c r="D356" s="306">
        <v>45358.016666666663</v>
      </c>
      <c r="E356" s="306">
        <v>44646.033333333326</v>
      </c>
      <c r="F356" s="306">
        <v>44098.016666666663</v>
      </c>
      <c r="G356" s="306">
        <v>43386.033333333326</v>
      </c>
      <c r="H356" s="306">
        <v>45906.033333333326</v>
      </c>
      <c r="I356" s="306">
        <v>46618.016666666663</v>
      </c>
      <c r="J356" s="306">
        <v>47166.033333333326</v>
      </c>
      <c r="K356" s="305">
        <v>46070</v>
      </c>
      <c r="L356" s="305">
        <v>44810</v>
      </c>
      <c r="M356" s="305">
        <v>0.70757000000000003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105.55</v>
      </c>
      <c r="D357" s="306">
        <v>107.16666666666667</v>
      </c>
      <c r="E357" s="306">
        <v>102.13333333333334</v>
      </c>
      <c r="F357" s="306">
        <v>98.716666666666669</v>
      </c>
      <c r="G357" s="306">
        <v>93.683333333333337</v>
      </c>
      <c r="H357" s="306">
        <v>110.58333333333334</v>
      </c>
      <c r="I357" s="306">
        <v>115.61666666666667</v>
      </c>
      <c r="J357" s="306">
        <v>119.03333333333335</v>
      </c>
      <c r="K357" s="305">
        <v>112.2</v>
      </c>
      <c r="L357" s="305">
        <v>103.75</v>
      </c>
      <c r="M357" s="305">
        <v>25.454429999999999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1894.95</v>
      </c>
      <c r="D358" s="306">
        <v>1846.0833333333333</v>
      </c>
      <c r="E358" s="306">
        <v>1783.6166666666666</v>
      </c>
      <c r="F358" s="306">
        <v>1672.2833333333333</v>
      </c>
      <c r="G358" s="306">
        <v>1609.8166666666666</v>
      </c>
      <c r="H358" s="306">
        <v>1957.4166666666665</v>
      </c>
      <c r="I358" s="306">
        <v>2019.8833333333332</v>
      </c>
      <c r="J358" s="306">
        <v>2131.2166666666662</v>
      </c>
      <c r="K358" s="305">
        <v>1908.55</v>
      </c>
      <c r="L358" s="305">
        <v>1734.75</v>
      </c>
      <c r="M358" s="305">
        <v>28.12912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3759.9</v>
      </c>
      <c r="D359" s="306">
        <v>3755.1833333333329</v>
      </c>
      <c r="E359" s="306">
        <v>3712.4666666666658</v>
      </c>
      <c r="F359" s="306">
        <v>3665.0333333333328</v>
      </c>
      <c r="G359" s="306">
        <v>3622.3166666666657</v>
      </c>
      <c r="H359" s="306">
        <v>3802.6166666666659</v>
      </c>
      <c r="I359" s="306">
        <v>3845.333333333333</v>
      </c>
      <c r="J359" s="306">
        <v>3892.766666666666</v>
      </c>
      <c r="K359" s="305">
        <v>3797.9</v>
      </c>
      <c r="L359" s="305">
        <v>3707.75</v>
      </c>
      <c r="M359" s="305">
        <v>2.1045400000000001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226.9</v>
      </c>
      <c r="D360" s="306">
        <v>224.16666666666666</v>
      </c>
      <c r="E360" s="306">
        <v>220.48333333333332</v>
      </c>
      <c r="F360" s="306">
        <v>214.06666666666666</v>
      </c>
      <c r="G360" s="306">
        <v>210.38333333333333</v>
      </c>
      <c r="H360" s="306">
        <v>230.58333333333331</v>
      </c>
      <c r="I360" s="306">
        <v>234.26666666666665</v>
      </c>
      <c r="J360" s="306">
        <v>240.68333333333331</v>
      </c>
      <c r="K360" s="305">
        <v>227.85</v>
      </c>
      <c r="L360" s="305">
        <v>217.75</v>
      </c>
      <c r="M360" s="305">
        <v>40.516300000000001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111.35</v>
      </c>
      <c r="D361" s="306">
        <v>111.23333333333335</v>
      </c>
      <c r="E361" s="306">
        <v>110.51666666666669</v>
      </c>
      <c r="F361" s="306">
        <v>109.68333333333335</v>
      </c>
      <c r="G361" s="306">
        <v>108.9666666666667</v>
      </c>
      <c r="H361" s="306">
        <v>112.06666666666669</v>
      </c>
      <c r="I361" s="306">
        <v>112.78333333333333</v>
      </c>
      <c r="J361" s="306">
        <v>113.61666666666669</v>
      </c>
      <c r="K361" s="305">
        <v>111.95</v>
      </c>
      <c r="L361" s="305">
        <v>110.4</v>
      </c>
      <c r="M361" s="305">
        <v>21.781210000000002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4312.95</v>
      </c>
      <c r="D362" s="306">
        <v>4306.9000000000005</v>
      </c>
      <c r="E362" s="306">
        <v>4270.8500000000013</v>
      </c>
      <c r="F362" s="306">
        <v>4228.7500000000009</v>
      </c>
      <c r="G362" s="306">
        <v>4192.7000000000016</v>
      </c>
      <c r="H362" s="306">
        <v>4349.0000000000009</v>
      </c>
      <c r="I362" s="306">
        <v>4385.05</v>
      </c>
      <c r="J362" s="306">
        <v>4427.1500000000005</v>
      </c>
      <c r="K362" s="305">
        <v>4342.95</v>
      </c>
      <c r="L362" s="305">
        <v>4264.8</v>
      </c>
      <c r="M362" s="305">
        <v>8.6959999999999996E-2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13818.95</v>
      </c>
      <c r="D363" s="306">
        <v>13722.15</v>
      </c>
      <c r="E363" s="306">
        <v>13453.3</v>
      </c>
      <c r="F363" s="306">
        <v>13087.65</v>
      </c>
      <c r="G363" s="306">
        <v>12818.8</v>
      </c>
      <c r="H363" s="306">
        <v>14087.8</v>
      </c>
      <c r="I363" s="306">
        <v>14356.650000000001</v>
      </c>
      <c r="J363" s="306">
        <v>14722.3</v>
      </c>
      <c r="K363" s="305">
        <v>13991</v>
      </c>
      <c r="L363" s="305">
        <v>13356.5</v>
      </c>
      <c r="M363" s="305">
        <v>3.7170000000000002E-2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4268.3500000000004</v>
      </c>
      <c r="D364" s="306">
        <v>4254.9833333333336</v>
      </c>
      <c r="E364" s="306">
        <v>4213.416666666667</v>
      </c>
      <c r="F364" s="306">
        <v>4158.4833333333336</v>
      </c>
      <c r="G364" s="306">
        <v>4116.916666666667</v>
      </c>
      <c r="H364" s="306">
        <v>4309.916666666667</v>
      </c>
      <c r="I364" s="306">
        <v>4351.4833333333327</v>
      </c>
      <c r="J364" s="306">
        <v>4406.416666666667</v>
      </c>
      <c r="K364" s="305">
        <v>4296.55</v>
      </c>
      <c r="L364" s="305">
        <v>4200.05</v>
      </c>
      <c r="M364" s="305">
        <v>2.2349999999999998E-2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1166.9000000000001</v>
      </c>
      <c r="D365" s="306">
        <v>1169.0666666666668</v>
      </c>
      <c r="E365" s="306">
        <v>1139.4333333333336</v>
      </c>
      <c r="F365" s="306">
        <v>1111.9666666666667</v>
      </c>
      <c r="G365" s="306">
        <v>1082.3333333333335</v>
      </c>
      <c r="H365" s="306">
        <v>1196.5333333333338</v>
      </c>
      <c r="I365" s="306">
        <v>1226.166666666667</v>
      </c>
      <c r="J365" s="306">
        <v>1253.6333333333339</v>
      </c>
      <c r="K365" s="305">
        <v>1198.7</v>
      </c>
      <c r="L365" s="305">
        <v>1141.5999999999999</v>
      </c>
      <c r="M365" s="305">
        <v>5.0808799999999996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2245.4</v>
      </c>
      <c r="D366" s="306">
        <v>2232.9666666666667</v>
      </c>
      <c r="E366" s="306">
        <v>2202.9333333333334</v>
      </c>
      <c r="F366" s="306">
        <v>2160.4666666666667</v>
      </c>
      <c r="G366" s="306">
        <v>2130.4333333333334</v>
      </c>
      <c r="H366" s="306">
        <v>2275.4333333333334</v>
      </c>
      <c r="I366" s="306">
        <v>2305.4666666666672</v>
      </c>
      <c r="J366" s="306">
        <v>2347.9333333333334</v>
      </c>
      <c r="K366" s="305">
        <v>2263</v>
      </c>
      <c r="L366" s="305">
        <v>2190.5</v>
      </c>
      <c r="M366" s="305">
        <v>9.4007900000000006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2758.35</v>
      </c>
      <c r="D367" s="306">
        <v>2764.5833333333335</v>
      </c>
      <c r="E367" s="306">
        <v>2712.7666666666669</v>
      </c>
      <c r="F367" s="306">
        <v>2667.1833333333334</v>
      </c>
      <c r="G367" s="306">
        <v>2615.3666666666668</v>
      </c>
      <c r="H367" s="306">
        <v>2810.166666666667</v>
      </c>
      <c r="I367" s="306">
        <v>2861.9833333333336</v>
      </c>
      <c r="J367" s="306">
        <v>2907.5666666666671</v>
      </c>
      <c r="K367" s="305">
        <v>2816.4</v>
      </c>
      <c r="L367" s="305">
        <v>2719</v>
      </c>
      <c r="M367" s="305">
        <v>11.41897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31.35</v>
      </c>
      <c r="D368" s="306">
        <v>31.5</v>
      </c>
      <c r="E368" s="306">
        <v>31.1</v>
      </c>
      <c r="F368" s="306">
        <v>30.85</v>
      </c>
      <c r="G368" s="306">
        <v>30.450000000000003</v>
      </c>
      <c r="H368" s="306">
        <v>31.75</v>
      </c>
      <c r="I368" s="306">
        <v>32.15</v>
      </c>
      <c r="J368" s="306">
        <v>32.4</v>
      </c>
      <c r="K368" s="305">
        <v>31.9</v>
      </c>
      <c r="L368" s="305">
        <v>31.25</v>
      </c>
      <c r="M368" s="305">
        <v>221.86702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325.25</v>
      </c>
      <c r="D369" s="306">
        <v>329.66666666666669</v>
      </c>
      <c r="E369" s="306">
        <v>317.58333333333337</v>
      </c>
      <c r="F369" s="306">
        <v>309.91666666666669</v>
      </c>
      <c r="G369" s="306">
        <v>297.83333333333337</v>
      </c>
      <c r="H369" s="306">
        <v>337.33333333333337</v>
      </c>
      <c r="I369" s="306">
        <v>349.41666666666674</v>
      </c>
      <c r="J369" s="306">
        <v>357.08333333333337</v>
      </c>
      <c r="K369" s="305">
        <v>341.75</v>
      </c>
      <c r="L369" s="305">
        <v>322</v>
      </c>
      <c r="M369" s="305">
        <v>2.3247100000000001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245</v>
      </c>
      <c r="D370" s="306">
        <v>248.15</v>
      </c>
      <c r="E370" s="306">
        <v>236.3</v>
      </c>
      <c r="F370" s="306">
        <v>227.6</v>
      </c>
      <c r="G370" s="306">
        <v>215.75</v>
      </c>
      <c r="H370" s="306">
        <v>256.85000000000002</v>
      </c>
      <c r="I370" s="306">
        <v>268.7</v>
      </c>
      <c r="J370" s="306">
        <v>277.40000000000003</v>
      </c>
      <c r="K370" s="305">
        <v>260</v>
      </c>
      <c r="L370" s="305">
        <v>239.45</v>
      </c>
      <c r="M370" s="305">
        <v>11.870570000000001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2441.8000000000002</v>
      </c>
      <c r="D371" s="306">
        <v>2452.7000000000003</v>
      </c>
      <c r="E371" s="306">
        <v>2419.2000000000007</v>
      </c>
      <c r="F371" s="306">
        <v>2396.6000000000004</v>
      </c>
      <c r="G371" s="306">
        <v>2363.1000000000008</v>
      </c>
      <c r="H371" s="306">
        <v>2475.3000000000006</v>
      </c>
      <c r="I371" s="306">
        <v>2508.7999999999997</v>
      </c>
      <c r="J371" s="306">
        <v>2531.4000000000005</v>
      </c>
      <c r="K371" s="305">
        <v>2486.1999999999998</v>
      </c>
      <c r="L371" s="305">
        <v>2430.1</v>
      </c>
      <c r="M371" s="305">
        <v>3.98529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749.8</v>
      </c>
      <c r="D372" s="306">
        <v>737.2833333333333</v>
      </c>
      <c r="E372" s="306">
        <v>717.56666666666661</v>
      </c>
      <c r="F372" s="306">
        <v>685.33333333333326</v>
      </c>
      <c r="G372" s="306">
        <v>665.61666666666656</v>
      </c>
      <c r="H372" s="306">
        <v>769.51666666666665</v>
      </c>
      <c r="I372" s="306">
        <v>789.23333333333335</v>
      </c>
      <c r="J372" s="306">
        <v>821.4666666666667</v>
      </c>
      <c r="K372" s="305">
        <v>757</v>
      </c>
      <c r="L372" s="305">
        <v>705.05</v>
      </c>
      <c r="M372" s="305">
        <v>1.18085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2367.65</v>
      </c>
      <c r="D373" s="306">
        <v>2344.4166666666665</v>
      </c>
      <c r="E373" s="306">
        <v>2283.833333333333</v>
      </c>
      <c r="F373" s="306">
        <v>2200.0166666666664</v>
      </c>
      <c r="G373" s="306">
        <v>2139.4333333333329</v>
      </c>
      <c r="H373" s="306">
        <v>2428.2333333333331</v>
      </c>
      <c r="I373" s="306">
        <v>2488.8166666666662</v>
      </c>
      <c r="J373" s="306">
        <v>2572.6333333333332</v>
      </c>
      <c r="K373" s="305">
        <v>2405</v>
      </c>
      <c r="L373" s="305">
        <v>2260.6</v>
      </c>
      <c r="M373" s="305">
        <v>3.2309199999999998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259.45</v>
      </c>
      <c r="D374" s="306">
        <v>255.68333333333337</v>
      </c>
      <c r="E374" s="306">
        <v>249.36666666666673</v>
      </c>
      <c r="F374" s="306">
        <v>239.28333333333336</v>
      </c>
      <c r="G374" s="306">
        <v>232.96666666666673</v>
      </c>
      <c r="H374" s="306">
        <v>265.76666666666677</v>
      </c>
      <c r="I374" s="306">
        <v>272.08333333333337</v>
      </c>
      <c r="J374" s="306">
        <v>282.16666666666674</v>
      </c>
      <c r="K374" s="305">
        <v>262</v>
      </c>
      <c r="L374" s="305">
        <v>245.6</v>
      </c>
      <c r="M374" s="305">
        <v>82.577489999999997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232.9</v>
      </c>
      <c r="D375" s="306">
        <v>232.08333333333334</v>
      </c>
      <c r="E375" s="306">
        <v>229.01666666666668</v>
      </c>
      <c r="F375" s="306">
        <v>225.13333333333333</v>
      </c>
      <c r="G375" s="306">
        <v>222.06666666666666</v>
      </c>
      <c r="H375" s="306">
        <v>235.9666666666667</v>
      </c>
      <c r="I375" s="306">
        <v>239.03333333333336</v>
      </c>
      <c r="J375" s="306">
        <v>242.91666666666671</v>
      </c>
      <c r="K375" s="305">
        <v>235.15</v>
      </c>
      <c r="L375" s="305">
        <v>228.2</v>
      </c>
      <c r="M375" s="305">
        <v>197.63659000000001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3529.95</v>
      </c>
      <c r="D376" s="306">
        <v>3494.7999999999997</v>
      </c>
      <c r="E376" s="306">
        <v>3393.6499999999996</v>
      </c>
      <c r="F376" s="306">
        <v>3257.35</v>
      </c>
      <c r="G376" s="306">
        <v>3156.2</v>
      </c>
      <c r="H376" s="306">
        <v>3631.0999999999995</v>
      </c>
      <c r="I376" s="306">
        <v>3732.25</v>
      </c>
      <c r="J376" s="306">
        <v>3868.5499999999993</v>
      </c>
      <c r="K376" s="305">
        <v>3595.95</v>
      </c>
      <c r="L376" s="305">
        <v>3358.5</v>
      </c>
      <c r="M376" s="305">
        <v>1.5246200000000001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342.75</v>
      </c>
      <c r="D377" s="306">
        <v>338.25</v>
      </c>
      <c r="E377" s="306">
        <v>329.5</v>
      </c>
      <c r="F377" s="306">
        <v>316.25</v>
      </c>
      <c r="G377" s="306">
        <v>307.5</v>
      </c>
      <c r="H377" s="306">
        <v>351.5</v>
      </c>
      <c r="I377" s="306">
        <v>360.25</v>
      </c>
      <c r="J377" s="306">
        <v>373.5</v>
      </c>
      <c r="K377" s="305">
        <v>347</v>
      </c>
      <c r="L377" s="305">
        <v>325</v>
      </c>
      <c r="M377" s="305">
        <v>10.09385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429.15</v>
      </c>
      <c r="D378" s="306">
        <v>428.75</v>
      </c>
      <c r="E378" s="306">
        <v>416.5</v>
      </c>
      <c r="F378" s="306">
        <v>403.85</v>
      </c>
      <c r="G378" s="306">
        <v>391.6</v>
      </c>
      <c r="H378" s="306">
        <v>441.4</v>
      </c>
      <c r="I378" s="306">
        <v>453.65</v>
      </c>
      <c r="J378" s="306">
        <v>466.29999999999995</v>
      </c>
      <c r="K378" s="305">
        <v>441</v>
      </c>
      <c r="L378" s="305">
        <v>416.1</v>
      </c>
      <c r="M378" s="305">
        <v>17.672820000000002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629.54999999999995</v>
      </c>
      <c r="D379" s="306">
        <v>634.35</v>
      </c>
      <c r="E379" s="306">
        <v>619.70000000000005</v>
      </c>
      <c r="F379" s="306">
        <v>609.85</v>
      </c>
      <c r="G379" s="306">
        <v>595.20000000000005</v>
      </c>
      <c r="H379" s="306">
        <v>644.20000000000005</v>
      </c>
      <c r="I379" s="306">
        <v>658.84999999999991</v>
      </c>
      <c r="J379" s="306">
        <v>668.7</v>
      </c>
      <c r="K379" s="305">
        <v>649</v>
      </c>
      <c r="L379" s="305">
        <v>624.5</v>
      </c>
      <c r="M379" s="305">
        <v>2.6082100000000001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107.95</v>
      </c>
      <c r="D380" s="306">
        <v>108.21666666666665</v>
      </c>
      <c r="E380" s="306">
        <v>106.83333333333331</v>
      </c>
      <c r="F380" s="306">
        <v>105.71666666666665</v>
      </c>
      <c r="G380" s="306">
        <v>104.33333333333331</v>
      </c>
      <c r="H380" s="306">
        <v>109.33333333333331</v>
      </c>
      <c r="I380" s="306">
        <v>110.71666666666667</v>
      </c>
      <c r="J380" s="306">
        <v>111.83333333333331</v>
      </c>
      <c r="K380" s="305">
        <v>109.6</v>
      </c>
      <c r="L380" s="305">
        <v>107.1</v>
      </c>
      <c r="M380" s="305">
        <v>1.2456799999999999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1840.05</v>
      </c>
      <c r="D381" s="306">
        <v>1855.8166666666666</v>
      </c>
      <c r="E381" s="306">
        <v>1818.1833333333332</v>
      </c>
      <c r="F381" s="306">
        <v>1796.3166666666666</v>
      </c>
      <c r="G381" s="306">
        <v>1758.6833333333332</v>
      </c>
      <c r="H381" s="306">
        <v>1877.6833333333332</v>
      </c>
      <c r="I381" s="306">
        <v>1915.3166666666664</v>
      </c>
      <c r="J381" s="306">
        <v>1937.1833333333332</v>
      </c>
      <c r="K381" s="305">
        <v>1893.45</v>
      </c>
      <c r="L381" s="305">
        <v>1833.95</v>
      </c>
      <c r="M381" s="305">
        <v>8.7595200000000002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704.05</v>
      </c>
      <c r="D382" s="306">
        <v>698.59999999999991</v>
      </c>
      <c r="E382" s="306">
        <v>687.29999999999984</v>
      </c>
      <c r="F382" s="306">
        <v>670.55</v>
      </c>
      <c r="G382" s="306">
        <v>659.24999999999989</v>
      </c>
      <c r="H382" s="306">
        <v>715.3499999999998</v>
      </c>
      <c r="I382" s="306">
        <v>726.65</v>
      </c>
      <c r="J382" s="306">
        <v>743.39999999999975</v>
      </c>
      <c r="K382" s="305">
        <v>709.9</v>
      </c>
      <c r="L382" s="305">
        <v>681.85</v>
      </c>
      <c r="M382" s="305">
        <v>2.0416699999999999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804.4</v>
      </c>
      <c r="D383" s="306">
        <v>792.7166666666667</v>
      </c>
      <c r="E383" s="306">
        <v>772.28333333333342</v>
      </c>
      <c r="F383" s="306">
        <v>740.16666666666674</v>
      </c>
      <c r="G383" s="306">
        <v>719.73333333333346</v>
      </c>
      <c r="H383" s="306">
        <v>824.83333333333337</v>
      </c>
      <c r="I383" s="306">
        <v>845.26666666666677</v>
      </c>
      <c r="J383" s="306">
        <v>877.38333333333333</v>
      </c>
      <c r="K383" s="305">
        <v>813.15</v>
      </c>
      <c r="L383" s="305">
        <v>760.6</v>
      </c>
      <c r="M383" s="305">
        <v>9.0477299999999996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97.2</v>
      </c>
      <c r="D384" s="306">
        <v>97.483333333333334</v>
      </c>
      <c r="E384" s="306">
        <v>95.966666666666669</v>
      </c>
      <c r="F384" s="306">
        <v>94.733333333333334</v>
      </c>
      <c r="G384" s="306">
        <v>93.216666666666669</v>
      </c>
      <c r="H384" s="306">
        <v>98.716666666666669</v>
      </c>
      <c r="I384" s="306">
        <v>100.23333333333335</v>
      </c>
      <c r="J384" s="306">
        <v>101.46666666666667</v>
      </c>
      <c r="K384" s="305">
        <v>99</v>
      </c>
      <c r="L384" s="305">
        <v>96.25</v>
      </c>
      <c r="M384" s="305">
        <v>4.7152200000000004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168.1</v>
      </c>
      <c r="D385" s="306">
        <v>167.1</v>
      </c>
      <c r="E385" s="306">
        <v>164.2</v>
      </c>
      <c r="F385" s="306">
        <v>160.29999999999998</v>
      </c>
      <c r="G385" s="306">
        <v>157.39999999999998</v>
      </c>
      <c r="H385" s="306">
        <v>171</v>
      </c>
      <c r="I385" s="306">
        <v>173.90000000000003</v>
      </c>
      <c r="J385" s="306">
        <v>177.8</v>
      </c>
      <c r="K385" s="305">
        <v>170</v>
      </c>
      <c r="L385" s="305">
        <v>163.19999999999999</v>
      </c>
      <c r="M385" s="305">
        <v>34.700569999999999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541.65</v>
      </c>
      <c r="D386" s="306">
        <v>552.38333333333333</v>
      </c>
      <c r="E386" s="306">
        <v>525.26666666666665</v>
      </c>
      <c r="F386" s="306">
        <v>508.88333333333333</v>
      </c>
      <c r="G386" s="306">
        <v>481.76666666666665</v>
      </c>
      <c r="H386" s="306">
        <v>568.76666666666665</v>
      </c>
      <c r="I386" s="306">
        <v>595.88333333333321</v>
      </c>
      <c r="J386" s="306">
        <v>612.26666666666665</v>
      </c>
      <c r="K386" s="305">
        <v>579.5</v>
      </c>
      <c r="L386" s="305">
        <v>536</v>
      </c>
      <c r="M386" s="305">
        <v>3.2293099999999999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200.2</v>
      </c>
      <c r="D387" s="306">
        <v>201.41666666666666</v>
      </c>
      <c r="E387" s="306">
        <v>198.33333333333331</v>
      </c>
      <c r="F387" s="306">
        <v>196.46666666666667</v>
      </c>
      <c r="G387" s="306">
        <v>193.38333333333333</v>
      </c>
      <c r="H387" s="306">
        <v>203.2833333333333</v>
      </c>
      <c r="I387" s="306">
        <v>206.36666666666662</v>
      </c>
      <c r="J387" s="306">
        <v>208.23333333333329</v>
      </c>
      <c r="K387" s="305">
        <v>204.5</v>
      </c>
      <c r="L387" s="305">
        <v>199.55</v>
      </c>
      <c r="M387" s="305">
        <v>5.1024900000000004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698.75</v>
      </c>
      <c r="D388" s="306">
        <v>696.1</v>
      </c>
      <c r="E388" s="306">
        <v>690.05000000000007</v>
      </c>
      <c r="F388" s="306">
        <v>681.35</v>
      </c>
      <c r="G388" s="306">
        <v>675.30000000000007</v>
      </c>
      <c r="H388" s="306">
        <v>704.80000000000007</v>
      </c>
      <c r="I388" s="306">
        <v>710.85</v>
      </c>
      <c r="J388" s="306">
        <v>719.55000000000007</v>
      </c>
      <c r="K388" s="305">
        <v>702.15</v>
      </c>
      <c r="L388" s="305">
        <v>687.4</v>
      </c>
      <c r="M388" s="305">
        <v>4.52311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2633.35</v>
      </c>
      <c r="D389" s="306">
        <v>2595.8166666666666</v>
      </c>
      <c r="E389" s="306">
        <v>2538.833333333333</v>
      </c>
      <c r="F389" s="306">
        <v>2444.3166666666666</v>
      </c>
      <c r="G389" s="306">
        <v>2387.333333333333</v>
      </c>
      <c r="H389" s="306">
        <v>2690.333333333333</v>
      </c>
      <c r="I389" s="306">
        <v>2747.3166666666666</v>
      </c>
      <c r="J389" s="306">
        <v>2841.833333333333</v>
      </c>
      <c r="K389" s="305">
        <v>2652.8</v>
      </c>
      <c r="L389" s="305">
        <v>2501.3000000000002</v>
      </c>
      <c r="M389" s="305">
        <v>0.58337000000000006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97.2</v>
      </c>
      <c r="D390" s="306">
        <v>97.59999999999998</v>
      </c>
      <c r="E390" s="306">
        <v>92.19999999999996</v>
      </c>
      <c r="F390" s="306">
        <v>87.199999999999974</v>
      </c>
      <c r="G390" s="306">
        <v>81.799999999999955</v>
      </c>
      <c r="H390" s="306">
        <v>102.59999999999997</v>
      </c>
      <c r="I390" s="306">
        <v>107.99999999999997</v>
      </c>
      <c r="J390" s="306">
        <v>112.99999999999997</v>
      </c>
      <c r="K390" s="305">
        <v>103</v>
      </c>
      <c r="L390" s="305">
        <v>92.6</v>
      </c>
      <c r="M390" s="305">
        <v>21.260439999999999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112.3</v>
      </c>
      <c r="D391" s="306">
        <v>113.23333333333333</v>
      </c>
      <c r="E391" s="306">
        <v>110.66666666666667</v>
      </c>
      <c r="F391" s="306">
        <v>109.03333333333333</v>
      </c>
      <c r="G391" s="306">
        <v>106.46666666666667</v>
      </c>
      <c r="H391" s="306">
        <v>114.86666666666667</v>
      </c>
      <c r="I391" s="306">
        <v>117.43333333333334</v>
      </c>
      <c r="J391" s="306">
        <v>119.06666666666668</v>
      </c>
      <c r="K391" s="305">
        <v>115.8</v>
      </c>
      <c r="L391" s="305">
        <v>111.6</v>
      </c>
      <c r="M391" s="305">
        <v>84.128280000000004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95.7</v>
      </c>
      <c r="D392" s="306">
        <v>96.166666666666671</v>
      </c>
      <c r="E392" s="306">
        <v>93.933333333333337</v>
      </c>
      <c r="F392" s="306">
        <v>92.166666666666671</v>
      </c>
      <c r="G392" s="306">
        <v>89.933333333333337</v>
      </c>
      <c r="H392" s="306">
        <v>97.933333333333337</v>
      </c>
      <c r="I392" s="306">
        <v>100.16666666666666</v>
      </c>
      <c r="J392" s="306">
        <v>101.93333333333334</v>
      </c>
      <c r="K392" s="305">
        <v>98.4</v>
      </c>
      <c r="L392" s="305">
        <v>94.4</v>
      </c>
      <c r="M392" s="305">
        <v>53.45429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119.15</v>
      </c>
      <c r="D393" s="306">
        <v>119.36666666666667</v>
      </c>
      <c r="E393" s="306">
        <v>118.28333333333335</v>
      </c>
      <c r="F393" s="306">
        <v>117.41666666666667</v>
      </c>
      <c r="G393" s="306">
        <v>116.33333333333334</v>
      </c>
      <c r="H393" s="306">
        <v>120.23333333333335</v>
      </c>
      <c r="I393" s="306">
        <v>121.31666666666666</v>
      </c>
      <c r="J393" s="306">
        <v>122.18333333333335</v>
      </c>
      <c r="K393" s="305">
        <v>120.45</v>
      </c>
      <c r="L393" s="305">
        <v>118.5</v>
      </c>
      <c r="M393" s="305">
        <v>92.521479999999997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130</v>
      </c>
      <c r="D394" s="306">
        <v>132.23333333333332</v>
      </c>
      <c r="E394" s="306">
        <v>126.76666666666665</v>
      </c>
      <c r="F394" s="306">
        <v>123.53333333333333</v>
      </c>
      <c r="G394" s="306">
        <v>118.06666666666666</v>
      </c>
      <c r="H394" s="306">
        <v>135.46666666666664</v>
      </c>
      <c r="I394" s="306">
        <v>140.93333333333328</v>
      </c>
      <c r="J394" s="306">
        <v>144.16666666666663</v>
      </c>
      <c r="K394" s="305">
        <v>137.69999999999999</v>
      </c>
      <c r="L394" s="305">
        <v>129</v>
      </c>
      <c r="M394" s="305">
        <v>32.396140000000003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991.15</v>
      </c>
      <c r="D395" s="306">
        <v>992.4</v>
      </c>
      <c r="E395" s="306">
        <v>976.8</v>
      </c>
      <c r="F395" s="306">
        <v>962.44999999999993</v>
      </c>
      <c r="G395" s="306">
        <v>946.84999999999991</v>
      </c>
      <c r="H395" s="306">
        <v>1006.75</v>
      </c>
      <c r="I395" s="306">
        <v>1022.3500000000001</v>
      </c>
      <c r="J395" s="306">
        <v>1036.7</v>
      </c>
      <c r="K395" s="305">
        <v>1008</v>
      </c>
      <c r="L395" s="305">
        <v>978.05</v>
      </c>
      <c r="M395" s="305">
        <v>1.3252900000000001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2632.65</v>
      </c>
      <c r="D396" s="306">
        <v>2642.3833333333337</v>
      </c>
      <c r="E396" s="306">
        <v>2605.9666666666672</v>
      </c>
      <c r="F396" s="306">
        <v>2579.2833333333333</v>
      </c>
      <c r="G396" s="306">
        <v>2542.8666666666668</v>
      </c>
      <c r="H396" s="306">
        <v>2669.0666666666675</v>
      </c>
      <c r="I396" s="306">
        <v>2705.4833333333345</v>
      </c>
      <c r="J396" s="306">
        <v>2732.1666666666679</v>
      </c>
      <c r="K396" s="305">
        <v>2678.8</v>
      </c>
      <c r="L396" s="305">
        <v>2615.6999999999998</v>
      </c>
      <c r="M396" s="305">
        <v>325.91419999999999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536.65</v>
      </c>
      <c r="D397" s="306">
        <v>541.2166666666667</v>
      </c>
      <c r="E397" s="306">
        <v>517.43333333333339</v>
      </c>
      <c r="F397" s="306">
        <v>498.2166666666667</v>
      </c>
      <c r="G397" s="306">
        <v>474.43333333333339</v>
      </c>
      <c r="H397" s="306">
        <v>560.43333333333339</v>
      </c>
      <c r="I397" s="306">
        <v>584.2166666666667</v>
      </c>
      <c r="J397" s="306">
        <v>603.43333333333339</v>
      </c>
      <c r="K397" s="305">
        <v>565</v>
      </c>
      <c r="L397" s="305">
        <v>522</v>
      </c>
      <c r="M397" s="305">
        <v>10.529960000000001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246.65</v>
      </c>
      <c r="D398" s="306">
        <v>247.21666666666667</v>
      </c>
      <c r="E398" s="306">
        <v>245.53333333333333</v>
      </c>
      <c r="F398" s="306">
        <v>244.41666666666666</v>
      </c>
      <c r="G398" s="306">
        <v>242.73333333333332</v>
      </c>
      <c r="H398" s="306">
        <v>248.33333333333334</v>
      </c>
      <c r="I398" s="306">
        <v>250.01666666666668</v>
      </c>
      <c r="J398" s="306">
        <v>251.13333333333335</v>
      </c>
      <c r="K398" s="305">
        <v>248.9</v>
      </c>
      <c r="L398" s="305">
        <v>246.1</v>
      </c>
      <c r="M398" s="305">
        <v>1.6778500000000001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872.65</v>
      </c>
      <c r="D399" s="306">
        <v>877.61666666666667</v>
      </c>
      <c r="E399" s="306">
        <v>858.08333333333337</v>
      </c>
      <c r="F399" s="306">
        <v>843.51666666666665</v>
      </c>
      <c r="G399" s="306">
        <v>823.98333333333335</v>
      </c>
      <c r="H399" s="306">
        <v>892.18333333333339</v>
      </c>
      <c r="I399" s="306">
        <v>911.7166666666667</v>
      </c>
      <c r="J399" s="306">
        <v>926.28333333333342</v>
      </c>
      <c r="K399" s="305">
        <v>897.15</v>
      </c>
      <c r="L399" s="305">
        <v>863.05</v>
      </c>
      <c r="M399" s="305">
        <v>0.43058000000000002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1392.3</v>
      </c>
      <c r="D400" s="306">
        <v>1348.9333333333334</v>
      </c>
      <c r="E400" s="306">
        <v>1288.8666666666668</v>
      </c>
      <c r="F400" s="306">
        <v>1185.4333333333334</v>
      </c>
      <c r="G400" s="306">
        <v>1125.3666666666668</v>
      </c>
      <c r="H400" s="306">
        <v>1452.3666666666668</v>
      </c>
      <c r="I400" s="306">
        <v>1512.4333333333334</v>
      </c>
      <c r="J400" s="306">
        <v>1615.8666666666668</v>
      </c>
      <c r="K400" s="305">
        <v>1409</v>
      </c>
      <c r="L400" s="305">
        <v>1245.5</v>
      </c>
      <c r="M400" s="305">
        <v>9.8448600000000006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32.4</v>
      </c>
      <c r="D401" s="306">
        <v>32.5</v>
      </c>
      <c r="E401" s="306">
        <v>32</v>
      </c>
      <c r="F401" s="306">
        <v>31.6</v>
      </c>
      <c r="G401" s="306">
        <v>31.1</v>
      </c>
      <c r="H401" s="306">
        <v>32.9</v>
      </c>
      <c r="I401" s="306">
        <v>33.4</v>
      </c>
      <c r="J401" s="306">
        <v>33.799999999999997</v>
      </c>
      <c r="K401" s="305">
        <v>33</v>
      </c>
      <c r="L401" s="305">
        <v>32.1</v>
      </c>
      <c r="M401" s="305">
        <v>20.491029999999999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75.95</v>
      </c>
      <c r="D402" s="306">
        <v>75.583333333333329</v>
      </c>
      <c r="E402" s="306">
        <v>74.466666666666654</v>
      </c>
      <c r="F402" s="306">
        <v>72.98333333333332</v>
      </c>
      <c r="G402" s="306">
        <v>71.866666666666646</v>
      </c>
      <c r="H402" s="306">
        <v>77.066666666666663</v>
      </c>
      <c r="I402" s="306">
        <v>78.183333333333337</v>
      </c>
      <c r="J402" s="306">
        <v>79.666666666666671</v>
      </c>
      <c r="K402" s="305">
        <v>76.7</v>
      </c>
      <c r="L402" s="305">
        <v>74.099999999999994</v>
      </c>
      <c r="M402" s="305">
        <v>330.84492999999998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6842.2</v>
      </c>
      <c r="D403" s="306">
        <v>6814.25</v>
      </c>
      <c r="E403" s="306">
        <v>6683.5</v>
      </c>
      <c r="F403" s="306">
        <v>6524.8</v>
      </c>
      <c r="G403" s="306">
        <v>6394.05</v>
      </c>
      <c r="H403" s="306">
        <v>6972.95</v>
      </c>
      <c r="I403" s="306">
        <v>7103.7</v>
      </c>
      <c r="J403" s="306">
        <v>7262.4</v>
      </c>
      <c r="K403" s="305">
        <v>6945</v>
      </c>
      <c r="L403" s="305">
        <v>6655.55</v>
      </c>
      <c r="M403" s="305">
        <v>0.10364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780</v>
      </c>
      <c r="D404" s="306">
        <v>777.33333333333337</v>
      </c>
      <c r="E404" s="306">
        <v>770.66666666666674</v>
      </c>
      <c r="F404" s="306">
        <v>761.33333333333337</v>
      </c>
      <c r="G404" s="306">
        <v>754.66666666666674</v>
      </c>
      <c r="H404" s="306">
        <v>786.66666666666674</v>
      </c>
      <c r="I404" s="306">
        <v>793.33333333333348</v>
      </c>
      <c r="J404" s="306">
        <v>802.66666666666674</v>
      </c>
      <c r="K404" s="305">
        <v>784</v>
      </c>
      <c r="L404" s="305">
        <v>768</v>
      </c>
      <c r="M404" s="305">
        <v>14.085739999999999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1174.1500000000001</v>
      </c>
      <c r="D405" s="306">
        <v>1164.8833333333334</v>
      </c>
      <c r="E405" s="306">
        <v>1148.8666666666668</v>
      </c>
      <c r="F405" s="306">
        <v>1123.5833333333333</v>
      </c>
      <c r="G405" s="306">
        <v>1107.5666666666666</v>
      </c>
      <c r="H405" s="306">
        <v>1190.166666666667</v>
      </c>
      <c r="I405" s="306">
        <v>1206.1833333333338</v>
      </c>
      <c r="J405" s="306">
        <v>1231.4666666666672</v>
      </c>
      <c r="K405" s="305">
        <v>1180.9000000000001</v>
      </c>
      <c r="L405" s="305">
        <v>1139.5999999999999</v>
      </c>
      <c r="M405" s="305">
        <v>26.498200000000001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468.1</v>
      </c>
      <c r="D406" s="306">
        <v>469.83333333333331</v>
      </c>
      <c r="E406" s="306">
        <v>463.26666666666665</v>
      </c>
      <c r="F406" s="306">
        <v>458.43333333333334</v>
      </c>
      <c r="G406" s="306">
        <v>451.86666666666667</v>
      </c>
      <c r="H406" s="306">
        <v>474.66666666666663</v>
      </c>
      <c r="I406" s="306">
        <v>481.23333333333335</v>
      </c>
      <c r="J406" s="306">
        <v>486.06666666666661</v>
      </c>
      <c r="K406" s="305">
        <v>476.4</v>
      </c>
      <c r="L406" s="305">
        <v>465</v>
      </c>
      <c r="M406" s="305">
        <v>154.41578999999999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2300.6</v>
      </c>
      <c r="D407" s="306">
        <v>2346.8666666666668</v>
      </c>
      <c r="E407" s="306">
        <v>2205.7333333333336</v>
      </c>
      <c r="F407" s="306">
        <v>2110.8666666666668</v>
      </c>
      <c r="G407" s="306">
        <v>1969.7333333333336</v>
      </c>
      <c r="H407" s="306">
        <v>2441.7333333333336</v>
      </c>
      <c r="I407" s="306">
        <v>2582.8666666666668</v>
      </c>
      <c r="J407" s="306">
        <v>2677.7333333333336</v>
      </c>
      <c r="K407" s="305">
        <v>2488</v>
      </c>
      <c r="L407" s="305">
        <v>2252</v>
      </c>
      <c r="M407" s="305">
        <v>3.4304700000000001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110.9</v>
      </c>
      <c r="D408" s="306">
        <v>110.91666666666667</v>
      </c>
      <c r="E408" s="306">
        <v>109.33333333333334</v>
      </c>
      <c r="F408" s="306">
        <v>107.76666666666667</v>
      </c>
      <c r="G408" s="306">
        <v>106.18333333333334</v>
      </c>
      <c r="H408" s="306">
        <v>112.48333333333335</v>
      </c>
      <c r="I408" s="306">
        <v>114.06666666666669</v>
      </c>
      <c r="J408" s="306">
        <v>115.63333333333335</v>
      </c>
      <c r="K408" s="305">
        <v>112.5</v>
      </c>
      <c r="L408" s="305">
        <v>109.35</v>
      </c>
      <c r="M408" s="305">
        <v>2.76511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118.25</v>
      </c>
      <c r="D409" s="306">
        <v>118.86666666666667</v>
      </c>
      <c r="E409" s="306">
        <v>116.93333333333335</v>
      </c>
      <c r="F409" s="306">
        <v>115.61666666666667</v>
      </c>
      <c r="G409" s="306">
        <v>113.68333333333335</v>
      </c>
      <c r="H409" s="306">
        <v>120.18333333333335</v>
      </c>
      <c r="I409" s="306">
        <v>122.11666666666669</v>
      </c>
      <c r="J409" s="306">
        <v>123.43333333333335</v>
      </c>
      <c r="K409" s="305">
        <v>120.8</v>
      </c>
      <c r="L409" s="305">
        <v>117.55</v>
      </c>
      <c r="M409" s="305">
        <v>7.5868500000000001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110.25</v>
      </c>
      <c r="D410" s="306">
        <v>110.58333333333333</v>
      </c>
      <c r="E410" s="306">
        <v>108.66666666666666</v>
      </c>
      <c r="F410" s="306">
        <v>107.08333333333333</v>
      </c>
      <c r="G410" s="306">
        <v>105.16666666666666</v>
      </c>
      <c r="H410" s="306">
        <v>112.16666666666666</v>
      </c>
      <c r="I410" s="306">
        <v>114.08333333333331</v>
      </c>
      <c r="J410" s="306">
        <v>115.66666666666666</v>
      </c>
      <c r="K410" s="305">
        <v>112.5</v>
      </c>
      <c r="L410" s="305">
        <v>109</v>
      </c>
      <c r="M410" s="305">
        <v>12.4941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3004.65</v>
      </c>
      <c r="D411" s="306">
        <v>2979.4</v>
      </c>
      <c r="E411" s="306">
        <v>2919.3500000000004</v>
      </c>
      <c r="F411" s="306">
        <v>2834.05</v>
      </c>
      <c r="G411" s="306">
        <v>2774.0000000000005</v>
      </c>
      <c r="H411" s="306">
        <v>3064.7000000000003</v>
      </c>
      <c r="I411" s="306">
        <v>3124.7500000000005</v>
      </c>
      <c r="J411" s="306">
        <v>3210.05</v>
      </c>
      <c r="K411" s="305">
        <v>3039.45</v>
      </c>
      <c r="L411" s="305">
        <v>2894.1</v>
      </c>
      <c r="M411" s="305">
        <v>0.53327000000000002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718.5</v>
      </c>
      <c r="D412" s="306">
        <v>726.33333333333337</v>
      </c>
      <c r="E412" s="306">
        <v>697.66666666666674</v>
      </c>
      <c r="F412" s="306">
        <v>676.83333333333337</v>
      </c>
      <c r="G412" s="306">
        <v>648.16666666666674</v>
      </c>
      <c r="H412" s="306">
        <v>747.16666666666674</v>
      </c>
      <c r="I412" s="306">
        <v>775.83333333333348</v>
      </c>
      <c r="J412" s="306">
        <v>796.66666666666674</v>
      </c>
      <c r="K412" s="305">
        <v>755</v>
      </c>
      <c r="L412" s="305">
        <v>705.5</v>
      </c>
      <c r="M412" s="305">
        <v>6.3714000000000004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434.4</v>
      </c>
      <c r="D413" s="306">
        <v>437.4666666666667</v>
      </c>
      <c r="E413" s="306">
        <v>427.93333333333339</v>
      </c>
      <c r="F413" s="306">
        <v>421.4666666666667</v>
      </c>
      <c r="G413" s="306">
        <v>411.93333333333339</v>
      </c>
      <c r="H413" s="306">
        <v>443.93333333333339</v>
      </c>
      <c r="I413" s="306">
        <v>453.4666666666667</v>
      </c>
      <c r="J413" s="306">
        <v>459.93333333333339</v>
      </c>
      <c r="K413" s="305">
        <v>447</v>
      </c>
      <c r="L413" s="305">
        <v>431</v>
      </c>
      <c r="M413" s="305">
        <v>0.62997999999999998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22116.3</v>
      </c>
      <c r="D414" s="306">
        <v>22189.416666666668</v>
      </c>
      <c r="E414" s="306">
        <v>21936.983333333337</v>
      </c>
      <c r="F414" s="306">
        <v>21757.666666666668</v>
      </c>
      <c r="G414" s="306">
        <v>21505.233333333337</v>
      </c>
      <c r="H414" s="306">
        <v>22368.733333333337</v>
      </c>
      <c r="I414" s="306">
        <v>22621.166666666664</v>
      </c>
      <c r="J414" s="306">
        <v>22800.483333333337</v>
      </c>
      <c r="K414" s="305">
        <v>22441.85</v>
      </c>
      <c r="L414" s="305">
        <v>22010.1</v>
      </c>
      <c r="M414" s="305">
        <v>0.59958999999999996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1716.55</v>
      </c>
      <c r="D415" s="306">
        <v>1710.75</v>
      </c>
      <c r="E415" s="306">
        <v>1684.8</v>
      </c>
      <c r="F415" s="306">
        <v>1653.05</v>
      </c>
      <c r="G415" s="306">
        <v>1627.1</v>
      </c>
      <c r="H415" s="306">
        <v>1742.5</v>
      </c>
      <c r="I415" s="306">
        <v>1768.4499999999998</v>
      </c>
      <c r="J415" s="306">
        <v>1800.2</v>
      </c>
      <c r="K415" s="305">
        <v>1736.7</v>
      </c>
      <c r="L415" s="305">
        <v>1679</v>
      </c>
      <c r="M415" s="305">
        <v>6.1444700000000001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2433.9499999999998</v>
      </c>
      <c r="D416" s="306">
        <v>2440.3833333333332</v>
      </c>
      <c r="E416" s="306">
        <v>2411.7666666666664</v>
      </c>
      <c r="F416" s="306">
        <v>2389.583333333333</v>
      </c>
      <c r="G416" s="306">
        <v>2360.9666666666662</v>
      </c>
      <c r="H416" s="306">
        <v>2462.5666666666666</v>
      </c>
      <c r="I416" s="306">
        <v>2491.1833333333334</v>
      </c>
      <c r="J416" s="306">
        <v>2513.3666666666668</v>
      </c>
      <c r="K416" s="305">
        <v>2469</v>
      </c>
      <c r="L416" s="305">
        <v>2418.1999999999998</v>
      </c>
      <c r="M416" s="305">
        <v>4.2715500000000004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469.45</v>
      </c>
      <c r="D417" s="306">
        <v>471.09999999999997</v>
      </c>
      <c r="E417" s="306">
        <v>459.59999999999991</v>
      </c>
      <c r="F417" s="306">
        <v>449.74999999999994</v>
      </c>
      <c r="G417" s="306">
        <v>438.24999999999989</v>
      </c>
      <c r="H417" s="306">
        <v>480.94999999999993</v>
      </c>
      <c r="I417" s="306">
        <v>492.45000000000005</v>
      </c>
      <c r="J417" s="306">
        <v>502.29999999999995</v>
      </c>
      <c r="K417" s="305">
        <v>482.6</v>
      </c>
      <c r="L417" s="305">
        <v>461.25</v>
      </c>
      <c r="M417" s="305">
        <v>0.45745999999999998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27.55</v>
      </c>
      <c r="D418" s="306">
        <v>27.466666666666669</v>
      </c>
      <c r="E418" s="306">
        <v>27.283333333333339</v>
      </c>
      <c r="F418" s="306">
        <v>27.016666666666669</v>
      </c>
      <c r="G418" s="306">
        <v>26.833333333333339</v>
      </c>
      <c r="H418" s="306">
        <v>27.733333333333338</v>
      </c>
      <c r="I418" s="306">
        <v>27.916666666666668</v>
      </c>
      <c r="J418" s="306">
        <v>28.183333333333337</v>
      </c>
      <c r="K418" s="305">
        <v>27.65</v>
      </c>
      <c r="L418" s="305">
        <v>27.2</v>
      </c>
      <c r="M418" s="305">
        <v>12.37445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3598.1</v>
      </c>
      <c r="D419" s="306">
        <v>3579.5499999999997</v>
      </c>
      <c r="E419" s="306">
        <v>3501.4499999999994</v>
      </c>
      <c r="F419" s="306">
        <v>3404.7999999999997</v>
      </c>
      <c r="G419" s="306">
        <v>3326.6999999999994</v>
      </c>
      <c r="H419" s="306">
        <v>3676.1999999999994</v>
      </c>
      <c r="I419" s="306">
        <v>3754.2999999999997</v>
      </c>
      <c r="J419" s="306">
        <v>3850.9499999999994</v>
      </c>
      <c r="K419" s="305">
        <v>3657.65</v>
      </c>
      <c r="L419" s="305">
        <v>3482.9</v>
      </c>
      <c r="M419" s="305">
        <v>1.7102999999999999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549.6</v>
      </c>
      <c r="D420" s="306">
        <v>545.88333333333333</v>
      </c>
      <c r="E420" s="306">
        <v>538.7166666666667</v>
      </c>
      <c r="F420" s="306">
        <v>527.83333333333337</v>
      </c>
      <c r="G420" s="306">
        <v>520.66666666666674</v>
      </c>
      <c r="H420" s="306">
        <v>556.76666666666665</v>
      </c>
      <c r="I420" s="306">
        <v>563.93333333333339</v>
      </c>
      <c r="J420" s="306">
        <v>574.81666666666661</v>
      </c>
      <c r="K420" s="305">
        <v>553.04999999999995</v>
      </c>
      <c r="L420" s="305">
        <v>535</v>
      </c>
      <c r="M420" s="305">
        <v>5.8706699999999996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415.15</v>
      </c>
      <c r="D421" s="306">
        <v>420.41666666666669</v>
      </c>
      <c r="E421" s="306">
        <v>400.88333333333338</v>
      </c>
      <c r="F421" s="306">
        <v>386.61666666666667</v>
      </c>
      <c r="G421" s="306">
        <v>367.08333333333337</v>
      </c>
      <c r="H421" s="306">
        <v>434.68333333333339</v>
      </c>
      <c r="I421" s="306">
        <v>454.2166666666667</v>
      </c>
      <c r="J421" s="306">
        <v>468.48333333333341</v>
      </c>
      <c r="K421" s="305">
        <v>439.95</v>
      </c>
      <c r="L421" s="305">
        <v>406.15</v>
      </c>
      <c r="M421" s="305">
        <v>2.4177300000000002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2620.1</v>
      </c>
      <c r="D422" s="306">
        <v>2648.4833333333336</v>
      </c>
      <c r="E422" s="306">
        <v>2561.7166666666672</v>
      </c>
      <c r="F422" s="306">
        <v>2503.3333333333335</v>
      </c>
      <c r="G422" s="306">
        <v>2416.5666666666671</v>
      </c>
      <c r="H422" s="306">
        <v>2706.8666666666672</v>
      </c>
      <c r="I422" s="306">
        <v>2793.6333333333337</v>
      </c>
      <c r="J422" s="306">
        <v>2852.0166666666673</v>
      </c>
      <c r="K422" s="305">
        <v>2735.25</v>
      </c>
      <c r="L422" s="305">
        <v>2590.1</v>
      </c>
      <c r="M422" s="305">
        <v>0.68027000000000004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557.4</v>
      </c>
      <c r="D423" s="306">
        <v>559.03333333333342</v>
      </c>
      <c r="E423" s="306">
        <v>540.06666666666683</v>
      </c>
      <c r="F423" s="306">
        <v>522.73333333333346</v>
      </c>
      <c r="G423" s="306">
        <v>503.76666666666688</v>
      </c>
      <c r="H423" s="306">
        <v>576.36666666666679</v>
      </c>
      <c r="I423" s="306">
        <v>595.33333333333326</v>
      </c>
      <c r="J423" s="306">
        <v>612.66666666666674</v>
      </c>
      <c r="K423" s="305">
        <v>578</v>
      </c>
      <c r="L423" s="305">
        <v>541.70000000000005</v>
      </c>
      <c r="M423" s="305">
        <v>13.695819999999999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685.15</v>
      </c>
      <c r="D424" s="306">
        <v>687.4666666666667</v>
      </c>
      <c r="E424" s="306">
        <v>677.53333333333342</v>
      </c>
      <c r="F424" s="306">
        <v>669.91666666666674</v>
      </c>
      <c r="G424" s="306">
        <v>659.98333333333346</v>
      </c>
      <c r="H424" s="306">
        <v>695.08333333333337</v>
      </c>
      <c r="I424" s="306">
        <v>705.01666666666677</v>
      </c>
      <c r="J424" s="306">
        <v>712.63333333333333</v>
      </c>
      <c r="K424" s="305">
        <v>697.4</v>
      </c>
      <c r="L424" s="305">
        <v>679.85</v>
      </c>
      <c r="M424" s="305">
        <v>0.79446000000000006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375.8</v>
      </c>
      <c r="D425" s="306">
        <v>383.9666666666667</v>
      </c>
      <c r="E425" s="306">
        <v>363.93333333333339</v>
      </c>
      <c r="F425" s="306">
        <v>352.06666666666672</v>
      </c>
      <c r="G425" s="306">
        <v>332.03333333333342</v>
      </c>
      <c r="H425" s="306">
        <v>395.83333333333337</v>
      </c>
      <c r="I425" s="306">
        <v>415.86666666666667</v>
      </c>
      <c r="J425" s="306">
        <v>427.73333333333335</v>
      </c>
      <c r="K425" s="305">
        <v>404</v>
      </c>
      <c r="L425" s="305">
        <v>372.1</v>
      </c>
      <c r="M425" s="305">
        <v>3.8084199999999999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222.3</v>
      </c>
      <c r="D426" s="306">
        <v>222.1</v>
      </c>
      <c r="E426" s="306">
        <v>218.85</v>
      </c>
      <c r="F426" s="306">
        <v>215.4</v>
      </c>
      <c r="G426" s="306">
        <v>212.15</v>
      </c>
      <c r="H426" s="306">
        <v>225.54999999999998</v>
      </c>
      <c r="I426" s="306">
        <v>228.79999999999998</v>
      </c>
      <c r="J426" s="306">
        <v>232.24999999999997</v>
      </c>
      <c r="K426" s="305">
        <v>225.35</v>
      </c>
      <c r="L426" s="305">
        <v>218.65</v>
      </c>
      <c r="M426" s="305">
        <v>4.9736700000000003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47.45</v>
      </c>
      <c r="D427" s="306">
        <v>47.683333333333337</v>
      </c>
      <c r="E427" s="306">
        <v>46.866666666666674</v>
      </c>
      <c r="F427" s="306">
        <v>46.283333333333339</v>
      </c>
      <c r="G427" s="306">
        <v>45.466666666666676</v>
      </c>
      <c r="H427" s="306">
        <v>48.266666666666673</v>
      </c>
      <c r="I427" s="306">
        <v>49.083333333333336</v>
      </c>
      <c r="J427" s="306">
        <v>49.666666666666671</v>
      </c>
      <c r="K427" s="305">
        <v>48.5</v>
      </c>
      <c r="L427" s="305">
        <v>47.1</v>
      </c>
      <c r="M427" s="305">
        <v>18.422419999999999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2464.0500000000002</v>
      </c>
      <c r="D428" s="306">
        <v>2465.8833333333332</v>
      </c>
      <c r="E428" s="306">
        <v>2435.8166666666666</v>
      </c>
      <c r="F428" s="306">
        <v>2407.5833333333335</v>
      </c>
      <c r="G428" s="306">
        <v>2377.5166666666669</v>
      </c>
      <c r="H428" s="306">
        <v>2494.1166666666663</v>
      </c>
      <c r="I428" s="306">
        <v>2524.1833333333329</v>
      </c>
      <c r="J428" s="306">
        <v>2552.4166666666661</v>
      </c>
      <c r="K428" s="305">
        <v>2495.9499999999998</v>
      </c>
      <c r="L428" s="305">
        <v>2437.65</v>
      </c>
      <c r="M428" s="305">
        <v>8.9676299999999998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1176.2</v>
      </c>
      <c r="D429" s="306">
        <v>1172.3</v>
      </c>
      <c r="E429" s="306">
        <v>1148.8999999999999</v>
      </c>
      <c r="F429" s="306">
        <v>1121.5999999999999</v>
      </c>
      <c r="G429" s="306">
        <v>1098.1999999999998</v>
      </c>
      <c r="H429" s="306">
        <v>1199.5999999999999</v>
      </c>
      <c r="I429" s="306">
        <v>1223</v>
      </c>
      <c r="J429" s="306">
        <v>1250.3</v>
      </c>
      <c r="K429" s="305">
        <v>1195.7</v>
      </c>
      <c r="L429" s="305">
        <v>1145</v>
      </c>
      <c r="M429" s="305">
        <v>27.882840000000002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332.5</v>
      </c>
      <c r="D430" s="306">
        <v>329.78333333333336</v>
      </c>
      <c r="E430" s="306">
        <v>323.86666666666673</v>
      </c>
      <c r="F430" s="306">
        <v>315.23333333333335</v>
      </c>
      <c r="G430" s="306">
        <v>309.31666666666672</v>
      </c>
      <c r="H430" s="306">
        <v>338.41666666666674</v>
      </c>
      <c r="I430" s="306">
        <v>344.33333333333337</v>
      </c>
      <c r="J430" s="306">
        <v>352.96666666666675</v>
      </c>
      <c r="K430" s="305">
        <v>335.7</v>
      </c>
      <c r="L430" s="305">
        <v>321.14999999999998</v>
      </c>
      <c r="M430" s="305">
        <v>7.0808900000000001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88.5</v>
      </c>
      <c r="D431" s="306">
        <v>88.516666666666666</v>
      </c>
      <c r="E431" s="306">
        <v>85.783333333333331</v>
      </c>
      <c r="F431" s="306">
        <v>83.066666666666663</v>
      </c>
      <c r="G431" s="306">
        <v>80.333333333333329</v>
      </c>
      <c r="H431" s="306">
        <v>91.233333333333334</v>
      </c>
      <c r="I431" s="306">
        <v>93.966666666666654</v>
      </c>
      <c r="J431" s="306">
        <v>96.683333333333337</v>
      </c>
      <c r="K431" s="305">
        <v>91.25</v>
      </c>
      <c r="L431" s="305">
        <v>85.8</v>
      </c>
      <c r="M431" s="305">
        <v>0.93662000000000001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174.05</v>
      </c>
      <c r="D432" s="306">
        <v>173.5</v>
      </c>
      <c r="E432" s="306">
        <v>169.6</v>
      </c>
      <c r="F432" s="306">
        <v>165.15</v>
      </c>
      <c r="G432" s="306">
        <v>161.25</v>
      </c>
      <c r="H432" s="306">
        <v>177.95</v>
      </c>
      <c r="I432" s="306">
        <v>181.84999999999997</v>
      </c>
      <c r="J432" s="306">
        <v>186.29999999999998</v>
      </c>
      <c r="K432" s="305">
        <v>177.4</v>
      </c>
      <c r="L432" s="305">
        <v>169.05</v>
      </c>
      <c r="M432" s="305">
        <v>6.3227099999999998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457.05</v>
      </c>
      <c r="D433" s="306">
        <v>459.09999999999997</v>
      </c>
      <c r="E433" s="306">
        <v>450.24999999999994</v>
      </c>
      <c r="F433" s="306">
        <v>443.45</v>
      </c>
      <c r="G433" s="306">
        <v>434.59999999999997</v>
      </c>
      <c r="H433" s="306">
        <v>465.89999999999992</v>
      </c>
      <c r="I433" s="306">
        <v>474.74999999999994</v>
      </c>
      <c r="J433" s="306">
        <v>481.5499999999999</v>
      </c>
      <c r="K433" s="305">
        <v>467.95</v>
      </c>
      <c r="L433" s="305">
        <v>452.3</v>
      </c>
      <c r="M433" s="305">
        <v>0.95240999999999998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463.5</v>
      </c>
      <c r="D434" s="306">
        <v>459.51666666666665</v>
      </c>
      <c r="E434" s="306">
        <v>444.0333333333333</v>
      </c>
      <c r="F434" s="306">
        <v>424.56666666666666</v>
      </c>
      <c r="G434" s="306">
        <v>409.08333333333331</v>
      </c>
      <c r="H434" s="306">
        <v>478.98333333333329</v>
      </c>
      <c r="I434" s="306">
        <v>494.46666666666664</v>
      </c>
      <c r="J434" s="306">
        <v>513.93333333333328</v>
      </c>
      <c r="K434" s="305">
        <v>475</v>
      </c>
      <c r="L434" s="305">
        <v>440.05</v>
      </c>
      <c r="M434" s="305">
        <v>15.278040000000001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1626.45</v>
      </c>
      <c r="D435" s="306">
        <v>1621.75</v>
      </c>
      <c r="E435" s="306">
        <v>1566.9</v>
      </c>
      <c r="F435" s="306">
        <v>1507.3500000000001</v>
      </c>
      <c r="G435" s="306">
        <v>1452.5000000000002</v>
      </c>
      <c r="H435" s="306">
        <v>1681.3</v>
      </c>
      <c r="I435" s="306">
        <v>1736.1499999999999</v>
      </c>
      <c r="J435" s="306">
        <v>1795.6999999999998</v>
      </c>
      <c r="K435" s="305">
        <v>1676.6</v>
      </c>
      <c r="L435" s="305">
        <v>1562.2</v>
      </c>
      <c r="M435" s="305">
        <v>18.31983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780.1</v>
      </c>
      <c r="D436" s="306">
        <v>772.41666666666663</v>
      </c>
      <c r="E436" s="306">
        <v>747.63333333333321</v>
      </c>
      <c r="F436" s="306">
        <v>715.16666666666663</v>
      </c>
      <c r="G436" s="306">
        <v>690.38333333333321</v>
      </c>
      <c r="H436" s="306">
        <v>804.88333333333321</v>
      </c>
      <c r="I436" s="306">
        <v>829.66666666666674</v>
      </c>
      <c r="J436" s="306">
        <v>862.13333333333321</v>
      </c>
      <c r="K436" s="305">
        <v>797.2</v>
      </c>
      <c r="L436" s="305">
        <v>739.95</v>
      </c>
      <c r="M436" s="305">
        <v>2.0582099999999999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860.6</v>
      </c>
      <c r="D437" s="306">
        <v>864.86666666666679</v>
      </c>
      <c r="E437" s="306">
        <v>846.93333333333362</v>
      </c>
      <c r="F437" s="306">
        <v>833.26666666666688</v>
      </c>
      <c r="G437" s="306">
        <v>815.33333333333371</v>
      </c>
      <c r="H437" s="306">
        <v>878.53333333333353</v>
      </c>
      <c r="I437" s="306">
        <v>896.4666666666667</v>
      </c>
      <c r="J437" s="306">
        <v>910.13333333333344</v>
      </c>
      <c r="K437" s="305">
        <v>882.8</v>
      </c>
      <c r="L437" s="305">
        <v>851.2</v>
      </c>
      <c r="M437" s="305">
        <v>243.60628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452.5</v>
      </c>
      <c r="D438" s="306">
        <v>444.55</v>
      </c>
      <c r="E438" s="306">
        <v>429.6</v>
      </c>
      <c r="F438" s="306">
        <v>406.7</v>
      </c>
      <c r="G438" s="306">
        <v>391.75</v>
      </c>
      <c r="H438" s="306">
        <v>467.45000000000005</v>
      </c>
      <c r="I438" s="306">
        <v>482.4</v>
      </c>
      <c r="J438" s="306">
        <v>505.30000000000007</v>
      </c>
      <c r="K438" s="305">
        <v>459.5</v>
      </c>
      <c r="L438" s="305">
        <v>421.65</v>
      </c>
      <c r="M438" s="305">
        <v>8.6963699999999999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445.5</v>
      </c>
      <c r="D439" s="306">
        <v>441.51666666666665</v>
      </c>
      <c r="E439" s="306">
        <v>434.13333333333333</v>
      </c>
      <c r="F439" s="306">
        <v>422.76666666666665</v>
      </c>
      <c r="G439" s="306">
        <v>415.38333333333333</v>
      </c>
      <c r="H439" s="306">
        <v>452.88333333333333</v>
      </c>
      <c r="I439" s="306">
        <v>460.26666666666665</v>
      </c>
      <c r="J439" s="306">
        <v>471.63333333333333</v>
      </c>
      <c r="K439" s="305">
        <v>448.9</v>
      </c>
      <c r="L439" s="305">
        <v>430.15</v>
      </c>
      <c r="M439" s="305">
        <v>14.152189999999999</v>
      </c>
      <c r="N439" s="1"/>
      <c r="O439" s="1"/>
    </row>
    <row r="440" spans="1:15" ht="12.75" customHeight="1">
      <c r="A440" s="30">
        <v>430</v>
      </c>
      <c r="B440" s="315" t="s">
        <v>519</v>
      </c>
      <c r="C440" s="305">
        <v>338.5</v>
      </c>
      <c r="D440" s="306">
        <v>341.83333333333331</v>
      </c>
      <c r="E440" s="306">
        <v>331.76666666666665</v>
      </c>
      <c r="F440" s="306">
        <v>325.03333333333336</v>
      </c>
      <c r="G440" s="306">
        <v>314.9666666666667</v>
      </c>
      <c r="H440" s="306">
        <v>348.56666666666661</v>
      </c>
      <c r="I440" s="306">
        <v>358.63333333333333</v>
      </c>
      <c r="J440" s="306">
        <v>365.36666666666656</v>
      </c>
      <c r="K440" s="305">
        <v>351.9</v>
      </c>
      <c r="L440" s="305">
        <v>335.1</v>
      </c>
      <c r="M440" s="305">
        <v>0.82650000000000001</v>
      </c>
      <c r="N440" s="1"/>
      <c r="O440" s="1"/>
    </row>
    <row r="441" spans="1:15" ht="12.75" customHeight="1">
      <c r="A441" s="30">
        <v>431</v>
      </c>
      <c r="B441" s="315" t="s">
        <v>520</v>
      </c>
      <c r="C441" s="305">
        <v>1837.1</v>
      </c>
      <c r="D441" s="306">
        <v>1834.3833333333332</v>
      </c>
      <c r="E441" s="306">
        <v>1824.8166666666664</v>
      </c>
      <c r="F441" s="306">
        <v>1812.5333333333331</v>
      </c>
      <c r="G441" s="306">
        <v>1802.9666666666662</v>
      </c>
      <c r="H441" s="306">
        <v>1846.6666666666665</v>
      </c>
      <c r="I441" s="306">
        <v>1856.2333333333331</v>
      </c>
      <c r="J441" s="306">
        <v>1868.5166666666667</v>
      </c>
      <c r="K441" s="305">
        <v>1843.95</v>
      </c>
      <c r="L441" s="305">
        <v>1822.1</v>
      </c>
      <c r="M441" s="305">
        <v>0.50356999999999996</v>
      </c>
      <c r="N441" s="1"/>
      <c r="O441" s="1"/>
    </row>
    <row r="442" spans="1:15" ht="12.75" customHeight="1">
      <c r="A442" s="30">
        <v>432</v>
      </c>
      <c r="B442" s="315" t="s">
        <v>521</v>
      </c>
      <c r="C442" s="305">
        <v>499.95</v>
      </c>
      <c r="D442" s="306">
        <v>505.8</v>
      </c>
      <c r="E442" s="306">
        <v>490.15</v>
      </c>
      <c r="F442" s="306">
        <v>480.34999999999997</v>
      </c>
      <c r="G442" s="306">
        <v>464.69999999999993</v>
      </c>
      <c r="H442" s="306">
        <v>515.6</v>
      </c>
      <c r="I442" s="306">
        <v>531.25</v>
      </c>
      <c r="J442" s="306">
        <v>541.05000000000007</v>
      </c>
      <c r="K442" s="305">
        <v>521.45000000000005</v>
      </c>
      <c r="L442" s="305">
        <v>496</v>
      </c>
      <c r="M442" s="305">
        <v>2.3584100000000001</v>
      </c>
      <c r="N442" s="1"/>
      <c r="O442" s="1"/>
    </row>
    <row r="443" spans="1:15" ht="12.75" customHeight="1">
      <c r="A443" s="30">
        <v>433</v>
      </c>
      <c r="B443" s="315" t="s">
        <v>522</v>
      </c>
      <c r="C443" s="305">
        <v>8.5500000000000007</v>
      </c>
      <c r="D443" s="306">
        <v>8.2166666666666668</v>
      </c>
      <c r="E443" s="306">
        <v>7.7333333333333343</v>
      </c>
      <c r="F443" s="306">
        <v>6.9166666666666679</v>
      </c>
      <c r="G443" s="306">
        <v>6.4333333333333353</v>
      </c>
      <c r="H443" s="306">
        <v>9.0333333333333332</v>
      </c>
      <c r="I443" s="306">
        <v>9.5166666666666639</v>
      </c>
      <c r="J443" s="306">
        <v>10.333333333333332</v>
      </c>
      <c r="K443" s="305">
        <v>8.6999999999999993</v>
      </c>
      <c r="L443" s="305">
        <v>7.4</v>
      </c>
      <c r="M443" s="305">
        <v>1374.4223099999999</v>
      </c>
      <c r="N443" s="1"/>
      <c r="O443" s="1"/>
    </row>
    <row r="444" spans="1:15" ht="12.75" customHeight="1">
      <c r="A444" s="30">
        <v>434</v>
      </c>
      <c r="B444" s="315" t="s">
        <v>510</v>
      </c>
      <c r="C444" s="305">
        <v>328.5</v>
      </c>
      <c r="D444" s="306">
        <v>329</v>
      </c>
      <c r="E444" s="306">
        <v>324.5</v>
      </c>
      <c r="F444" s="306">
        <v>320.5</v>
      </c>
      <c r="G444" s="306">
        <v>316</v>
      </c>
      <c r="H444" s="306">
        <v>333</v>
      </c>
      <c r="I444" s="306">
        <v>337.5</v>
      </c>
      <c r="J444" s="306">
        <v>341.5</v>
      </c>
      <c r="K444" s="305">
        <v>333.5</v>
      </c>
      <c r="L444" s="305">
        <v>325</v>
      </c>
      <c r="M444" s="305">
        <v>1.97417</v>
      </c>
      <c r="N444" s="1"/>
      <c r="O444" s="1"/>
    </row>
    <row r="445" spans="1:15" ht="12.75" customHeight="1">
      <c r="A445" s="30">
        <v>435</v>
      </c>
      <c r="B445" s="315" t="s">
        <v>523</v>
      </c>
      <c r="C445" s="305">
        <v>1004.4</v>
      </c>
      <c r="D445" s="306">
        <v>1008.0333333333333</v>
      </c>
      <c r="E445" s="306">
        <v>991.36666666666656</v>
      </c>
      <c r="F445" s="306">
        <v>978.33333333333326</v>
      </c>
      <c r="G445" s="306">
        <v>961.66666666666652</v>
      </c>
      <c r="H445" s="306">
        <v>1021.0666666666666</v>
      </c>
      <c r="I445" s="306">
        <v>1037.7333333333333</v>
      </c>
      <c r="J445" s="306">
        <v>1050.7666666666667</v>
      </c>
      <c r="K445" s="305">
        <v>1024.7</v>
      </c>
      <c r="L445" s="305">
        <v>995</v>
      </c>
      <c r="M445" s="305">
        <v>0.22420999999999999</v>
      </c>
      <c r="N445" s="1"/>
      <c r="O445" s="1"/>
    </row>
    <row r="446" spans="1:15" ht="12.75" customHeight="1">
      <c r="A446" s="30">
        <v>436</v>
      </c>
      <c r="B446" s="315" t="s">
        <v>276</v>
      </c>
      <c r="C446" s="305">
        <v>572.5</v>
      </c>
      <c r="D446" s="306">
        <v>567.33333333333337</v>
      </c>
      <c r="E446" s="306">
        <v>557.66666666666674</v>
      </c>
      <c r="F446" s="306">
        <v>542.83333333333337</v>
      </c>
      <c r="G446" s="306">
        <v>533.16666666666674</v>
      </c>
      <c r="H446" s="306">
        <v>582.16666666666674</v>
      </c>
      <c r="I446" s="306">
        <v>591.83333333333348</v>
      </c>
      <c r="J446" s="306">
        <v>606.66666666666674</v>
      </c>
      <c r="K446" s="305">
        <v>577</v>
      </c>
      <c r="L446" s="305">
        <v>552.5</v>
      </c>
      <c r="M446" s="305">
        <v>4.6873500000000003</v>
      </c>
      <c r="N446" s="1"/>
      <c r="O446" s="1"/>
    </row>
    <row r="447" spans="1:15" ht="12.75" customHeight="1">
      <c r="A447" s="30">
        <v>437</v>
      </c>
      <c r="B447" s="315" t="s">
        <v>528</v>
      </c>
      <c r="C447" s="305">
        <v>1328.5</v>
      </c>
      <c r="D447" s="306">
        <v>1329.5</v>
      </c>
      <c r="E447" s="306">
        <v>1299</v>
      </c>
      <c r="F447" s="306">
        <v>1269.5</v>
      </c>
      <c r="G447" s="306">
        <v>1239</v>
      </c>
      <c r="H447" s="306">
        <v>1359</v>
      </c>
      <c r="I447" s="306">
        <v>1389.5</v>
      </c>
      <c r="J447" s="306">
        <v>1419</v>
      </c>
      <c r="K447" s="305">
        <v>1360</v>
      </c>
      <c r="L447" s="305">
        <v>1300</v>
      </c>
      <c r="M447" s="305">
        <v>2.83616</v>
      </c>
      <c r="N447" s="1"/>
      <c r="O447" s="1"/>
    </row>
    <row r="448" spans="1:15" ht="12.75" customHeight="1">
      <c r="A448" s="30">
        <v>438</v>
      </c>
      <c r="B448" s="315" t="s">
        <v>529</v>
      </c>
      <c r="C448" s="305">
        <v>9486.9</v>
      </c>
      <c r="D448" s="306">
        <v>9512.3000000000011</v>
      </c>
      <c r="E448" s="306">
        <v>9380.6000000000022</v>
      </c>
      <c r="F448" s="306">
        <v>9274.3000000000011</v>
      </c>
      <c r="G448" s="306">
        <v>9142.6000000000022</v>
      </c>
      <c r="H448" s="306">
        <v>9618.6000000000022</v>
      </c>
      <c r="I448" s="306">
        <v>9750.3000000000029</v>
      </c>
      <c r="J448" s="306">
        <v>9856.6000000000022</v>
      </c>
      <c r="K448" s="305">
        <v>9644</v>
      </c>
      <c r="L448" s="305">
        <v>9406</v>
      </c>
      <c r="M448" s="305">
        <v>1.3390000000000001E-2</v>
      </c>
      <c r="N448" s="1"/>
      <c r="O448" s="1"/>
    </row>
    <row r="449" spans="1:15" ht="12.75" customHeight="1">
      <c r="A449" s="30">
        <v>439</v>
      </c>
      <c r="B449" s="315" t="s">
        <v>196</v>
      </c>
      <c r="C449" s="305">
        <v>948.5</v>
      </c>
      <c r="D449" s="306">
        <v>948.61666666666667</v>
      </c>
      <c r="E449" s="306">
        <v>942.23333333333335</v>
      </c>
      <c r="F449" s="306">
        <v>935.9666666666667</v>
      </c>
      <c r="G449" s="306">
        <v>929.58333333333337</v>
      </c>
      <c r="H449" s="306">
        <v>954.88333333333333</v>
      </c>
      <c r="I449" s="306">
        <v>961.26666666666677</v>
      </c>
      <c r="J449" s="306">
        <v>967.5333333333333</v>
      </c>
      <c r="K449" s="305">
        <v>955</v>
      </c>
      <c r="L449" s="305">
        <v>942.35</v>
      </c>
      <c r="M449" s="305">
        <v>16.448119999999999</v>
      </c>
      <c r="N449" s="1"/>
      <c r="O449" s="1"/>
    </row>
    <row r="450" spans="1:15" ht="12.75" customHeight="1">
      <c r="A450" s="30">
        <v>440</v>
      </c>
      <c r="B450" s="315" t="s">
        <v>530</v>
      </c>
      <c r="C450" s="305">
        <v>207.55</v>
      </c>
      <c r="D450" s="306">
        <v>206.68333333333337</v>
      </c>
      <c r="E450" s="306">
        <v>202.46666666666673</v>
      </c>
      <c r="F450" s="306">
        <v>197.38333333333335</v>
      </c>
      <c r="G450" s="306">
        <v>193.16666666666671</v>
      </c>
      <c r="H450" s="306">
        <v>211.76666666666674</v>
      </c>
      <c r="I450" s="306">
        <v>215.98333333333338</v>
      </c>
      <c r="J450" s="306">
        <v>221.06666666666675</v>
      </c>
      <c r="K450" s="305">
        <v>210.9</v>
      </c>
      <c r="L450" s="305">
        <v>201.6</v>
      </c>
      <c r="M450" s="305">
        <v>9.7952200000000005</v>
      </c>
      <c r="N450" s="1"/>
      <c r="O450" s="1"/>
    </row>
    <row r="451" spans="1:15" ht="12.75" customHeight="1">
      <c r="A451" s="30">
        <v>441</v>
      </c>
      <c r="B451" s="315" t="s">
        <v>531</v>
      </c>
      <c r="C451" s="305">
        <v>985.05</v>
      </c>
      <c r="D451" s="306">
        <v>990.51666666666677</v>
      </c>
      <c r="E451" s="306">
        <v>977.03333333333353</v>
      </c>
      <c r="F451" s="306">
        <v>969.01666666666677</v>
      </c>
      <c r="G451" s="306">
        <v>955.53333333333353</v>
      </c>
      <c r="H451" s="306">
        <v>998.53333333333353</v>
      </c>
      <c r="I451" s="306">
        <v>1012.0166666666669</v>
      </c>
      <c r="J451" s="306">
        <v>1020.0333333333335</v>
      </c>
      <c r="K451" s="305">
        <v>1004</v>
      </c>
      <c r="L451" s="305">
        <v>982.5</v>
      </c>
      <c r="M451" s="305">
        <v>9.4942200000000003</v>
      </c>
      <c r="N451" s="1"/>
      <c r="O451" s="1"/>
    </row>
    <row r="452" spans="1:15" ht="12.75" customHeight="1">
      <c r="A452" s="30">
        <v>442</v>
      </c>
      <c r="B452" s="315" t="s">
        <v>197</v>
      </c>
      <c r="C452" s="305">
        <v>759.75</v>
      </c>
      <c r="D452" s="306">
        <v>760.9</v>
      </c>
      <c r="E452" s="306">
        <v>741.84999999999991</v>
      </c>
      <c r="F452" s="306">
        <v>723.94999999999993</v>
      </c>
      <c r="G452" s="306">
        <v>704.89999999999986</v>
      </c>
      <c r="H452" s="306">
        <v>778.8</v>
      </c>
      <c r="I452" s="306">
        <v>797.84999999999991</v>
      </c>
      <c r="J452" s="306">
        <v>815.75</v>
      </c>
      <c r="K452" s="305">
        <v>779.95</v>
      </c>
      <c r="L452" s="305">
        <v>743</v>
      </c>
      <c r="M452" s="305">
        <v>61.255850000000002</v>
      </c>
      <c r="N452" s="1"/>
      <c r="O452" s="1"/>
    </row>
    <row r="453" spans="1:15" ht="12.75" customHeight="1">
      <c r="A453" s="30">
        <v>443</v>
      </c>
      <c r="B453" s="315" t="s">
        <v>277</v>
      </c>
      <c r="C453" s="305">
        <v>8381.1</v>
      </c>
      <c r="D453" s="306">
        <v>8431.1166666666668</v>
      </c>
      <c r="E453" s="306">
        <v>8042.2333333333336</v>
      </c>
      <c r="F453" s="306">
        <v>7703.3666666666668</v>
      </c>
      <c r="G453" s="306">
        <v>7314.4833333333336</v>
      </c>
      <c r="H453" s="306">
        <v>8769.9833333333336</v>
      </c>
      <c r="I453" s="306">
        <v>9158.8666666666686</v>
      </c>
      <c r="J453" s="306">
        <v>9497.7333333333336</v>
      </c>
      <c r="K453" s="305">
        <v>8820</v>
      </c>
      <c r="L453" s="305">
        <v>8092.25</v>
      </c>
      <c r="M453" s="305">
        <v>56.735419999999998</v>
      </c>
      <c r="N453" s="1"/>
      <c r="O453" s="1"/>
    </row>
    <row r="454" spans="1:15" ht="12.75" customHeight="1">
      <c r="A454" s="30">
        <v>444</v>
      </c>
      <c r="B454" s="315" t="s">
        <v>198</v>
      </c>
      <c r="C454" s="305">
        <v>443.55</v>
      </c>
      <c r="D454" s="306">
        <v>444.48333333333329</v>
      </c>
      <c r="E454" s="306">
        <v>439.46666666666658</v>
      </c>
      <c r="F454" s="306">
        <v>435.38333333333327</v>
      </c>
      <c r="G454" s="306">
        <v>430.36666666666656</v>
      </c>
      <c r="H454" s="306">
        <v>448.56666666666661</v>
      </c>
      <c r="I454" s="306">
        <v>453.58333333333337</v>
      </c>
      <c r="J454" s="306">
        <v>457.66666666666663</v>
      </c>
      <c r="K454" s="305">
        <v>449.5</v>
      </c>
      <c r="L454" s="305">
        <v>440.4</v>
      </c>
      <c r="M454" s="305">
        <v>223.08219</v>
      </c>
      <c r="N454" s="1"/>
      <c r="O454" s="1"/>
    </row>
    <row r="455" spans="1:15" ht="12.75" customHeight="1">
      <c r="A455" s="30">
        <v>445</v>
      </c>
      <c r="B455" s="315" t="s">
        <v>532</v>
      </c>
      <c r="C455" s="305">
        <v>213.05</v>
      </c>
      <c r="D455" s="306">
        <v>213.88333333333333</v>
      </c>
      <c r="E455" s="306">
        <v>211.26666666666665</v>
      </c>
      <c r="F455" s="306">
        <v>209.48333333333332</v>
      </c>
      <c r="G455" s="306">
        <v>206.86666666666665</v>
      </c>
      <c r="H455" s="306">
        <v>215.66666666666666</v>
      </c>
      <c r="I455" s="306">
        <v>218.28333333333333</v>
      </c>
      <c r="J455" s="306">
        <v>220.06666666666666</v>
      </c>
      <c r="K455" s="305">
        <v>216.5</v>
      </c>
      <c r="L455" s="305">
        <v>212.1</v>
      </c>
      <c r="M455" s="305">
        <v>17.613620000000001</v>
      </c>
      <c r="N455" s="1"/>
      <c r="O455" s="1"/>
    </row>
    <row r="456" spans="1:15" ht="12.75" customHeight="1">
      <c r="A456" s="30">
        <v>446</v>
      </c>
      <c r="B456" s="315" t="s">
        <v>199</v>
      </c>
      <c r="C456" s="305">
        <v>235.15</v>
      </c>
      <c r="D456" s="306">
        <v>234.68333333333331</v>
      </c>
      <c r="E456" s="306">
        <v>231.76666666666662</v>
      </c>
      <c r="F456" s="306">
        <v>228.38333333333333</v>
      </c>
      <c r="G456" s="306">
        <v>225.46666666666664</v>
      </c>
      <c r="H456" s="306">
        <v>238.06666666666661</v>
      </c>
      <c r="I456" s="306">
        <v>240.98333333333329</v>
      </c>
      <c r="J456" s="306">
        <v>244.36666666666659</v>
      </c>
      <c r="K456" s="305">
        <v>237.6</v>
      </c>
      <c r="L456" s="305">
        <v>231.3</v>
      </c>
      <c r="M456" s="305">
        <v>215.35024999999999</v>
      </c>
      <c r="N456" s="1"/>
      <c r="O456" s="1"/>
    </row>
    <row r="457" spans="1:15" ht="12.75" customHeight="1">
      <c r="A457" s="30">
        <v>447</v>
      </c>
      <c r="B457" s="315" t="s">
        <v>200</v>
      </c>
      <c r="C457" s="305">
        <v>1055.6500000000001</v>
      </c>
      <c r="D457" s="306">
        <v>1054.8500000000001</v>
      </c>
      <c r="E457" s="306">
        <v>1037.8000000000002</v>
      </c>
      <c r="F457" s="306">
        <v>1019.95</v>
      </c>
      <c r="G457" s="306">
        <v>1002.9000000000001</v>
      </c>
      <c r="H457" s="306">
        <v>1072.7000000000003</v>
      </c>
      <c r="I457" s="306">
        <v>1089.75</v>
      </c>
      <c r="J457" s="306">
        <v>1107.6000000000004</v>
      </c>
      <c r="K457" s="305">
        <v>1071.9000000000001</v>
      </c>
      <c r="L457" s="305">
        <v>1037</v>
      </c>
      <c r="M457" s="305">
        <v>121.24885</v>
      </c>
      <c r="N457" s="1"/>
      <c r="O457" s="1"/>
    </row>
    <row r="458" spans="1:15" ht="12.75" customHeight="1">
      <c r="A458" s="30">
        <v>448</v>
      </c>
      <c r="B458" s="315" t="s">
        <v>845</v>
      </c>
      <c r="C458" s="305">
        <v>661.3</v>
      </c>
      <c r="D458" s="306">
        <v>664.93333333333328</v>
      </c>
      <c r="E458" s="306">
        <v>656.36666666666656</v>
      </c>
      <c r="F458" s="306">
        <v>651.43333333333328</v>
      </c>
      <c r="G458" s="306">
        <v>642.86666666666656</v>
      </c>
      <c r="H458" s="306">
        <v>669.86666666666656</v>
      </c>
      <c r="I458" s="306">
        <v>678.43333333333339</v>
      </c>
      <c r="J458" s="306">
        <v>683.36666666666656</v>
      </c>
      <c r="K458" s="305">
        <v>673.5</v>
      </c>
      <c r="L458" s="305">
        <v>660</v>
      </c>
      <c r="M458" s="305">
        <v>0.32556000000000002</v>
      </c>
      <c r="N458" s="1"/>
      <c r="O458" s="1"/>
    </row>
    <row r="459" spans="1:15" ht="12.75" customHeight="1">
      <c r="A459" s="30">
        <v>449</v>
      </c>
      <c r="B459" s="315" t="s">
        <v>524</v>
      </c>
      <c r="C459" s="305">
        <v>1618.6</v>
      </c>
      <c r="D459" s="306">
        <v>1616.2833333333335</v>
      </c>
      <c r="E459" s="306">
        <v>1578.0666666666671</v>
      </c>
      <c r="F459" s="306">
        <v>1537.5333333333335</v>
      </c>
      <c r="G459" s="306">
        <v>1499.3166666666671</v>
      </c>
      <c r="H459" s="306">
        <v>1656.8166666666671</v>
      </c>
      <c r="I459" s="306">
        <v>1695.0333333333338</v>
      </c>
      <c r="J459" s="306">
        <v>1735.5666666666671</v>
      </c>
      <c r="K459" s="305">
        <v>1654.5</v>
      </c>
      <c r="L459" s="305">
        <v>1575.75</v>
      </c>
      <c r="M459" s="305">
        <v>0.50261999999999996</v>
      </c>
      <c r="N459" s="1"/>
      <c r="O459" s="1"/>
    </row>
    <row r="460" spans="1:15" ht="12.75" customHeight="1">
      <c r="A460" s="30">
        <v>450</v>
      </c>
      <c r="B460" s="315" t="s">
        <v>525</v>
      </c>
      <c r="C460" s="305">
        <v>596.25</v>
      </c>
      <c r="D460" s="306">
        <v>589.08333333333337</v>
      </c>
      <c r="E460" s="306">
        <v>577.16666666666674</v>
      </c>
      <c r="F460" s="306">
        <v>558.08333333333337</v>
      </c>
      <c r="G460" s="306">
        <v>546.16666666666674</v>
      </c>
      <c r="H460" s="306">
        <v>608.16666666666674</v>
      </c>
      <c r="I460" s="306">
        <v>620.08333333333348</v>
      </c>
      <c r="J460" s="306">
        <v>639.16666666666674</v>
      </c>
      <c r="K460" s="305">
        <v>601</v>
      </c>
      <c r="L460" s="305">
        <v>570</v>
      </c>
      <c r="M460" s="305">
        <v>0.32754</v>
      </c>
      <c r="N460" s="1"/>
      <c r="O460" s="1"/>
    </row>
    <row r="461" spans="1:15" ht="12.75" customHeight="1">
      <c r="A461" s="30">
        <v>451</v>
      </c>
      <c r="B461" s="315" t="s">
        <v>201</v>
      </c>
      <c r="C461" s="305">
        <v>3364.35</v>
      </c>
      <c r="D461" s="306">
        <v>3357.5833333333335</v>
      </c>
      <c r="E461" s="306">
        <v>3331.7666666666669</v>
      </c>
      <c r="F461" s="306">
        <v>3299.1833333333334</v>
      </c>
      <c r="G461" s="306">
        <v>3273.3666666666668</v>
      </c>
      <c r="H461" s="306">
        <v>3390.166666666667</v>
      </c>
      <c r="I461" s="306">
        <v>3415.9833333333336</v>
      </c>
      <c r="J461" s="306">
        <v>3448.5666666666671</v>
      </c>
      <c r="K461" s="305">
        <v>3383.4</v>
      </c>
      <c r="L461" s="305">
        <v>3325</v>
      </c>
      <c r="M461" s="305">
        <v>48.409649999999999</v>
      </c>
      <c r="N461" s="1"/>
      <c r="O461" s="1"/>
    </row>
    <row r="462" spans="1:15" ht="12.75" customHeight="1">
      <c r="A462" s="30">
        <v>452</v>
      </c>
      <c r="B462" s="315" t="s">
        <v>533</v>
      </c>
      <c r="C462" s="305">
        <v>3301.75</v>
      </c>
      <c r="D462" s="306">
        <v>3268.3666666666668</v>
      </c>
      <c r="E462" s="306">
        <v>3211.7333333333336</v>
      </c>
      <c r="F462" s="306">
        <v>3121.7166666666667</v>
      </c>
      <c r="G462" s="306">
        <v>3065.0833333333335</v>
      </c>
      <c r="H462" s="306">
        <v>3358.3833333333337</v>
      </c>
      <c r="I462" s="306">
        <v>3415.0166666666669</v>
      </c>
      <c r="J462" s="306">
        <v>3505.0333333333338</v>
      </c>
      <c r="K462" s="305">
        <v>3325</v>
      </c>
      <c r="L462" s="305">
        <v>3178.35</v>
      </c>
      <c r="M462" s="305">
        <v>1.4464999999999999</v>
      </c>
      <c r="N462" s="1"/>
      <c r="O462" s="1"/>
    </row>
    <row r="463" spans="1:15" ht="12.75" customHeight="1">
      <c r="A463" s="30">
        <v>453</v>
      </c>
      <c r="B463" s="315" t="s">
        <v>202</v>
      </c>
      <c r="C463" s="305">
        <v>1180.25</v>
      </c>
      <c r="D463" s="306">
        <v>1173.6333333333334</v>
      </c>
      <c r="E463" s="306">
        <v>1155.2666666666669</v>
      </c>
      <c r="F463" s="306">
        <v>1130.2833333333335</v>
      </c>
      <c r="G463" s="306">
        <v>1111.916666666667</v>
      </c>
      <c r="H463" s="306">
        <v>1198.6166666666668</v>
      </c>
      <c r="I463" s="306">
        <v>1216.9833333333331</v>
      </c>
      <c r="J463" s="306">
        <v>1241.9666666666667</v>
      </c>
      <c r="K463" s="305">
        <v>1192</v>
      </c>
      <c r="L463" s="305">
        <v>1148.6500000000001</v>
      </c>
      <c r="M463" s="305">
        <v>96.746639999999999</v>
      </c>
      <c r="N463" s="1"/>
      <c r="O463" s="1"/>
    </row>
    <row r="464" spans="1:15" ht="12.75" customHeight="1">
      <c r="A464" s="30">
        <v>454</v>
      </c>
      <c r="B464" s="315" t="s">
        <v>535</v>
      </c>
      <c r="C464" s="305">
        <v>1994.25</v>
      </c>
      <c r="D464" s="306">
        <v>1997.4333333333334</v>
      </c>
      <c r="E464" s="306">
        <v>1973.8666666666668</v>
      </c>
      <c r="F464" s="306">
        <v>1953.4833333333333</v>
      </c>
      <c r="G464" s="306">
        <v>1929.9166666666667</v>
      </c>
      <c r="H464" s="306">
        <v>2017.8166666666668</v>
      </c>
      <c r="I464" s="306">
        <v>2041.3833333333334</v>
      </c>
      <c r="J464" s="306">
        <v>2061.7666666666669</v>
      </c>
      <c r="K464" s="305">
        <v>2021</v>
      </c>
      <c r="L464" s="305">
        <v>1977.05</v>
      </c>
      <c r="M464" s="305">
        <v>0.63885000000000003</v>
      </c>
      <c r="N464" s="1"/>
      <c r="O464" s="1"/>
    </row>
    <row r="465" spans="1:15" ht="12.75" customHeight="1">
      <c r="A465" s="30">
        <v>455</v>
      </c>
      <c r="B465" s="315" t="s">
        <v>536</v>
      </c>
      <c r="C465" s="305">
        <v>659.65</v>
      </c>
      <c r="D465" s="306">
        <v>664.55</v>
      </c>
      <c r="E465" s="306">
        <v>652.14999999999986</v>
      </c>
      <c r="F465" s="306">
        <v>644.64999999999986</v>
      </c>
      <c r="G465" s="306">
        <v>632.24999999999977</v>
      </c>
      <c r="H465" s="306">
        <v>672.05</v>
      </c>
      <c r="I465" s="306">
        <v>684.45</v>
      </c>
      <c r="J465" s="306">
        <v>691.95</v>
      </c>
      <c r="K465" s="305">
        <v>676.95</v>
      </c>
      <c r="L465" s="305">
        <v>657.05</v>
      </c>
      <c r="M465" s="305">
        <v>0.45650000000000002</v>
      </c>
      <c r="N465" s="1"/>
      <c r="O465" s="1"/>
    </row>
    <row r="466" spans="1:15" ht="12.75" customHeight="1">
      <c r="A466" s="30">
        <v>456</v>
      </c>
      <c r="B466" s="315" t="s">
        <v>540</v>
      </c>
      <c r="C466" s="305">
        <v>1570.35</v>
      </c>
      <c r="D466" s="306">
        <v>1584.1166666666668</v>
      </c>
      <c r="E466" s="306">
        <v>1554.3833333333337</v>
      </c>
      <c r="F466" s="306">
        <v>1538.416666666667</v>
      </c>
      <c r="G466" s="306">
        <v>1508.6833333333338</v>
      </c>
      <c r="H466" s="306">
        <v>1600.0833333333335</v>
      </c>
      <c r="I466" s="306">
        <v>1629.8166666666666</v>
      </c>
      <c r="J466" s="306">
        <v>1645.7833333333333</v>
      </c>
      <c r="K466" s="305">
        <v>1613.85</v>
      </c>
      <c r="L466" s="305">
        <v>1568.15</v>
      </c>
      <c r="M466" s="305">
        <v>8.9030500000000004</v>
      </c>
      <c r="N466" s="1"/>
      <c r="O466" s="1"/>
    </row>
    <row r="467" spans="1:15" ht="12.75" customHeight="1">
      <c r="A467" s="30">
        <v>457</v>
      </c>
      <c r="B467" s="315" t="s">
        <v>537</v>
      </c>
      <c r="C467" s="305">
        <v>2280.15</v>
      </c>
      <c r="D467" s="306">
        <v>2247.7000000000003</v>
      </c>
      <c r="E467" s="306">
        <v>2162.4500000000007</v>
      </c>
      <c r="F467" s="306">
        <v>2044.7500000000005</v>
      </c>
      <c r="G467" s="306">
        <v>1959.5000000000009</v>
      </c>
      <c r="H467" s="306">
        <v>2365.4000000000005</v>
      </c>
      <c r="I467" s="306">
        <v>2450.6499999999996</v>
      </c>
      <c r="J467" s="306">
        <v>2568.3500000000004</v>
      </c>
      <c r="K467" s="305">
        <v>2332.9499999999998</v>
      </c>
      <c r="L467" s="305">
        <v>2130</v>
      </c>
      <c r="M467" s="305">
        <v>2.7186900000000001</v>
      </c>
      <c r="N467" s="1"/>
      <c r="O467" s="1"/>
    </row>
    <row r="468" spans="1:15" ht="12.75" customHeight="1">
      <c r="A468" s="30">
        <v>458</v>
      </c>
      <c r="B468" s="315" t="s">
        <v>203</v>
      </c>
      <c r="C468" s="305">
        <v>2216</v>
      </c>
      <c r="D468" s="306">
        <v>2230.8666666666668</v>
      </c>
      <c r="E468" s="306">
        <v>2161.7333333333336</v>
      </c>
      <c r="F468" s="306">
        <v>2107.4666666666667</v>
      </c>
      <c r="G468" s="306">
        <v>2038.3333333333335</v>
      </c>
      <c r="H468" s="306">
        <v>2285.1333333333337</v>
      </c>
      <c r="I468" s="306">
        <v>2354.2666666666669</v>
      </c>
      <c r="J468" s="306">
        <v>2408.5333333333338</v>
      </c>
      <c r="K468" s="305">
        <v>2300</v>
      </c>
      <c r="L468" s="305">
        <v>2176.6</v>
      </c>
      <c r="M468" s="305">
        <v>70.050709999999995</v>
      </c>
      <c r="N468" s="1"/>
      <c r="O468" s="1"/>
    </row>
    <row r="469" spans="1:15" ht="12.75" customHeight="1">
      <c r="A469" s="30">
        <v>459</v>
      </c>
      <c r="B469" s="315" t="s">
        <v>204</v>
      </c>
      <c r="C469" s="305">
        <v>2832.6</v>
      </c>
      <c r="D469" s="306">
        <v>2854.2833333333328</v>
      </c>
      <c r="E469" s="306">
        <v>2788.8666666666659</v>
      </c>
      <c r="F469" s="306">
        <v>2745.1333333333332</v>
      </c>
      <c r="G469" s="306">
        <v>2679.7166666666662</v>
      </c>
      <c r="H469" s="306">
        <v>2898.0166666666655</v>
      </c>
      <c r="I469" s="306">
        <v>2963.4333333333325</v>
      </c>
      <c r="J469" s="306">
        <v>3007.1666666666652</v>
      </c>
      <c r="K469" s="305">
        <v>2919.7</v>
      </c>
      <c r="L469" s="305">
        <v>2810.55</v>
      </c>
      <c r="M469" s="305">
        <v>8.4958799999999997</v>
      </c>
      <c r="N469" s="1"/>
      <c r="O469" s="1"/>
    </row>
    <row r="470" spans="1:15" ht="12.75" customHeight="1">
      <c r="A470" s="30">
        <v>460</v>
      </c>
      <c r="B470" s="315" t="s">
        <v>205</v>
      </c>
      <c r="C470" s="305">
        <v>456.05</v>
      </c>
      <c r="D470" s="306">
        <v>452.33333333333331</v>
      </c>
      <c r="E470" s="306">
        <v>443.71666666666664</v>
      </c>
      <c r="F470" s="306">
        <v>431.38333333333333</v>
      </c>
      <c r="G470" s="306">
        <v>422.76666666666665</v>
      </c>
      <c r="H470" s="306">
        <v>464.66666666666663</v>
      </c>
      <c r="I470" s="306">
        <v>473.2833333333333</v>
      </c>
      <c r="J470" s="306">
        <v>485.61666666666662</v>
      </c>
      <c r="K470" s="305">
        <v>460.95</v>
      </c>
      <c r="L470" s="305">
        <v>440</v>
      </c>
      <c r="M470" s="305">
        <v>14.54096</v>
      </c>
      <c r="N470" s="1"/>
      <c r="O470" s="1"/>
    </row>
    <row r="471" spans="1:15" ht="12.75" customHeight="1">
      <c r="A471" s="30">
        <v>461</v>
      </c>
      <c r="B471" s="315" t="s">
        <v>206</v>
      </c>
      <c r="C471" s="305">
        <v>1124.05</v>
      </c>
      <c r="D471" s="306">
        <v>1122.7833333333335</v>
      </c>
      <c r="E471" s="306">
        <v>1110.5666666666671</v>
      </c>
      <c r="F471" s="306">
        <v>1097.0833333333335</v>
      </c>
      <c r="G471" s="306">
        <v>1084.866666666667</v>
      </c>
      <c r="H471" s="306">
        <v>1136.2666666666671</v>
      </c>
      <c r="I471" s="306">
        <v>1148.4833333333338</v>
      </c>
      <c r="J471" s="306">
        <v>1161.9666666666672</v>
      </c>
      <c r="K471" s="305">
        <v>1135</v>
      </c>
      <c r="L471" s="305">
        <v>1109.3</v>
      </c>
      <c r="M471" s="305">
        <v>16.73884</v>
      </c>
      <c r="N471" s="1"/>
      <c r="O471" s="1"/>
    </row>
    <row r="472" spans="1:15" ht="12.75" customHeight="1">
      <c r="A472" s="30">
        <v>462</v>
      </c>
      <c r="B472" s="315" t="s">
        <v>538</v>
      </c>
      <c r="C472" s="305">
        <v>47.7</v>
      </c>
      <c r="D472" s="306">
        <v>48</v>
      </c>
      <c r="E472" s="306">
        <v>46.7</v>
      </c>
      <c r="F472" s="306">
        <v>45.7</v>
      </c>
      <c r="G472" s="306">
        <v>44.400000000000006</v>
      </c>
      <c r="H472" s="306">
        <v>49</v>
      </c>
      <c r="I472" s="306">
        <v>50.3</v>
      </c>
      <c r="J472" s="306">
        <v>51.3</v>
      </c>
      <c r="K472" s="305">
        <v>49.3</v>
      </c>
      <c r="L472" s="305">
        <v>47</v>
      </c>
      <c r="M472" s="305">
        <v>115.77097999999999</v>
      </c>
      <c r="N472" s="1"/>
      <c r="O472" s="1"/>
    </row>
    <row r="473" spans="1:15" ht="12.75" customHeight="1">
      <c r="A473" s="30">
        <v>463</v>
      </c>
      <c r="B473" s="315" t="s">
        <v>539</v>
      </c>
      <c r="C473" s="305">
        <v>170.3</v>
      </c>
      <c r="D473" s="306">
        <v>172.95000000000002</v>
      </c>
      <c r="E473" s="306">
        <v>166.10000000000002</v>
      </c>
      <c r="F473" s="306">
        <v>161.9</v>
      </c>
      <c r="G473" s="306">
        <v>155.05000000000001</v>
      </c>
      <c r="H473" s="306">
        <v>177.15000000000003</v>
      </c>
      <c r="I473" s="306">
        <v>184</v>
      </c>
      <c r="J473" s="306">
        <v>188.20000000000005</v>
      </c>
      <c r="K473" s="305">
        <v>179.8</v>
      </c>
      <c r="L473" s="305">
        <v>168.75</v>
      </c>
      <c r="M473" s="305">
        <v>13.224629999999999</v>
      </c>
      <c r="N473" s="1"/>
      <c r="O473" s="1"/>
    </row>
    <row r="474" spans="1:15" ht="12.75" customHeight="1">
      <c r="A474" s="30">
        <v>464</v>
      </c>
      <c r="B474" s="315" t="s">
        <v>526</v>
      </c>
      <c r="C474" s="305">
        <v>831.95</v>
      </c>
      <c r="D474" s="306">
        <v>832.36666666666667</v>
      </c>
      <c r="E474" s="306">
        <v>824.73333333333335</v>
      </c>
      <c r="F474" s="306">
        <v>817.51666666666665</v>
      </c>
      <c r="G474" s="306">
        <v>809.88333333333333</v>
      </c>
      <c r="H474" s="306">
        <v>839.58333333333337</v>
      </c>
      <c r="I474" s="306">
        <v>847.21666666666681</v>
      </c>
      <c r="J474" s="306">
        <v>854.43333333333339</v>
      </c>
      <c r="K474" s="305">
        <v>840</v>
      </c>
      <c r="L474" s="305">
        <v>825.15</v>
      </c>
      <c r="M474" s="305">
        <v>0.90015999999999996</v>
      </c>
      <c r="N474" s="1"/>
      <c r="O474" s="1"/>
    </row>
    <row r="475" spans="1:15" ht="12.75" customHeight="1">
      <c r="A475" s="30">
        <v>465</v>
      </c>
      <c r="B475" s="315" t="s">
        <v>846</v>
      </c>
      <c r="C475" s="305">
        <v>125.4</v>
      </c>
      <c r="D475" s="306">
        <v>123.68333333333334</v>
      </c>
      <c r="E475" s="306">
        <v>120.16666666666667</v>
      </c>
      <c r="F475" s="306">
        <v>114.93333333333334</v>
      </c>
      <c r="G475" s="306">
        <v>111.41666666666667</v>
      </c>
      <c r="H475" s="306">
        <v>128.91666666666669</v>
      </c>
      <c r="I475" s="306">
        <v>132.43333333333334</v>
      </c>
      <c r="J475" s="306">
        <v>137.66666666666669</v>
      </c>
      <c r="K475" s="305">
        <v>127.2</v>
      </c>
      <c r="L475" s="305">
        <v>118.45</v>
      </c>
      <c r="M475" s="305">
        <v>53.564639999999997</v>
      </c>
      <c r="N475" s="1"/>
      <c r="O475" s="1"/>
    </row>
    <row r="476" spans="1:15" ht="12.75" customHeight="1">
      <c r="A476" s="30">
        <v>466</v>
      </c>
      <c r="B476" s="315" t="s">
        <v>527</v>
      </c>
      <c r="C476" s="305">
        <v>40.299999999999997</v>
      </c>
      <c r="D476" s="306">
        <v>40.383333333333333</v>
      </c>
      <c r="E476" s="306">
        <v>39.566666666666663</v>
      </c>
      <c r="F476" s="306">
        <v>38.833333333333329</v>
      </c>
      <c r="G476" s="306">
        <v>38.016666666666659</v>
      </c>
      <c r="H476" s="306">
        <v>41.116666666666667</v>
      </c>
      <c r="I476" s="306">
        <v>41.933333333333344</v>
      </c>
      <c r="J476" s="306">
        <v>42.666666666666671</v>
      </c>
      <c r="K476" s="305">
        <v>41.2</v>
      </c>
      <c r="L476" s="305">
        <v>39.65</v>
      </c>
      <c r="M476" s="305">
        <v>90.570899999999995</v>
      </c>
      <c r="N476" s="1"/>
      <c r="O476" s="1"/>
    </row>
    <row r="477" spans="1:15" ht="12.75" customHeight="1">
      <c r="A477" s="30">
        <v>467</v>
      </c>
      <c r="B477" s="315" t="s">
        <v>207</v>
      </c>
      <c r="C477" s="305">
        <v>736.55</v>
      </c>
      <c r="D477" s="306">
        <v>739.76666666666677</v>
      </c>
      <c r="E477" s="306">
        <v>729.78333333333353</v>
      </c>
      <c r="F477" s="306">
        <v>723.01666666666677</v>
      </c>
      <c r="G477" s="306">
        <v>713.03333333333353</v>
      </c>
      <c r="H477" s="306">
        <v>746.53333333333353</v>
      </c>
      <c r="I477" s="306">
        <v>756.51666666666688</v>
      </c>
      <c r="J477" s="306">
        <v>763.28333333333353</v>
      </c>
      <c r="K477" s="305">
        <v>749.75</v>
      </c>
      <c r="L477" s="305">
        <v>733</v>
      </c>
      <c r="M477" s="305">
        <v>17.12518</v>
      </c>
      <c r="N477" s="1"/>
      <c r="O477" s="1"/>
    </row>
    <row r="478" spans="1:15" ht="12.75" customHeight="1">
      <c r="A478" s="30">
        <v>468</v>
      </c>
      <c r="B478" s="315" t="s">
        <v>208</v>
      </c>
      <c r="C478" s="305">
        <v>1542.4</v>
      </c>
      <c r="D478" s="306">
        <v>1538.75</v>
      </c>
      <c r="E478" s="306">
        <v>1527.5</v>
      </c>
      <c r="F478" s="306">
        <v>1512.6</v>
      </c>
      <c r="G478" s="306">
        <v>1501.35</v>
      </c>
      <c r="H478" s="306">
        <v>1553.65</v>
      </c>
      <c r="I478" s="306">
        <v>1564.9</v>
      </c>
      <c r="J478" s="306">
        <v>1579.8000000000002</v>
      </c>
      <c r="K478" s="305">
        <v>1550</v>
      </c>
      <c r="L478" s="305">
        <v>1523.85</v>
      </c>
      <c r="M478" s="305">
        <v>1.05532</v>
      </c>
      <c r="N478" s="1"/>
      <c r="O478" s="1"/>
    </row>
    <row r="479" spans="1:15" ht="12.75" customHeight="1">
      <c r="A479" s="30">
        <v>469</v>
      </c>
      <c r="B479" s="315" t="s">
        <v>541</v>
      </c>
      <c r="C479" s="305">
        <v>11.6</v>
      </c>
      <c r="D479" s="306">
        <v>11.633333333333335</v>
      </c>
      <c r="E479" s="306">
        <v>11.516666666666669</v>
      </c>
      <c r="F479" s="306">
        <v>11.433333333333335</v>
      </c>
      <c r="G479" s="306">
        <v>11.31666666666667</v>
      </c>
      <c r="H479" s="306">
        <v>11.716666666666669</v>
      </c>
      <c r="I479" s="306">
        <v>11.833333333333332</v>
      </c>
      <c r="J479" s="306">
        <v>11.916666666666668</v>
      </c>
      <c r="K479" s="305">
        <v>11.75</v>
      </c>
      <c r="L479" s="305">
        <v>11.55</v>
      </c>
      <c r="M479" s="305">
        <v>13.82986</v>
      </c>
      <c r="N479" s="1"/>
      <c r="O479" s="1"/>
    </row>
    <row r="480" spans="1:15" ht="12.75" customHeight="1">
      <c r="A480" s="30">
        <v>470</v>
      </c>
      <c r="B480" s="315" t="s">
        <v>542</v>
      </c>
      <c r="C480" s="305">
        <v>613.35</v>
      </c>
      <c r="D480" s="306">
        <v>614.1</v>
      </c>
      <c r="E480" s="306">
        <v>606.25</v>
      </c>
      <c r="F480" s="306">
        <v>599.15</v>
      </c>
      <c r="G480" s="306">
        <v>591.29999999999995</v>
      </c>
      <c r="H480" s="306">
        <v>621.20000000000005</v>
      </c>
      <c r="I480" s="306">
        <v>629.05000000000018</v>
      </c>
      <c r="J480" s="306">
        <v>636.15000000000009</v>
      </c>
      <c r="K480" s="305">
        <v>621.95000000000005</v>
      </c>
      <c r="L480" s="305">
        <v>607</v>
      </c>
      <c r="M480" s="305">
        <v>2.6265499999999999</v>
      </c>
      <c r="N480" s="1"/>
      <c r="O480" s="1"/>
    </row>
    <row r="481" spans="1:15" ht="12.75" customHeight="1">
      <c r="A481" s="30">
        <v>471</v>
      </c>
      <c r="B481" s="315" t="s">
        <v>544</v>
      </c>
      <c r="C481" s="305">
        <v>139.80000000000001</v>
      </c>
      <c r="D481" s="306">
        <v>140.93333333333334</v>
      </c>
      <c r="E481" s="306">
        <v>136.86666666666667</v>
      </c>
      <c r="F481" s="306">
        <v>133.93333333333334</v>
      </c>
      <c r="G481" s="306">
        <v>129.86666666666667</v>
      </c>
      <c r="H481" s="306">
        <v>143.86666666666667</v>
      </c>
      <c r="I481" s="306">
        <v>147.93333333333334</v>
      </c>
      <c r="J481" s="306">
        <v>150.86666666666667</v>
      </c>
      <c r="K481" s="305">
        <v>145</v>
      </c>
      <c r="L481" s="305">
        <v>138</v>
      </c>
      <c r="M481" s="305">
        <v>3.8653300000000002</v>
      </c>
      <c r="N481" s="1"/>
      <c r="O481" s="1"/>
    </row>
    <row r="482" spans="1:15" ht="12.75" customHeight="1">
      <c r="A482" s="30">
        <v>472</v>
      </c>
      <c r="B482" s="315" t="s">
        <v>545</v>
      </c>
      <c r="C482" s="305">
        <v>16.5</v>
      </c>
      <c r="D482" s="306">
        <v>16.466666666666669</v>
      </c>
      <c r="E482" s="306">
        <v>16.333333333333336</v>
      </c>
      <c r="F482" s="306">
        <v>16.166666666666668</v>
      </c>
      <c r="G482" s="306">
        <v>16.033333333333335</v>
      </c>
      <c r="H482" s="306">
        <v>16.633333333333336</v>
      </c>
      <c r="I482" s="306">
        <v>16.766666666666669</v>
      </c>
      <c r="J482" s="306">
        <v>16.933333333333337</v>
      </c>
      <c r="K482" s="305">
        <v>16.600000000000001</v>
      </c>
      <c r="L482" s="305">
        <v>16.3</v>
      </c>
      <c r="M482" s="305">
        <v>4.7959199999999997</v>
      </c>
      <c r="N482" s="1"/>
      <c r="O482" s="1"/>
    </row>
    <row r="483" spans="1:15" ht="12.75" customHeight="1">
      <c r="A483" s="30">
        <v>473</v>
      </c>
      <c r="B483" s="315" t="s">
        <v>209</v>
      </c>
      <c r="C483" s="305">
        <v>6082.6</v>
      </c>
      <c r="D483" s="306">
        <v>6089.2166666666672</v>
      </c>
      <c r="E483" s="306">
        <v>6038.4333333333343</v>
      </c>
      <c r="F483" s="306">
        <v>5994.2666666666673</v>
      </c>
      <c r="G483" s="306">
        <v>5943.4833333333345</v>
      </c>
      <c r="H483" s="306">
        <v>6133.3833333333341</v>
      </c>
      <c r="I483" s="306">
        <v>6184.166666666667</v>
      </c>
      <c r="J483" s="306">
        <v>6228.3333333333339</v>
      </c>
      <c r="K483" s="305">
        <v>6140</v>
      </c>
      <c r="L483" s="305">
        <v>6045.05</v>
      </c>
      <c r="M483" s="305">
        <v>4.3147000000000002</v>
      </c>
      <c r="N483" s="1"/>
      <c r="O483" s="1"/>
    </row>
    <row r="484" spans="1:15" ht="12.75" customHeight="1">
      <c r="A484" s="30">
        <v>474</v>
      </c>
      <c r="B484" s="315" t="s">
        <v>278</v>
      </c>
      <c r="C484" s="305">
        <v>37.85</v>
      </c>
      <c r="D484" s="306">
        <v>37.9</v>
      </c>
      <c r="E484" s="306">
        <v>37.549999999999997</v>
      </c>
      <c r="F484" s="306">
        <v>37.25</v>
      </c>
      <c r="G484" s="306">
        <v>36.9</v>
      </c>
      <c r="H484" s="306">
        <v>38.199999999999996</v>
      </c>
      <c r="I484" s="306">
        <v>38.550000000000004</v>
      </c>
      <c r="J484" s="306">
        <v>38.849999999999994</v>
      </c>
      <c r="K484" s="305">
        <v>38.25</v>
      </c>
      <c r="L484" s="305">
        <v>37.6</v>
      </c>
      <c r="M484" s="305">
        <v>58.521299999999997</v>
      </c>
      <c r="N484" s="1"/>
      <c r="O484" s="1"/>
    </row>
    <row r="485" spans="1:15" ht="12.75" customHeight="1">
      <c r="A485" s="30">
        <v>475</v>
      </c>
      <c r="B485" s="315" t="s">
        <v>210</v>
      </c>
      <c r="C485" s="305">
        <v>779.6</v>
      </c>
      <c r="D485" s="306">
        <v>781.93333333333339</v>
      </c>
      <c r="E485" s="306">
        <v>772.66666666666674</v>
      </c>
      <c r="F485" s="306">
        <v>765.73333333333335</v>
      </c>
      <c r="G485" s="306">
        <v>756.4666666666667</v>
      </c>
      <c r="H485" s="306">
        <v>788.86666666666679</v>
      </c>
      <c r="I485" s="306">
        <v>798.13333333333344</v>
      </c>
      <c r="J485" s="306">
        <v>805.06666666666683</v>
      </c>
      <c r="K485" s="305">
        <v>791.2</v>
      </c>
      <c r="L485" s="305">
        <v>775</v>
      </c>
      <c r="M485" s="305">
        <v>19.81316</v>
      </c>
      <c r="N485" s="1"/>
      <c r="O485" s="1"/>
    </row>
    <row r="486" spans="1:15" ht="12.75" customHeight="1">
      <c r="A486" s="30">
        <v>476</v>
      </c>
      <c r="B486" s="315" t="s">
        <v>543</v>
      </c>
      <c r="C486" s="305">
        <v>685.05</v>
      </c>
      <c r="D486" s="306">
        <v>687.2833333333333</v>
      </c>
      <c r="E486" s="306">
        <v>678.76666666666665</v>
      </c>
      <c r="F486" s="306">
        <v>672.48333333333335</v>
      </c>
      <c r="G486" s="306">
        <v>663.9666666666667</v>
      </c>
      <c r="H486" s="306">
        <v>693.56666666666661</v>
      </c>
      <c r="I486" s="306">
        <v>702.08333333333326</v>
      </c>
      <c r="J486" s="306">
        <v>708.36666666666656</v>
      </c>
      <c r="K486" s="305">
        <v>695.8</v>
      </c>
      <c r="L486" s="305">
        <v>681</v>
      </c>
      <c r="M486" s="305">
        <v>0.79867999999999995</v>
      </c>
      <c r="N486" s="1"/>
      <c r="O486" s="1"/>
    </row>
    <row r="487" spans="1:15" ht="12.75" customHeight="1">
      <c r="A487" s="30">
        <v>477</v>
      </c>
      <c r="B487" s="315" t="s">
        <v>548</v>
      </c>
      <c r="C487" s="305">
        <v>335.75</v>
      </c>
      <c r="D487" s="306">
        <v>339.41666666666669</v>
      </c>
      <c r="E487" s="306">
        <v>329.83333333333337</v>
      </c>
      <c r="F487" s="306">
        <v>323.91666666666669</v>
      </c>
      <c r="G487" s="306">
        <v>314.33333333333337</v>
      </c>
      <c r="H487" s="306">
        <v>345.33333333333337</v>
      </c>
      <c r="I487" s="306">
        <v>354.91666666666674</v>
      </c>
      <c r="J487" s="306">
        <v>360.83333333333337</v>
      </c>
      <c r="K487" s="305">
        <v>349</v>
      </c>
      <c r="L487" s="305">
        <v>333.5</v>
      </c>
      <c r="M487" s="305">
        <v>2.19163</v>
      </c>
      <c r="N487" s="1"/>
      <c r="O487" s="1"/>
    </row>
    <row r="488" spans="1:15" ht="12.75" customHeight="1">
      <c r="A488" s="30">
        <v>478</v>
      </c>
      <c r="B488" s="315" t="s">
        <v>549</v>
      </c>
      <c r="C488" s="305">
        <v>28.6</v>
      </c>
      <c r="D488" s="306">
        <v>28.616666666666664</v>
      </c>
      <c r="E488" s="306">
        <v>27.833333333333329</v>
      </c>
      <c r="F488" s="306">
        <v>27.066666666666666</v>
      </c>
      <c r="G488" s="306">
        <v>26.283333333333331</v>
      </c>
      <c r="H488" s="306">
        <v>29.383333333333326</v>
      </c>
      <c r="I488" s="306">
        <v>30.166666666666664</v>
      </c>
      <c r="J488" s="306">
        <v>30.933333333333323</v>
      </c>
      <c r="K488" s="305">
        <v>29.4</v>
      </c>
      <c r="L488" s="305">
        <v>27.85</v>
      </c>
      <c r="M488" s="305">
        <v>93.769750000000002</v>
      </c>
      <c r="N488" s="1"/>
      <c r="O488" s="1"/>
    </row>
    <row r="489" spans="1:15" ht="12.75" customHeight="1">
      <c r="A489" s="30">
        <v>479</v>
      </c>
      <c r="B489" s="315" t="s">
        <v>550</v>
      </c>
      <c r="C489" s="305">
        <v>676.15</v>
      </c>
      <c r="D489" s="306">
        <v>681.4</v>
      </c>
      <c r="E489" s="306">
        <v>666.84999999999991</v>
      </c>
      <c r="F489" s="306">
        <v>657.55</v>
      </c>
      <c r="G489" s="306">
        <v>642.99999999999989</v>
      </c>
      <c r="H489" s="306">
        <v>690.69999999999993</v>
      </c>
      <c r="I489" s="306">
        <v>705.24999999999989</v>
      </c>
      <c r="J489" s="306">
        <v>714.55</v>
      </c>
      <c r="K489" s="305">
        <v>695.95</v>
      </c>
      <c r="L489" s="305">
        <v>672.1</v>
      </c>
      <c r="M489" s="305">
        <v>0.48193000000000003</v>
      </c>
      <c r="N489" s="1"/>
      <c r="O489" s="1"/>
    </row>
    <row r="490" spans="1:15" ht="12.75" customHeight="1">
      <c r="A490" s="30">
        <v>480</v>
      </c>
      <c r="B490" s="315" t="s">
        <v>552</v>
      </c>
      <c r="C490" s="305">
        <v>343.95</v>
      </c>
      <c r="D490" s="306">
        <v>349.08333333333331</v>
      </c>
      <c r="E490" s="306">
        <v>336.16666666666663</v>
      </c>
      <c r="F490" s="306">
        <v>328.38333333333333</v>
      </c>
      <c r="G490" s="306">
        <v>315.46666666666664</v>
      </c>
      <c r="H490" s="306">
        <v>356.86666666666662</v>
      </c>
      <c r="I490" s="306">
        <v>369.78333333333325</v>
      </c>
      <c r="J490" s="306">
        <v>377.56666666666661</v>
      </c>
      <c r="K490" s="305">
        <v>362</v>
      </c>
      <c r="L490" s="305">
        <v>341.3</v>
      </c>
      <c r="M490" s="305">
        <v>7.0585500000000003</v>
      </c>
      <c r="N490" s="1"/>
      <c r="O490" s="1"/>
    </row>
    <row r="491" spans="1:15" ht="12.75" customHeight="1">
      <c r="A491" s="30">
        <v>481</v>
      </c>
      <c r="B491" s="315" t="s">
        <v>280</v>
      </c>
      <c r="C491" s="305">
        <v>1056.5</v>
      </c>
      <c r="D491" s="306">
        <v>1065.9666666666667</v>
      </c>
      <c r="E491" s="306">
        <v>1034.9333333333334</v>
      </c>
      <c r="F491" s="306">
        <v>1013.3666666666668</v>
      </c>
      <c r="G491" s="306">
        <v>982.33333333333348</v>
      </c>
      <c r="H491" s="306">
        <v>1087.5333333333333</v>
      </c>
      <c r="I491" s="306">
        <v>1118.5666666666666</v>
      </c>
      <c r="J491" s="306">
        <v>1140.1333333333332</v>
      </c>
      <c r="K491" s="305">
        <v>1097</v>
      </c>
      <c r="L491" s="305">
        <v>1044.4000000000001</v>
      </c>
      <c r="M491" s="305">
        <v>42.118250000000003</v>
      </c>
      <c r="N491" s="1"/>
      <c r="O491" s="1"/>
    </row>
    <row r="492" spans="1:15" ht="12.75" customHeight="1">
      <c r="A492" s="30">
        <v>482</v>
      </c>
      <c r="B492" s="315" t="s">
        <v>211</v>
      </c>
      <c r="C492" s="305">
        <v>320.89999999999998</v>
      </c>
      <c r="D492" s="306">
        <v>319.16666666666669</v>
      </c>
      <c r="E492" s="306">
        <v>310.93333333333339</v>
      </c>
      <c r="F492" s="306">
        <v>300.9666666666667</v>
      </c>
      <c r="G492" s="306">
        <v>292.73333333333341</v>
      </c>
      <c r="H492" s="306">
        <v>329.13333333333338</v>
      </c>
      <c r="I492" s="306">
        <v>337.36666666666662</v>
      </c>
      <c r="J492" s="306">
        <v>347.33333333333337</v>
      </c>
      <c r="K492" s="305">
        <v>327.39999999999998</v>
      </c>
      <c r="L492" s="305">
        <v>309.2</v>
      </c>
      <c r="M492" s="305">
        <v>523.66422999999998</v>
      </c>
      <c r="N492" s="1"/>
      <c r="O492" s="1"/>
    </row>
    <row r="493" spans="1:15" ht="12.75" customHeight="1">
      <c r="A493" s="30">
        <v>483</v>
      </c>
      <c r="B493" s="315" t="s">
        <v>553</v>
      </c>
      <c r="C493" s="305">
        <v>2036.3</v>
      </c>
      <c r="D493" s="306">
        <v>2027.7</v>
      </c>
      <c r="E493" s="306">
        <v>1960.4</v>
      </c>
      <c r="F493" s="306">
        <v>1884.5</v>
      </c>
      <c r="G493" s="306">
        <v>1817.2</v>
      </c>
      <c r="H493" s="306">
        <v>2103.6000000000004</v>
      </c>
      <c r="I493" s="306">
        <v>2170.8999999999996</v>
      </c>
      <c r="J493" s="306">
        <v>2246.8000000000002</v>
      </c>
      <c r="K493" s="305">
        <v>2095</v>
      </c>
      <c r="L493" s="305">
        <v>1951.8</v>
      </c>
      <c r="M493" s="305">
        <v>0.89327000000000001</v>
      </c>
      <c r="N493" s="1"/>
      <c r="O493" s="1"/>
    </row>
    <row r="494" spans="1:15" ht="12.75" customHeight="1">
      <c r="A494" s="30">
        <v>484</v>
      </c>
      <c r="B494" s="315" t="s">
        <v>279</v>
      </c>
      <c r="C494" s="305">
        <v>234.3</v>
      </c>
      <c r="D494" s="306">
        <v>233.76666666666665</v>
      </c>
      <c r="E494" s="306">
        <v>231.5333333333333</v>
      </c>
      <c r="F494" s="306">
        <v>228.76666666666665</v>
      </c>
      <c r="G494" s="306">
        <v>226.5333333333333</v>
      </c>
      <c r="H494" s="306">
        <v>236.5333333333333</v>
      </c>
      <c r="I494" s="306">
        <v>238.76666666666665</v>
      </c>
      <c r="J494" s="306">
        <v>241.5333333333333</v>
      </c>
      <c r="K494" s="305">
        <v>236</v>
      </c>
      <c r="L494" s="305">
        <v>231</v>
      </c>
      <c r="M494" s="305">
        <v>5.7311199999999998</v>
      </c>
      <c r="N494" s="1"/>
      <c r="O494" s="1"/>
    </row>
    <row r="495" spans="1:15" ht="12.75" customHeight="1">
      <c r="A495" s="30">
        <v>485</v>
      </c>
      <c r="B495" s="315" t="s">
        <v>554</v>
      </c>
      <c r="C495" s="305">
        <v>2048.5500000000002</v>
      </c>
      <c r="D495" s="306">
        <v>2033.8</v>
      </c>
      <c r="E495" s="306">
        <v>1992.6</v>
      </c>
      <c r="F495" s="306">
        <v>1936.6499999999999</v>
      </c>
      <c r="G495" s="306">
        <v>1895.4499999999998</v>
      </c>
      <c r="H495" s="306">
        <v>2089.75</v>
      </c>
      <c r="I495" s="306">
        <v>2130.9500000000003</v>
      </c>
      <c r="J495" s="306">
        <v>2186.9</v>
      </c>
      <c r="K495" s="305">
        <v>2075</v>
      </c>
      <c r="L495" s="305">
        <v>1977.85</v>
      </c>
      <c r="M495" s="305">
        <v>0.49328</v>
      </c>
      <c r="N495" s="1"/>
      <c r="O495" s="1"/>
    </row>
    <row r="496" spans="1:15" ht="12.75" customHeight="1">
      <c r="A496" s="30">
        <v>486</v>
      </c>
      <c r="B496" s="315" t="s">
        <v>547</v>
      </c>
      <c r="C496" s="305">
        <v>579.9</v>
      </c>
      <c r="D496" s="306">
        <v>581.85</v>
      </c>
      <c r="E496" s="306">
        <v>568.70000000000005</v>
      </c>
      <c r="F496" s="306">
        <v>557.5</v>
      </c>
      <c r="G496" s="306">
        <v>544.35</v>
      </c>
      <c r="H496" s="306">
        <v>593.05000000000007</v>
      </c>
      <c r="I496" s="306">
        <v>606.19999999999993</v>
      </c>
      <c r="J496" s="306">
        <v>617.40000000000009</v>
      </c>
      <c r="K496" s="305">
        <v>595</v>
      </c>
      <c r="L496" s="305">
        <v>570.65</v>
      </c>
      <c r="M496" s="305">
        <v>4.2445199999999996</v>
      </c>
      <c r="N496" s="1"/>
      <c r="O496" s="1"/>
    </row>
    <row r="497" spans="1:15" ht="12.75" customHeight="1">
      <c r="A497" s="30">
        <v>487</v>
      </c>
      <c r="B497" s="315" t="s">
        <v>546</v>
      </c>
      <c r="C497" s="305">
        <v>3275.85</v>
      </c>
      <c r="D497" s="306">
        <v>3298.2833333333333</v>
      </c>
      <c r="E497" s="306">
        <v>3247.5666666666666</v>
      </c>
      <c r="F497" s="306">
        <v>3219.2833333333333</v>
      </c>
      <c r="G497" s="306">
        <v>3168.5666666666666</v>
      </c>
      <c r="H497" s="306">
        <v>3326.5666666666666</v>
      </c>
      <c r="I497" s="306">
        <v>3377.2833333333328</v>
      </c>
      <c r="J497" s="306">
        <v>3405.5666666666666</v>
      </c>
      <c r="K497" s="305">
        <v>3349</v>
      </c>
      <c r="L497" s="305">
        <v>3270</v>
      </c>
      <c r="M497" s="305">
        <v>4.8599999999999997E-2</v>
      </c>
      <c r="N497" s="1"/>
      <c r="O497" s="1"/>
    </row>
    <row r="498" spans="1:15" ht="12.75" customHeight="1">
      <c r="A498" s="30">
        <v>488</v>
      </c>
      <c r="B498" s="315" t="s">
        <v>212</v>
      </c>
      <c r="C498" s="305">
        <v>1018.05</v>
      </c>
      <c r="D498" s="306">
        <v>1025.9833333333333</v>
      </c>
      <c r="E498" s="306">
        <v>1005.9166666666667</v>
      </c>
      <c r="F498" s="306">
        <v>993.78333333333342</v>
      </c>
      <c r="G498" s="306">
        <v>973.71666666666681</v>
      </c>
      <c r="H498" s="306">
        <v>1038.1166666666668</v>
      </c>
      <c r="I498" s="306">
        <v>1058.1833333333334</v>
      </c>
      <c r="J498" s="306">
        <v>1070.3166666666666</v>
      </c>
      <c r="K498" s="305">
        <v>1046.05</v>
      </c>
      <c r="L498" s="305">
        <v>1013.85</v>
      </c>
      <c r="M498" s="305">
        <v>13.891719999999999</v>
      </c>
      <c r="N498" s="1"/>
      <c r="O498" s="1"/>
    </row>
    <row r="499" spans="1:15" ht="12.75" customHeight="1">
      <c r="A499" s="30">
        <v>489</v>
      </c>
      <c r="B499" s="315" t="s">
        <v>551</v>
      </c>
      <c r="C499" s="305">
        <v>286.8</v>
      </c>
      <c r="D499" s="306">
        <v>292.06666666666666</v>
      </c>
      <c r="E499" s="306">
        <v>280.13333333333333</v>
      </c>
      <c r="F499" s="306">
        <v>273.46666666666664</v>
      </c>
      <c r="G499" s="306">
        <v>261.5333333333333</v>
      </c>
      <c r="H499" s="306">
        <v>298.73333333333335</v>
      </c>
      <c r="I499" s="306">
        <v>310.66666666666663</v>
      </c>
      <c r="J499" s="306">
        <v>317.33333333333337</v>
      </c>
      <c r="K499" s="305">
        <v>304</v>
      </c>
      <c r="L499" s="305">
        <v>285.39999999999998</v>
      </c>
      <c r="M499" s="305">
        <v>7.7646199999999999</v>
      </c>
      <c r="N499" s="1"/>
      <c r="O499" s="1"/>
    </row>
    <row r="500" spans="1:15" ht="12.75" customHeight="1">
      <c r="A500" s="30">
        <v>490</v>
      </c>
      <c r="B500" s="315" t="s">
        <v>555</v>
      </c>
      <c r="C500" s="305">
        <v>226.3</v>
      </c>
      <c r="D500" s="306">
        <v>223.58333333333334</v>
      </c>
      <c r="E500" s="306">
        <v>217.26666666666668</v>
      </c>
      <c r="F500" s="306">
        <v>208.23333333333335</v>
      </c>
      <c r="G500" s="306">
        <v>201.91666666666669</v>
      </c>
      <c r="H500" s="306">
        <v>232.61666666666667</v>
      </c>
      <c r="I500" s="306">
        <v>238.93333333333334</v>
      </c>
      <c r="J500" s="306">
        <v>247.96666666666667</v>
      </c>
      <c r="K500" s="305">
        <v>229.9</v>
      </c>
      <c r="L500" s="305">
        <v>214.55</v>
      </c>
      <c r="M500" s="305">
        <v>48.395569999999999</v>
      </c>
      <c r="N500" s="1"/>
      <c r="O500" s="1"/>
    </row>
    <row r="501" spans="1:15" ht="12.75" customHeight="1">
      <c r="A501" s="30">
        <v>491</v>
      </c>
      <c r="B501" s="327" t="s">
        <v>556</v>
      </c>
      <c r="C501" s="328">
        <v>65.349999999999994</v>
      </c>
      <c r="D501" s="328">
        <v>66.033333333333331</v>
      </c>
      <c r="E501" s="328">
        <v>64.316666666666663</v>
      </c>
      <c r="F501" s="328">
        <v>63.283333333333331</v>
      </c>
      <c r="G501" s="328">
        <v>61.566666666666663</v>
      </c>
      <c r="H501" s="328">
        <v>67.066666666666663</v>
      </c>
      <c r="I501" s="328">
        <v>68.783333333333331</v>
      </c>
      <c r="J501" s="327">
        <v>69.816666666666663</v>
      </c>
      <c r="K501" s="327">
        <v>67.75</v>
      </c>
      <c r="L501" s="327">
        <v>65</v>
      </c>
      <c r="M501" s="270">
        <v>22.181010000000001</v>
      </c>
      <c r="N501" s="1"/>
      <c r="O501" s="1"/>
    </row>
    <row r="502" spans="1:15" ht="12.75" customHeight="1">
      <c r="A502" s="30">
        <v>492</v>
      </c>
      <c r="B502" s="327" t="s">
        <v>557</v>
      </c>
      <c r="C502" s="328">
        <v>455.2</v>
      </c>
      <c r="D502" s="328">
        <v>460.06666666666666</v>
      </c>
      <c r="E502" s="328">
        <v>445.33333333333331</v>
      </c>
      <c r="F502" s="328">
        <v>435.46666666666664</v>
      </c>
      <c r="G502" s="328">
        <v>420.73333333333329</v>
      </c>
      <c r="H502" s="328">
        <v>469.93333333333334</v>
      </c>
      <c r="I502" s="328">
        <v>484.66666666666669</v>
      </c>
      <c r="J502" s="327">
        <v>494.53333333333336</v>
      </c>
      <c r="K502" s="327">
        <v>474.8</v>
      </c>
      <c r="L502" s="327">
        <v>450.2</v>
      </c>
      <c r="M502" s="270">
        <v>2.1894200000000001</v>
      </c>
      <c r="N502" s="1"/>
      <c r="O502" s="1"/>
    </row>
    <row r="503" spans="1:15" ht="12.75" customHeight="1">
      <c r="A503" s="30">
        <v>493</v>
      </c>
      <c r="B503" s="327" t="s">
        <v>281</v>
      </c>
      <c r="C503" s="328">
        <v>1641.25</v>
      </c>
      <c r="D503" s="328">
        <v>1646.0666666666668</v>
      </c>
      <c r="E503" s="328">
        <v>1622.3333333333337</v>
      </c>
      <c r="F503" s="328">
        <v>1603.416666666667</v>
      </c>
      <c r="G503" s="328">
        <v>1579.6833333333338</v>
      </c>
      <c r="H503" s="328">
        <v>1664.9833333333336</v>
      </c>
      <c r="I503" s="328">
        <v>1688.7166666666667</v>
      </c>
      <c r="J503" s="327">
        <v>1707.6333333333334</v>
      </c>
      <c r="K503" s="327">
        <v>1669.8</v>
      </c>
      <c r="L503" s="327">
        <v>1627.15</v>
      </c>
      <c r="M503" s="270">
        <v>1.2472300000000001</v>
      </c>
      <c r="N503" s="1"/>
      <c r="O503" s="1"/>
    </row>
    <row r="504" spans="1:15" ht="12.75" customHeight="1">
      <c r="A504" s="30">
        <v>494</v>
      </c>
      <c r="B504" s="327" t="s">
        <v>213</v>
      </c>
      <c r="C504" s="328">
        <v>478.05</v>
      </c>
      <c r="D504" s="328">
        <v>476.39999999999992</v>
      </c>
      <c r="E504" s="328">
        <v>472.04999999999984</v>
      </c>
      <c r="F504" s="328">
        <v>466.0499999999999</v>
      </c>
      <c r="G504" s="328">
        <v>461.69999999999982</v>
      </c>
      <c r="H504" s="328">
        <v>482.39999999999986</v>
      </c>
      <c r="I504" s="328">
        <v>486.74999999999989</v>
      </c>
      <c r="J504" s="327">
        <v>492.74999999999989</v>
      </c>
      <c r="K504" s="327">
        <v>480.75</v>
      </c>
      <c r="L504" s="327">
        <v>470.4</v>
      </c>
      <c r="M504" s="270">
        <v>157.93502000000001</v>
      </c>
      <c r="N504" s="1"/>
      <c r="O504" s="1"/>
    </row>
    <row r="505" spans="1:15" ht="12.75" customHeight="1">
      <c r="A505" s="30">
        <v>495</v>
      </c>
      <c r="B505" s="454" t="s">
        <v>558</v>
      </c>
      <c r="C505" s="455">
        <v>258.55</v>
      </c>
      <c r="D505" s="455">
        <v>259.73333333333329</v>
      </c>
      <c r="E505" s="455">
        <v>253.46666666666658</v>
      </c>
      <c r="F505" s="455">
        <v>248.3833333333333</v>
      </c>
      <c r="G505" s="455">
        <v>242.11666666666659</v>
      </c>
      <c r="H505" s="455">
        <v>264.81666666666661</v>
      </c>
      <c r="I505" s="455">
        <v>271.08333333333337</v>
      </c>
      <c r="J505" s="454">
        <v>276.16666666666657</v>
      </c>
      <c r="K505" s="454">
        <v>266</v>
      </c>
      <c r="L505" s="454">
        <v>254.65</v>
      </c>
      <c r="M505" s="456">
        <v>8.7976100000000006</v>
      </c>
      <c r="N505" s="1"/>
      <c r="O505" s="1"/>
    </row>
    <row r="506" spans="1:15" ht="12.75" customHeight="1">
      <c r="A506" s="30">
        <v>496</v>
      </c>
      <c r="B506" s="457" t="s">
        <v>282</v>
      </c>
      <c r="C506" s="328">
        <v>13.15</v>
      </c>
      <c r="D506" s="328">
        <v>13.233333333333334</v>
      </c>
      <c r="E506" s="328">
        <v>12.966666666666669</v>
      </c>
      <c r="F506" s="328">
        <v>12.783333333333335</v>
      </c>
      <c r="G506" s="328">
        <v>12.516666666666669</v>
      </c>
      <c r="H506" s="328">
        <v>13.416666666666668</v>
      </c>
      <c r="I506" s="328">
        <v>13.683333333333334</v>
      </c>
      <c r="J506" s="327">
        <v>13.866666666666667</v>
      </c>
      <c r="K506" s="327">
        <v>13.5</v>
      </c>
      <c r="L506" s="327">
        <v>13.05</v>
      </c>
      <c r="M506" s="270">
        <v>619.18137000000002</v>
      </c>
      <c r="N506" s="1"/>
      <c r="O506" s="1"/>
    </row>
    <row r="507" spans="1:15" ht="12.75" customHeight="1">
      <c r="A507" s="30">
        <v>497</v>
      </c>
      <c r="B507" s="284" t="s">
        <v>214</v>
      </c>
      <c r="C507" s="328">
        <v>252.85</v>
      </c>
      <c r="D507" s="328">
        <v>249.65</v>
      </c>
      <c r="E507" s="328">
        <v>242.3</v>
      </c>
      <c r="F507" s="328">
        <v>231.75</v>
      </c>
      <c r="G507" s="328">
        <v>224.4</v>
      </c>
      <c r="H507" s="328">
        <v>260.20000000000005</v>
      </c>
      <c r="I507" s="328">
        <v>267.54999999999995</v>
      </c>
      <c r="J507" s="327">
        <v>278.10000000000002</v>
      </c>
      <c r="K507" s="327">
        <v>257</v>
      </c>
      <c r="L507" s="327">
        <v>239.1</v>
      </c>
      <c r="M507" s="270">
        <v>139.92839000000001</v>
      </c>
      <c r="N507" s="1"/>
      <c r="O507" s="1"/>
    </row>
    <row r="508" spans="1:15" ht="12.75" customHeight="1">
      <c r="A508" s="30">
        <v>498</v>
      </c>
      <c r="B508" s="327" t="s">
        <v>559</v>
      </c>
      <c r="C508" s="328">
        <v>305.8</v>
      </c>
      <c r="D508" s="328">
        <v>305.81666666666666</v>
      </c>
      <c r="E508" s="328">
        <v>299.98333333333335</v>
      </c>
      <c r="F508" s="328">
        <v>294.16666666666669</v>
      </c>
      <c r="G508" s="328">
        <v>288.33333333333337</v>
      </c>
      <c r="H508" s="328">
        <v>311.63333333333333</v>
      </c>
      <c r="I508" s="328">
        <v>317.4666666666667</v>
      </c>
      <c r="J508" s="327">
        <v>323.2833333333333</v>
      </c>
      <c r="K508" s="327">
        <v>311.64999999999998</v>
      </c>
      <c r="L508" s="327">
        <v>300</v>
      </c>
      <c r="M508" s="270">
        <v>7.3871700000000002</v>
      </c>
      <c r="N508" s="1"/>
      <c r="O508" s="1"/>
    </row>
    <row r="509" spans="1:15" ht="12.75" customHeight="1">
      <c r="A509" s="30">
        <v>499</v>
      </c>
      <c r="B509" s="270" t="s">
        <v>560</v>
      </c>
      <c r="C509" s="270">
        <v>1540.6</v>
      </c>
      <c r="D509" s="270">
        <v>1553.55</v>
      </c>
      <c r="E509" s="270">
        <v>1522.1</v>
      </c>
      <c r="F509" s="270">
        <v>1503.6</v>
      </c>
      <c r="G509" s="270">
        <v>1472.1499999999999</v>
      </c>
      <c r="H509" s="270">
        <v>1572.05</v>
      </c>
      <c r="I509" s="270">
        <v>1603.5000000000002</v>
      </c>
      <c r="J509" s="270">
        <v>1622</v>
      </c>
      <c r="K509" s="270">
        <v>1585</v>
      </c>
      <c r="L509" s="270">
        <v>1535.05</v>
      </c>
      <c r="M509" s="270">
        <v>0.67847000000000002</v>
      </c>
      <c r="N509" s="1"/>
      <c r="O509" s="1"/>
    </row>
    <row r="510" spans="1:15" ht="12.75" customHeight="1">
      <c r="A510" s="327"/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16" sqref="D1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1"/>
      <c r="B5" s="472"/>
      <c r="C5" s="471"/>
      <c r="D5" s="47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3" t="s">
        <v>563</v>
      </c>
      <c r="C7" s="472"/>
      <c r="D7" s="7">
        <f>Main!B10</f>
        <v>44713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44712</v>
      </c>
      <c r="B10" s="29">
        <v>540135</v>
      </c>
      <c r="C10" s="28" t="s">
        <v>1108</v>
      </c>
      <c r="D10" s="28" t="s">
        <v>1046</v>
      </c>
      <c r="E10" s="28" t="s">
        <v>572</v>
      </c>
      <c r="F10" s="87">
        <v>1391158</v>
      </c>
      <c r="G10" s="29">
        <v>1.3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44712</v>
      </c>
      <c r="B11" s="29">
        <v>540135</v>
      </c>
      <c r="C11" s="28" t="s">
        <v>1108</v>
      </c>
      <c r="D11" s="28" t="s">
        <v>1046</v>
      </c>
      <c r="E11" s="28" t="s">
        <v>573</v>
      </c>
      <c r="F11" s="87">
        <v>3177116</v>
      </c>
      <c r="G11" s="29">
        <v>1.3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44712</v>
      </c>
      <c r="B12" s="29">
        <v>539621</v>
      </c>
      <c r="C12" s="28" t="s">
        <v>1091</v>
      </c>
      <c r="D12" s="28" t="s">
        <v>1109</v>
      </c>
      <c r="E12" s="28" t="s">
        <v>573</v>
      </c>
      <c r="F12" s="87">
        <v>654297</v>
      </c>
      <c r="G12" s="29">
        <v>2.39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44712</v>
      </c>
      <c r="B13" s="29">
        <v>530309</v>
      </c>
      <c r="C13" s="28" t="s">
        <v>1092</v>
      </c>
      <c r="D13" s="28" t="s">
        <v>1046</v>
      </c>
      <c r="E13" s="28" t="s">
        <v>573</v>
      </c>
      <c r="F13" s="87">
        <v>29937</v>
      </c>
      <c r="G13" s="29">
        <v>192.15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44712</v>
      </c>
      <c r="B14" s="29">
        <v>514386</v>
      </c>
      <c r="C14" s="28" t="s">
        <v>1070</v>
      </c>
      <c r="D14" s="28" t="s">
        <v>1110</v>
      </c>
      <c r="E14" s="28" t="s">
        <v>573</v>
      </c>
      <c r="F14" s="87">
        <v>80000</v>
      </c>
      <c r="G14" s="29">
        <v>9.27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44712</v>
      </c>
      <c r="B15" s="29">
        <v>514386</v>
      </c>
      <c r="C15" s="28" t="s">
        <v>1070</v>
      </c>
      <c r="D15" s="28" t="s">
        <v>1111</v>
      </c>
      <c r="E15" s="28" t="s">
        <v>572</v>
      </c>
      <c r="F15" s="87">
        <v>89579</v>
      </c>
      <c r="G15" s="29">
        <v>9.2799999999999994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44712</v>
      </c>
      <c r="B16" s="29">
        <v>514386</v>
      </c>
      <c r="C16" s="28" t="s">
        <v>1070</v>
      </c>
      <c r="D16" s="28" t="s">
        <v>1111</v>
      </c>
      <c r="E16" s="28" t="s">
        <v>573</v>
      </c>
      <c r="F16" s="87">
        <v>24000</v>
      </c>
      <c r="G16" s="29">
        <v>9.34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44712</v>
      </c>
      <c r="B17" s="29">
        <v>514386</v>
      </c>
      <c r="C17" s="28" t="s">
        <v>1070</v>
      </c>
      <c r="D17" s="28" t="s">
        <v>1093</v>
      </c>
      <c r="E17" s="28" t="s">
        <v>573</v>
      </c>
      <c r="F17" s="87">
        <v>150000</v>
      </c>
      <c r="G17" s="29">
        <v>9.34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44712</v>
      </c>
      <c r="B18" s="29">
        <v>514386</v>
      </c>
      <c r="C18" s="28" t="s">
        <v>1070</v>
      </c>
      <c r="D18" s="28" t="s">
        <v>1078</v>
      </c>
      <c r="E18" s="28" t="s">
        <v>573</v>
      </c>
      <c r="F18" s="87">
        <v>1250000</v>
      </c>
      <c r="G18" s="29">
        <v>9.34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44712</v>
      </c>
      <c r="B19" s="29">
        <v>540377</v>
      </c>
      <c r="C19" s="28" t="s">
        <v>1112</v>
      </c>
      <c r="D19" s="28" t="s">
        <v>1113</v>
      </c>
      <c r="E19" s="28" t="s">
        <v>572</v>
      </c>
      <c r="F19" s="87">
        <v>18000</v>
      </c>
      <c r="G19" s="29">
        <v>65.97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44712</v>
      </c>
      <c r="B20" s="29">
        <v>540377</v>
      </c>
      <c r="C20" s="28" t="s">
        <v>1112</v>
      </c>
      <c r="D20" s="28" t="s">
        <v>1114</v>
      </c>
      <c r="E20" s="28" t="s">
        <v>572</v>
      </c>
      <c r="F20" s="87">
        <v>18000</v>
      </c>
      <c r="G20" s="29">
        <v>67.75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44712</v>
      </c>
      <c r="B21" s="29">
        <v>540377</v>
      </c>
      <c r="C21" s="28" t="s">
        <v>1112</v>
      </c>
      <c r="D21" s="28" t="s">
        <v>1115</v>
      </c>
      <c r="E21" s="28" t="s">
        <v>573</v>
      </c>
      <c r="F21" s="87">
        <v>18000</v>
      </c>
      <c r="G21" s="29">
        <v>66.13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44712</v>
      </c>
      <c r="B22" s="29">
        <v>542446</v>
      </c>
      <c r="C22" s="28" t="s">
        <v>1094</v>
      </c>
      <c r="D22" s="28" t="s">
        <v>1116</v>
      </c>
      <c r="E22" s="28" t="s">
        <v>573</v>
      </c>
      <c r="F22" s="87">
        <v>47216</v>
      </c>
      <c r="G22" s="29">
        <v>9.73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44712</v>
      </c>
      <c r="B23" s="29">
        <v>531328</v>
      </c>
      <c r="C23" s="28" t="s">
        <v>1117</v>
      </c>
      <c r="D23" s="28" t="s">
        <v>1118</v>
      </c>
      <c r="E23" s="28" t="s">
        <v>573</v>
      </c>
      <c r="F23" s="87">
        <v>1500000</v>
      </c>
      <c r="G23" s="29">
        <v>0.77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44712</v>
      </c>
      <c r="B24" s="29">
        <v>539938</v>
      </c>
      <c r="C24" s="28" t="s">
        <v>1119</v>
      </c>
      <c r="D24" s="28" t="s">
        <v>1120</v>
      </c>
      <c r="E24" s="28" t="s">
        <v>573</v>
      </c>
      <c r="F24" s="87">
        <v>20755</v>
      </c>
      <c r="G24" s="29">
        <v>27.34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44712</v>
      </c>
      <c r="B25" s="29">
        <v>539938</v>
      </c>
      <c r="C25" s="28" t="s">
        <v>1119</v>
      </c>
      <c r="D25" s="28" t="s">
        <v>1120</v>
      </c>
      <c r="E25" s="28" t="s">
        <v>572</v>
      </c>
      <c r="F25" s="87">
        <v>21209</v>
      </c>
      <c r="G25" s="29">
        <v>26.75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44712</v>
      </c>
      <c r="B26" s="29">
        <v>539938</v>
      </c>
      <c r="C26" s="28" t="s">
        <v>1119</v>
      </c>
      <c r="D26" s="28" t="s">
        <v>1121</v>
      </c>
      <c r="E26" s="28" t="s">
        <v>573</v>
      </c>
      <c r="F26" s="87">
        <v>24000</v>
      </c>
      <c r="G26" s="29">
        <v>26.79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44712</v>
      </c>
      <c r="B27" s="29">
        <v>533080</v>
      </c>
      <c r="C27" s="28" t="s">
        <v>783</v>
      </c>
      <c r="D27" s="28" t="s">
        <v>1122</v>
      </c>
      <c r="E27" s="28" t="s">
        <v>572</v>
      </c>
      <c r="F27" s="87">
        <v>250000</v>
      </c>
      <c r="G27" s="29">
        <v>735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44712</v>
      </c>
      <c r="B28" s="29">
        <v>540809</v>
      </c>
      <c r="C28" s="28" t="s">
        <v>1123</v>
      </c>
      <c r="D28" s="28" t="s">
        <v>1124</v>
      </c>
      <c r="E28" s="28" t="s">
        <v>573</v>
      </c>
      <c r="F28" s="87">
        <v>66000</v>
      </c>
      <c r="G28" s="29">
        <v>58.97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44712</v>
      </c>
      <c r="B29" s="29">
        <v>517554</v>
      </c>
      <c r="C29" s="28" t="s">
        <v>1125</v>
      </c>
      <c r="D29" s="28" t="s">
        <v>1126</v>
      </c>
      <c r="E29" s="28" t="s">
        <v>572</v>
      </c>
      <c r="F29" s="87">
        <v>60775</v>
      </c>
      <c r="G29" s="29">
        <v>20.55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44712</v>
      </c>
      <c r="B30" s="29">
        <v>500189</v>
      </c>
      <c r="C30" s="28" t="s">
        <v>1127</v>
      </c>
      <c r="D30" s="28" t="s">
        <v>1128</v>
      </c>
      <c r="E30" s="28" t="s">
        <v>573</v>
      </c>
      <c r="F30" s="87">
        <v>700879</v>
      </c>
      <c r="G30" s="29">
        <v>370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44712</v>
      </c>
      <c r="B31" s="29">
        <v>500189</v>
      </c>
      <c r="C31" s="28" t="s">
        <v>1127</v>
      </c>
      <c r="D31" s="28" t="s">
        <v>1129</v>
      </c>
      <c r="E31" s="28" t="s">
        <v>572</v>
      </c>
      <c r="F31" s="87">
        <v>700879</v>
      </c>
      <c r="G31" s="29">
        <v>370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44712</v>
      </c>
      <c r="B32" s="29">
        <v>532124</v>
      </c>
      <c r="C32" s="28" t="s">
        <v>1130</v>
      </c>
      <c r="D32" s="28" t="s">
        <v>1131</v>
      </c>
      <c r="E32" s="28" t="s">
        <v>572</v>
      </c>
      <c r="F32" s="87">
        <v>119444</v>
      </c>
      <c r="G32" s="29">
        <v>15.64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44712</v>
      </c>
      <c r="B33" s="29">
        <v>532124</v>
      </c>
      <c r="C33" s="28" t="s">
        <v>1130</v>
      </c>
      <c r="D33" s="28" t="s">
        <v>1131</v>
      </c>
      <c r="E33" s="28" t="s">
        <v>573</v>
      </c>
      <c r="F33" s="87">
        <v>1954</v>
      </c>
      <c r="G33" s="29">
        <v>15.75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44712</v>
      </c>
      <c r="B34" s="29">
        <v>532124</v>
      </c>
      <c r="C34" s="28" t="s">
        <v>1130</v>
      </c>
      <c r="D34" s="28" t="s">
        <v>1132</v>
      </c>
      <c r="E34" s="28" t="s">
        <v>573</v>
      </c>
      <c r="F34" s="87">
        <v>71717</v>
      </c>
      <c r="G34" s="29">
        <v>15.6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44712</v>
      </c>
      <c r="B35" s="29">
        <v>516110</v>
      </c>
      <c r="C35" s="28" t="s">
        <v>1133</v>
      </c>
      <c r="D35" s="28" t="s">
        <v>1134</v>
      </c>
      <c r="E35" s="28" t="s">
        <v>573</v>
      </c>
      <c r="F35" s="87">
        <v>200000</v>
      </c>
      <c r="G35" s="29">
        <v>20.7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44712</v>
      </c>
      <c r="B36" s="29">
        <v>516110</v>
      </c>
      <c r="C36" s="28" t="s">
        <v>1133</v>
      </c>
      <c r="D36" s="28" t="s">
        <v>1135</v>
      </c>
      <c r="E36" s="28" t="s">
        <v>572</v>
      </c>
      <c r="F36" s="87">
        <v>185353</v>
      </c>
      <c r="G36" s="29">
        <v>20.7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44712</v>
      </c>
      <c r="B37" s="29">
        <v>543341</v>
      </c>
      <c r="C37" s="28" t="s">
        <v>1079</v>
      </c>
      <c r="D37" s="28" t="s">
        <v>1136</v>
      </c>
      <c r="E37" s="28" t="s">
        <v>572</v>
      </c>
      <c r="F37" s="87">
        <v>71265</v>
      </c>
      <c r="G37" s="29">
        <v>33.82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44712</v>
      </c>
      <c r="B38" s="29">
        <v>543341</v>
      </c>
      <c r="C38" s="28" t="s">
        <v>1079</v>
      </c>
      <c r="D38" s="28" t="s">
        <v>1137</v>
      </c>
      <c r="E38" s="28" t="s">
        <v>572</v>
      </c>
      <c r="F38" s="87">
        <v>110803</v>
      </c>
      <c r="G38" s="29">
        <v>34.56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44712</v>
      </c>
      <c r="B39" s="29">
        <v>543341</v>
      </c>
      <c r="C39" s="28" t="s">
        <v>1079</v>
      </c>
      <c r="D39" s="28" t="s">
        <v>1046</v>
      </c>
      <c r="E39" s="28" t="s">
        <v>572</v>
      </c>
      <c r="F39" s="87">
        <v>114364</v>
      </c>
      <c r="G39" s="29">
        <v>34.56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44712</v>
      </c>
      <c r="B40" s="29">
        <v>543341</v>
      </c>
      <c r="C40" s="28" t="s">
        <v>1079</v>
      </c>
      <c r="D40" s="28" t="s">
        <v>1136</v>
      </c>
      <c r="E40" s="28" t="s">
        <v>573</v>
      </c>
      <c r="F40" s="87">
        <v>66262</v>
      </c>
      <c r="G40" s="29">
        <v>34.54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44712</v>
      </c>
      <c r="B41" s="29">
        <v>543341</v>
      </c>
      <c r="C41" s="28" t="s">
        <v>1079</v>
      </c>
      <c r="D41" s="28" t="s">
        <v>1137</v>
      </c>
      <c r="E41" s="28" t="s">
        <v>573</v>
      </c>
      <c r="F41" s="87">
        <v>110803</v>
      </c>
      <c r="G41" s="29">
        <v>34.56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44712</v>
      </c>
      <c r="B42" s="29">
        <v>543341</v>
      </c>
      <c r="C42" s="28" t="s">
        <v>1079</v>
      </c>
      <c r="D42" s="28" t="s">
        <v>1046</v>
      </c>
      <c r="E42" s="28" t="s">
        <v>573</v>
      </c>
      <c r="F42" s="87">
        <v>250005</v>
      </c>
      <c r="G42" s="29">
        <v>34.520000000000003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44712</v>
      </c>
      <c r="B43" s="29">
        <v>543341</v>
      </c>
      <c r="C43" s="28" t="s">
        <v>1079</v>
      </c>
      <c r="D43" s="28" t="s">
        <v>1138</v>
      </c>
      <c r="E43" s="28" t="s">
        <v>572</v>
      </c>
      <c r="F43" s="87">
        <v>105000</v>
      </c>
      <c r="G43" s="29">
        <v>34.44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44712</v>
      </c>
      <c r="B44" s="29">
        <v>543341</v>
      </c>
      <c r="C44" s="28" t="s">
        <v>1079</v>
      </c>
      <c r="D44" s="28" t="s">
        <v>1138</v>
      </c>
      <c r="E44" s="28" t="s">
        <v>573</v>
      </c>
      <c r="F44" s="87">
        <v>105000</v>
      </c>
      <c r="G44" s="29">
        <v>34.520000000000003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44712</v>
      </c>
      <c r="B45" s="29">
        <v>543341</v>
      </c>
      <c r="C45" s="28" t="s">
        <v>1079</v>
      </c>
      <c r="D45" s="28" t="s">
        <v>1139</v>
      </c>
      <c r="E45" s="28" t="s">
        <v>572</v>
      </c>
      <c r="F45" s="87">
        <v>100000</v>
      </c>
      <c r="G45" s="29">
        <v>34.56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44712</v>
      </c>
      <c r="B46" s="29">
        <v>543341</v>
      </c>
      <c r="C46" s="28" t="s">
        <v>1079</v>
      </c>
      <c r="D46" s="28" t="s">
        <v>1140</v>
      </c>
      <c r="E46" s="28" t="s">
        <v>572</v>
      </c>
      <c r="F46" s="87">
        <v>100000</v>
      </c>
      <c r="G46" s="29">
        <v>34.56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44712</v>
      </c>
      <c r="B47" s="29">
        <v>543341</v>
      </c>
      <c r="C47" s="28" t="s">
        <v>1079</v>
      </c>
      <c r="D47" s="28" t="s">
        <v>1141</v>
      </c>
      <c r="E47" s="28" t="s">
        <v>572</v>
      </c>
      <c r="F47" s="87">
        <v>103161</v>
      </c>
      <c r="G47" s="29">
        <v>33.590000000000003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44712</v>
      </c>
      <c r="B48" s="29">
        <v>543341</v>
      </c>
      <c r="C48" s="28" t="s">
        <v>1079</v>
      </c>
      <c r="D48" s="28" t="s">
        <v>1141</v>
      </c>
      <c r="E48" s="28" t="s">
        <v>573</v>
      </c>
      <c r="F48" s="87">
        <v>103161</v>
      </c>
      <c r="G48" s="29">
        <v>34.46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44712</v>
      </c>
      <c r="B49" s="29">
        <v>543341</v>
      </c>
      <c r="C49" s="28" t="s">
        <v>1079</v>
      </c>
      <c r="D49" s="28" t="s">
        <v>1080</v>
      </c>
      <c r="E49" s="28" t="s">
        <v>572</v>
      </c>
      <c r="F49" s="87">
        <v>100000</v>
      </c>
      <c r="G49" s="29">
        <v>34.520000000000003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44712</v>
      </c>
      <c r="B50" s="29">
        <v>543341</v>
      </c>
      <c r="C50" s="28" t="s">
        <v>1079</v>
      </c>
      <c r="D50" s="28" t="s">
        <v>1142</v>
      </c>
      <c r="E50" s="28" t="s">
        <v>572</v>
      </c>
      <c r="F50" s="87">
        <v>100000</v>
      </c>
      <c r="G50" s="29">
        <v>34.54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44712</v>
      </c>
      <c r="B51" s="29">
        <v>543341</v>
      </c>
      <c r="C51" s="28" t="s">
        <v>1079</v>
      </c>
      <c r="D51" s="28" t="s">
        <v>1143</v>
      </c>
      <c r="E51" s="28" t="s">
        <v>572</v>
      </c>
      <c r="F51" s="87">
        <v>120000</v>
      </c>
      <c r="G51" s="29">
        <v>34.51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44712</v>
      </c>
      <c r="B52" s="29">
        <v>543341</v>
      </c>
      <c r="C52" s="28" t="s">
        <v>1079</v>
      </c>
      <c r="D52" s="28" t="s">
        <v>1080</v>
      </c>
      <c r="E52" s="28" t="s">
        <v>573</v>
      </c>
      <c r="F52" s="87">
        <v>100000</v>
      </c>
      <c r="G52" s="29">
        <v>34.56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44712</v>
      </c>
      <c r="B53" s="29">
        <v>543341</v>
      </c>
      <c r="C53" s="28" t="s">
        <v>1079</v>
      </c>
      <c r="D53" s="28" t="s">
        <v>1142</v>
      </c>
      <c r="E53" s="28" t="s">
        <v>573</v>
      </c>
      <c r="F53" s="87">
        <v>100000</v>
      </c>
      <c r="G53" s="29">
        <v>34.56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44712</v>
      </c>
      <c r="B54" s="29">
        <v>543341</v>
      </c>
      <c r="C54" s="28" t="s">
        <v>1079</v>
      </c>
      <c r="D54" s="28" t="s">
        <v>1143</v>
      </c>
      <c r="E54" s="28" t="s">
        <v>573</v>
      </c>
      <c r="F54" s="87">
        <v>120000</v>
      </c>
      <c r="G54" s="29">
        <v>34.56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44712</v>
      </c>
      <c r="B55" s="29">
        <v>543341</v>
      </c>
      <c r="C55" s="28" t="s">
        <v>1079</v>
      </c>
      <c r="D55" s="28" t="s">
        <v>1095</v>
      </c>
      <c r="E55" s="28" t="s">
        <v>573</v>
      </c>
      <c r="F55" s="87">
        <v>60000</v>
      </c>
      <c r="G55" s="29">
        <v>34.56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44712</v>
      </c>
      <c r="B56" s="29">
        <v>543341</v>
      </c>
      <c r="C56" s="28" t="s">
        <v>1079</v>
      </c>
      <c r="D56" s="28" t="s">
        <v>1144</v>
      </c>
      <c r="E56" s="28" t="s">
        <v>572</v>
      </c>
      <c r="F56" s="87">
        <v>130154</v>
      </c>
      <c r="G56" s="29">
        <v>34.56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44712</v>
      </c>
      <c r="B57" s="29">
        <v>543341</v>
      </c>
      <c r="C57" s="28" t="s">
        <v>1079</v>
      </c>
      <c r="D57" s="28" t="s">
        <v>1144</v>
      </c>
      <c r="E57" s="28" t="s">
        <v>573</v>
      </c>
      <c r="F57" s="87">
        <v>105154</v>
      </c>
      <c r="G57" s="29">
        <v>34.56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44712</v>
      </c>
      <c r="B58" s="29">
        <v>543341</v>
      </c>
      <c r="C58" s="28" t="s">
        <v>1079</v>
      </c>
      <c r="D58" s="28" t="s">
        <v>1145</v>
      </c>
      <c r="E58" s="28" t="s">
        <v>572</v>
      </c>
      <c r="F58" s="87">
        <v>60000</v>
      </c>
      <c r="G58" s="29">
        <v>34.53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44712</v>
      </c>
      <c r="B59" s="29">
        <v>543341</v>
      </c>
      <c r="C59" s="28" t="s">
        <v>1079</v>
      </c>
      <c r="D59" s="28" t="s">
        <v>1145</v>
      </c>
      <c r="E59" s="28" t="s">
        <v>573</v>
      </c>
      <c r="F59" s="87">
        <v>60000</v>
      </c>
      <c r="G59" s="29">
        <v>34.56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44712</v>
      </c>
      <c r="B60" s="29">
        <v>543341</v>
      </c>
      <c r="C60" s="28" t="s">
        <v>1079</v>
      </c>
      <c r="D60" s="28" t="s">
        <v>1146</v>
      </c>
      <c r="E60" s="28" t="s">
        <v>573</v>
      </c>
      <c r="F60" s="87">
        <v>15000</v>
      </c>
      <c r="G60" s="29">
        <v>34.56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44712</v>
      </c>
      <c r="B61" s="29">
        <v>543341</v>
      </c>
      <c r="C61" s="28" t="s">
        <v>1079</v>
      </c>
      <c r="D61" s="28" t="s">
        <v>1146</v>
      </c>
      <c r="E61" s="28" t="s">
        <v>572</v>
      </c>
      <c r="F61" s="87">
        <v>62450</v>
      </c>
      <c r="G61" s="29">
        <v>34.54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44712</v>
      </c>
      <c r="B62" s="29">
        <v>543461</v>
      </c>
      <c r="C62" s="28" t="s">
        <v>1147</v>
      </c>
      <c r="D62" s="28" t="s">
        <v>1148</v>
      </c>
      <c r="E62" s="28" t="s">
        <v>572</v>
      </c>
      <c r="F62" s="87">
        <v>80000</v>
      </c>
      <c r="G62" s="29">
        <v>9.14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44712</v>
      </c>
      <c r="B63" s="29">
        <v>531260</v>
      </c>
      <c r="C63" s="28" t="s">
        <v>1149</v>
      </c>
      <c r="D63" s="28" t="s">
        <v>1150</v>
      </c>
      <c r="E63" s="28" t="s">
        <v>573</v>
      </c>
      <c r="F63" s="87">
        <v>30000</v>
      </c>
      <c r="G63" s="29">
        <v>342.01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44712</v>
      </c>
      <c r="B64" s="29">
        <v>540955</v>
      </c>
      <c r="C64" s="28" t="s">
        <v>1151</v>
      </c>
      <c r="D64" s="28" t="s">
        <v>1152</v>
      </c>
      <c r="E64" s="28" t="s">
        <v>573</v>
      </c>
      <c r="F64" s="87">
        <v>151682</v>
      </c>
      <c r="G64" s="29">
        <v>16.39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44712</v>
      </c>
      <c r="B65" s="29">
        <v>543513</v>
      </c>
      <c r="C65" s="28" t="s">
        <v>1153</v>
      </c>
      <c r="D65" s="28" t="s">
        <v>1154</v>
      </c>
      <c r="E65" s="28" t="s">
        <v>573</v>
      </c>
      <c r="F65" s="87">
        <v>294311</v>
      </c>
      <c r="G65" s="29">
        <v>54.89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44712</v>
      </c>
      <c r="B66" s="29">
        <v>543513</v>
      </c>
      <c r="C66" s="28" t="s">
        <v>1153</v>
      </c>
      <c r="D66" s="28" t="s">
        <v>1154</v>
      </c>
      <c r="E66" s="28" t="s">
        <v>573</v>
      </c>
      <c r="F66" s="87">
        <v>294311</v>
      </c>
      <c r="G66" s="29">
        <v>54.63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44712</v>
      </c>
      <c r="B67" s="29">
        <v>543513</v>
      </c>
      <c r="C67" s="28" t="s">
        <v>1153</v>
      </c>
      <c r="D67" s="28" t="s">
        <v>1155</v>
      </c>
      <c r="E67" s="28" t="s">
        <v>573</v>
      </c>
      <c r="F67" s="87">
        <v>387575</v>
      </c>
      <c r="G67" s="29">
        <v>54.88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44712</v>
      </c>
      <c r="B68" s="29">
        <v>543513</v>
      </c>
      <c r="C68" s="28" t="s">
        <v>1153</v>
      </c>
      <c r="D68" s="28" t="s">
        <v>1155</v>
      </c>
      <c r="E68" s="28" t="s">
        <v>573</v>
      </c>
      <c r="F68" s="87">
        <v>392203</v>
      </c>
      <c r="G68" s="29">
        <v>54.64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44712</v>
      </c>
      <c r="B69" s="29">
        <v>540823</v>
      </c>
      <c r="C69" s="28" t="s">
        <v>1156</v>
      </c>
      <c r="D69" s="28" t="s">
        <v>1157</v>
      </c>
      <c r="E69" s="28" t="s">
        <v>573</v>
      </c>
      <c r="F69" s="87">
        <v>52144</v>
      </c>
      <c r="G69" s="29">
        <v>121.1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44712</v>
      </c>
      <c r="B70" s="29">
        <v>503675</v>
      </c>
      <c r="C70" s="28" t="s">
        <v>1158</v>
      </c>
      <c r="D70" s="28" t="s">
        <v>1159</v>
      </c>
      <c r="E70" s="28" t="s">
        <v>573</v>
      </c>
      <c r="F70" s="87">
        <v>349468</v>
      </c>
      <c r="G70" s="29">
        <v>1.03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44712</v>
      </c>
      <c r="B71" s="29" t="s">
        <v>1160</v>
      </c>
      <c r="C71" s="28" t="s">
        <v>1161</v>
      </c>
      <c r="D71" s="28" t="s">
        <v>1104</v>
      </c>
      <c r="E71" s="28" t="s">
        <v>572</v>
      </c>
      <c r="F71" s="87">
        <v>55000</v>
      </c>
      <c r="G71" s="29">
        <v>330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44712</v>
      </c>
      <c r="B72" s="29" t="s">
        <v>1162</v>
      </c>
      <c r="C72" s="28" t="s">
        <v>1163</v>
      </c>
      <c r="D72" s="28" t="s">
        <v>1164</v>
      </c>
      <c r="E72" s="28" t="s">
        <v>572</v>
      </c>
      <c r="F72" s="87">
        <v>495000</v>
      </c>
      <c r="G72" s="29">
        <v>79.5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44712</v>
      </c>
      <c r="B73" s="29" t="s">
        <v>1102</v>
      </c>
      <c r="C73" s="28" t="s">
        <v>1103</v>
      </c>
      <c r="D73" s="28" t="s">
        <v>1165</v>
      </c>
      <c r="E73" s="28" t="s">
        <v>572</v>
      </c>
      <c r="F73" s="87">
        <v>4143</v>
      </c>
      <c r="G73" s="29">
        <v>22.42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44712</v>
      </c>
      <c r="B74" s="29" t="s">
        <v>1102</v>
      </c>
      <c r="C74" s="28" t="s">
        <v>1103</v>
      </c>
      <c r="D74" s="28" t="s">
        <v>1166</v>
      </c>
      <c r="E74" s="28" t="s">
        <v>572</v>
      </c>
      <c r="F74" s="87">
        <v>5000</v>
      </c>
      <c r="G74" s="29">
        <v>17.25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44712</v>
      </c>
      <c r="B75" s="29" t="s">
        <v>1102</v>
      </c>
      <c r="C75" s="28" t="s">
        <v>1103</v>
      </c>
      <c r="D75" s="28" t="s">
        <v>1167</v>
      </c>
      <c r="E75" s="28" t="s">
        <v>572</v>
      </c>
      <c r="F75" s="87">
        <v>6000</v>
      </c>
      <c r="G75" s="29">
        <v>24.69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44712</v>
      </c>
      <c r="B76" s="29" t="s">
        <v>976</v>
      </c>
      <c r="C76" s="28" t="s">
        <v>977</v>
      </c>
      <c r="D76" s="28" t="s">
        <v>1168</v>
      </c>
      <c r="E76" s="28" t="s">
        <v>572</v>
      </c>
      <c r="F76" s="87">
        <v>2000000</v>
      </c>
      <c r="G76" s="29">
        <v>0.1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44712</v>
      </c>
      <c r="B77" s="29" t="s">
        <v>976</v>
      </c>
      <c r="C77" s="28" t="s">
        <v>977</v>
      </c>
      <c r="D77" s="28" t="s">
        <v>1169</v>
      </c>
      <c r="E77" s="28" t="s">
        <v>572</v>
      </c>
      <c r="F77" s="87">
        <v>2000000</v>
      </c>
      <c r="G77" s="29">
        <v>0.1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44712</v>
      </c>
      <c r="B78" s="29" t="s">
        <v>1170</v>
      </c>
      <c r="C78" s="28" t="s">
        <v>1171</v>
      </c>
      <c r="D78" s="28" t="s">
        <v>1172</v>
      </c>
      <c r="E78" s="28" t="s">
        <v>572</v>
      </c>
      <c r="F78" s="87">
        <v>91840</v>
      </c>
      <c r="G78" s="29">
        <v>224.99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44712</v>
      </c>
      <c r="B79" s="29" t="s">
        <v>115</v>
      </c>
      <c r="C79" s="28" t="s">
        <v>1173</v>
      </c>
      <c r="D79" s="28" t="s">
        <v>1174</v>
      </c>
      <c r="E79" s="28" t="s">
        <v>572</v>
      </c>
      <c r="F79" s="87">
        <v>1786400</v>
      </c>
      <c r="G79" s="29">
        <v>1898.9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44712</v>
      </c>
      <c r="B80" s="29" t="s">
        <v>138</v>
      </c>
      <c r="C80" s="28" t="s">
        <v>1175</v>
      </c>
      <c r="D80" s="28" t="s">
        <v>1176</v>
      </c>
      <c r="E80" s="28" t="s">
        <v>572</v>
      </c>
      <c r="F80" s="87">
        <v>1887</v>
      </c>
      <c r="G80" s="29">
        <v>378.29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44712</v>
      </c>
      <c r="B81" s="29" t="s">
        <v>138</v>
      </c>
      <c r="C81" s="28" t="s">
        <v>1175</v>
      </c>
      <c r="D81" s="28" t="s">
        <v>1177</v>
      </c>
      <c r="E81" s="28" t="s">
        <v>572</v>
      </c>
      <c r="F81" s="87">
        <v>7884274</v>
      </c>
      <c r="G81" s="29">
        <v>377.17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44712</v>
      </c>
      <c r="B82" s="29" t="s">
        <v>1096</v>
      </c>
      <c r="C82" s="28" t="s">
        <v>1097</v>
      </c>
      <c r="D82" s="28" t="s">
        <v>1098</v>
      </c>
      <c r="E82" s="28" t="s">
        <v>572</v>
      </c>
      <c r="F82" s="87">
        <v>90403</v>
      </c>
      <c r="G82" s="29">
        <v>27.62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44712</v>
      </c>
      <c r="B83" s="29" t="s">
        <v>1178</v>
      </c>
      <c r="C83" s="28" t="s">
        <v>1179</v>
      </c>
      <c r="D83" s="28" t="s">
        <v>1180</v>
      </c>
      <c r="E83" s="28" t="s">
        <v>572</v>
      </c>
      <c r="F83" s="87">
        <v>200523</v>
      </c>
      <c r="G83" s="29">
        <v>212.02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44712</v>
      </c>
      <c r="B84" s="29" t="s">
        <v>783</v>
      </c>
      <c r="C84" s="28" t="s">
        <v>1181</v>
      </c>
      <c r="D84" s="28" t="s">
        <v>1182</v>
      </c>
      <c r="E84" s="28" t="s">
        <v>572</v>
      </c>
      <c r="F84" s="87">
        <v>480000</v>
      </c>
      <c r="G84" s="29">
        <v>734.96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44712</v>
      </c>
      <c r="B85" s="29" t="s">
        <v>880</v>
      </c>
      <c r="C85" s="28" t="s">
        <v>881</v>
      </c>
      <c r="D85" s="28" t="s">
        <v>1071</v>
      </c>
      <c r="E85" s="28" t="s">
        <v>572</v>
      </c>
      <c r="F85" s="87">
        <v>78461</v>
      </c>
      <c r="G85" s="29">
        <v>930.49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44712</v>
      </c>
      <c r="B86" s="29" t="s">
        <v>277</v>
      </c>
      <c r="C86" s="28" t="s">
        <v>1183</v>
      </c>
      <c r="D86" s="28" t="s">
        <v>1176</v>
      </c>
      <c r="E86" s="28" t="s">
        <v>572</v>
      </c>
      <c r="F86" s="87">
        <v>156</v>
      </c>
      <c r="G86" s="29">
        <v>8377.5300000000007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44712</v>
      </c>
      <c r="B87" s="29" t="s">
        <v>1153</v>
      </c>
      <c r="C87" s="28" t="s">
        <v>1184</v>
      </c>
      <c r="D87" s="28" t="s">
        <v>1155</v>
      </c>
      <c r="E87" s="28" t="s">
        <v>572</v>
      </c>
      <c r="F87" s="87">
        <v>187019</v>
      </c>
      <c r="G87" s="29">
        <v>54.87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44712</v>
      </c>
      <c r="B88" s="29" t="s">
        <v>1185</v>
      </c>
      <c r="C88" s="28" t="s">
        <v>1186</v>
      </c>
      <c r="D88" s="28" t="s">
        <v>1187</v>
      </c>
      <c r="E88" s="28" t="s">
        <v>572</v>
      </c>
      <c r="F88" s="87">
        <v>84246</v>
      </c>
      <c r="G88" s="29">
        <v>221.95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44712</v>
      </c>
      <c r="B89" s="29" t="s">
        <v>59</v>
      </c>
      <c r="C89" s="28" t="s">
        <v>1188</v>
      </c>
      <c r="D89" s="28" t="s">
        <v>1174</v>
      </c>
      <c r="E89" s="28" t="s">
        <v>573</v>
      </c>
      <c r="F89" s="87">
        <v>1888784</v>
      </c>
      <c r="G89" s="29">
        <v>1250.23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44712</v>
      </c>
      <c r="B90" s="29" t="s">
        <v>312</v>
      </c>
      <c r="C90" s="28" t="s">
        <v>1189</v>
      </c>
      <c r="D90" s="28" t="s">
        <v>1190</v>
      </c>
      <c r="E90" s="28" t="s">
        <v>573</v>
      </c>
      <c r="F90" s="87">
        <v>816657</v>
      </c>
      <c r="G90" s="29">
        <v>136.22999999999999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44712</v>
      </c>
      <c r="B91" s="29" t="s">
        <v>1099</v>
      </c>
      <c r="C91" s="28" t="s">
        <v>1100</v>
      </c>
      <c r="D91" s="28" t="s">
        <v>1101</v>
      </c>
      <c r="E91" s="28" t="s">
        <v>573</v>
      </c>
      <c r="F91" s="87">
        <v>2047243</v>
      </c>
      <c r="G91" s="29">
        <v>7.4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44712</v>
      </c>
      <c r="B92" s="29" t="s">
        <v>1160</v>
      </c>
      <c r="C92" s="28" t="s">
        <v>1161</v>
      </c>
      <c r="D92" s="28" t="s">
        <v>1191</v>
      </c>
      <c r="E92" s="28" t="s">
        <v>573</v>
      </c>
      <c r="F92" s="87">
        <v>183000</v>
      </c>
      <c r="G92" s="29">
        <v>307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44712</v>
      </c>
      <c r="B93" s="29" t="s">
        <v>1162</v>
      </c>
      <c r="C93" s="28" t="s">
        <v>1163</v>
      </c>
      <c r="D93" s="28" t="s">
        <v>1192</v>
      </c>
      <c r="E93" s="28" t="s">
        <v>573</v>
      </c>
      <c r="F93" s="87">
        <v>495000</v>
      </c>
      <c r="G93" s="29">
        <v>79.489999999999995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44712</v>
      </c>
      <c r="B94" s="29" t="s">
        <v>1102</v>
      </c>
      <c r="C94" s="28" t="s">
        <v>1103</v>
      </c>
      <c r="D94" s="28" t="s">
        <v>1193</v>
      </c>
      <c r="E94" s="28" t="s">
        <v>573</v>
      </c>
      <c r="F94" s="87">
        <v>5000</v>
      </c>
      <c r="G94" s="29">
        <v>17.239999999999998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44712</v>
      </c>
      <c r="B95" s="29" t="s">
        <v>1102</v>
      </c>
      <c r="C95" s="28" t="s">
        <v>1103</v>
      </c>
      <c r="D95" s="28" t="s">
        <v>1194</v>
      </c>
      <c r="E95" s="28" t="s">
        <v>573</v>
      </c>
      <c r="F95" s="87">
        <v>4250</v>
      </c>
      <c r="G95" s="29">
        <v>23.55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44712</v>
      </c>
      <c r="B96" s="29" t="s">
        <v>1102</v>
      </c>
      <c r="C96" s="28" t="s">
        <v>1103</v>
      </c>
      <c r="D96" s="28" t="s">
        <v>1195</v>
      </c>
      <c r="E96" s="28" t="s">
        <v>573</v>
      </c>
      <c r="F96" s="87">
        <v>4542</v>
      </c>
      <c r="G96" s="29">
        <v>18.02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44712</v>
      </c>
      <c r="B97" s="29" t="s">
        <v>1102</v>
      </c>
      <c r="C97" s="28" t="s">
        <v>1103</v>
      </c>
      <c r="D97" s="28" t="s">
        <v>1166</v>
      </c>
      <c r="E97" s="28" t="s">
        <v>573</v>
      </c>
      <c r="F97" s="87">
        <v>2300</v>
      </c>
      <c r="G97" s="29">
        <v>26.39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44712</v>
      </c>
      <c r="B98" s="29" t="s">
        <v>1102</v>
      </c>
      <c r="C98" s="28" t="s">
        <v>1103</v>
      </c>
      <c r="D98" s="28" t="s">
        <v>1196</v>
      </c>
      <c r="E98" s="28" t="s">
        <v>573</v>
      </c>
      <c r="F98" s="87">
        <v>8112</v>
      </c>
      <c r="G98" s="29">
        <v>19.61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44712</v>
      </c>
      <c r="B99" s="29" t="s">
        <v>976</v>
      </c>
      <c r="C99" s="28" t="s">
        <v>977</v>
      </c>
      <c r="D99" s="28" t="s">
        <v>978</v>
      </c>
      <c r="E99" s="28" t="s">
        <v>573</v>
      </c>
      <c r="F99" s="87">
        <v>11698183</v>
      </c>
      <c r="G99" s="29">
        <v>0.11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44712</v>
      </c>
      <c r="B100" s="29" t="s">
        <v>976</v>
      </c>
      <c r="C100" s="28" t="s">
        <v>977</v>
      </c>
      <c r="D100" s="28" t="s">
        <v>1197</v>
      </c>
      <c r="E100" s="28" t="s">
        <v>573</v>
      </c>
      <c r="F100" s="87">
        <v>1417450</v>
      </c>
      <c r="G100" s="29">
        <v>0.1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44712</v>
      </c>
      <c r="B101" s="29" t="s">
        <v>1198</v>
      </c>
      <c r="C101" s="28" t="s">
        <v>1199</v>
      </c>
      <c r="D101" s="28" t="s">
        <v>1104</v>
      </c>
      <c r="E101" s="28" t="s">
        <v>573</v>
      </c>
      <c r="F101" s="87">
        <v>95000</v>
      </c>
      <c r="G101" s="29">
        <v>200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44712</v>
      </c>
      <c r="B102" s="29" t="s">
        <v>1170</v>
      </c>
      <c r="C102" s="28" t="s">
        <v>1171</v>
      </c>
      <c r="D102" s="28" t="s">
        <v>1200</v>
      </c>
      <c r="E102" s="28" t="s">
        <v>573</v>
      </c>
      <c r="F102" s="87">
        <v>90000</v>
      </c>
      <c r="G102" s="29">
        <v>225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44712</v>
      </c>
      <c r="B103" s="29" t="s">
        <v>138</v>
      </c>
      <c r="C103" s="28" t="s">
        <v>1175</v>
      </c>
      <c r="D103" s="28" t="s">
        <v>1177</v>
      </c>
      <c r="E103" s="28" t="s">
        <v>573</v>
      </c>
      <c r="F103" s="87">
        <v>7884274</v>
      </c>
      <c r="G103" s="29">
        <v>377.82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44712</v>
      </c>
      <c r="B104" s="29" t="s">
        <v>138</v>
      </c>
      <c r="C104" s="28" t="s">
        <v>1175</v>
      </c>
      <c r="D104" s="28" t="s">
        <v>1176</v>
      </c>
      <c r="E104" s="28" t="s">
        <v>573</v>
      </c>
      <c r="F104" s="87">
        <v>5285560</v>
      </c>
      <c r="G104" s="29">
        <v>379.98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44712</v>
      </c>
      <c r="B105" s="29" t="s">
        <v>138</v>
      </c>
      <c r="C105" s="28" t="s">
        <v>1175</v>
      </c>
      <c r="D105" s="28" t="s">
        <v>1174</v>
      </c>
      <c r="E105" s="28" t="s">
        <v>573</v>
      </c>
      <c r="F105" s="87">
        <v>9905716</v>
      </c>
      <c r="G105" s="29">
        <v>377.12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44712</v>
      </c>
      <c r="B106" s="29" t="s">
        <v>1081</v>
      </c>
      <c r="C106" s="28" t="s">
        <v>1082</v>
      </c>
      <c r="D106" s="28" t="s">
        <v>1104</v>
      </c>
      <c r="E106" s="28" t="s">
        <v>573</v>
      </c>
      <c r="F106" s="87">
        <v>93320</v>
      </c>
      <c r="G106" s="29">
        <v>30.75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44712</v>
      </c>
      <c r="B107" s="29" t="s">
        <v>1096</v>
      </c>
      <c r="C107" s="28" t="s">
        <v>1097</v>
      </c>
      <c r="D107" s="28" t="s">
        <v>1098</v>
      </c>
      <c r="E107" s="28" t="s">
        <v>573</v>
      </c>
      <c r="F107" s="87">
        <v>11187</v>
      </c>
      <c r="G107" s="29">
        <v>27.72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44712</v>
      </c>
      <c r="B108" s="29" t="s">
        <v>1178</v>
      </c>
      <c r="C108" s="28" t="s">
        <v>1179</v>
      </c>
      <c r="D108" s="28" t="s">
        <v>1201</v>
      </c>
      <c r="E108" s="28" t="s">
        <v>573</v>
      </c>
      <c r="F108" s="87">
        <v>190000</v>
      </c>
      <c r="G108" s="29">
        <v>212.11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44712</v>
      </c>
      <c r="B109" s="29" t="s">
        <v>1178</v>
      </c>
      <c r="C109" s="28" t="s">
        <v>1179</v>
      </c>
      <c r="D109" s="28" t="s">
        <v>1180</v>
      </c>
      <c r="E109" s="28" t="s">
        <v>573</v>
      </c>
      <c r="F109" s="87">
        <v>94187</v>
      </c>
      <c r="G109" s="29">
        <v>214.95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44712</v>
      </c>
      <c r="B110" s="29" t="s">
        <v>783</v>
      </c>
      <c r="C110" s="28" t="s">
        <v>1181</v>
      </c>
      <c r="D110" s="28" t="s">
        <v>1202</v>
      </c>
      <c r="E110" s="28" t="s">
        <v>573</v>
      </c>
      <c r="F110" s="87">
        <v>260000</v>
      </c>
      <c r="G110" s="29">
        <v>735.03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44712</v>
      </c>
      <c r="B111" s="29" t="s">
        <v>783</v>
      </c>
      <c r="C111" s="28" t="s">
        <v>1181</v>
      </c>
      <c r="D111" s="28" t="s">
        <v>1203</v>
      </c>
      <c r="E111" s="28" t="s">
        <v>573</v>
      </c>
      <c r="F111" s="87">
        <v>232000</v>
      </c>
      <c r="G111" s="29">
        <v>735.02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44712</v>
      </c>
      <c r="B112" s="29" t="s">
        <v>880</v>
      </c>
      <c r="C112" s="28" t="s">
        <v>881</v>
      </c>
      <c r="D112" s="28" t="s">
        <v>1071</v>
      </c>
      <c r="E112" s="28" t="s">
        <v>573</v>
      </c>
      <c r="F112" s="87">
        <v>78461</v>
      </c>
      <c r="G112" s="29">
        <v>930.84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44712</v>
      </c>
      <c r="B113" s="29" t="s">
        <v>277</v>
      </c>
      <c r="C113" s="28" t="s">
        <v>1183</v>
      </c>
      <c r="D113" s="28" t="s">
        <v>1176</v>
      </c>
      <c r="E113" s="28" t="s">
        <v>573</v>
      </c>
      <c r="F113" s="87">
        <v>375542</v>
      </c>
      <c r="G113" s="29">
        <v>8356.75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44712</v>
      </c>
      <c r="B114" s="29" t="s">
        <v>277</v>
      </c>
      <c r="C114" s="28" t="s">
        <v>1183</v>
      </c>
      <c r="D114" s="28" t="s">
        <v>1174</v>
      </c>
      <c r="E114" s="28" t="s">
        <v>573</v>
      </c>
      <c r="F114" s="87">
        <v>923097</v>
      </c>
      <c r="G114" s="29">
        <v>8326.7999999999993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44712</v>
      </c>
      <c r="B115" s="29" t="s">
        <v>1153</v>
      </c>
      <c r="C115" s="28" t="s">
        <v>1184</v>
      </c>
      <c r="D115" s="28" t="s">
        <v>1155</v>
      </c>
      <c r="E115" s="28" t="s">
        <v>573</v>
      </c>
      <c r="F115" s="87">
        <v>182391</v>
      </c>
      <c r="G115" s="29">
        <v>54.64</v>
      </c>
      <c r="H115" s="29" t="s">
        <v>851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6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912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898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929</v>
      </c>
      <c r="K13" s="358">
        <f t="shared" ref="K13:K14" si="6">H13-F13</f>
        <v>-60</v>
      </c>
      <c r="L13" s="371">
        <f t="shared" ref="L13:L14" si="7">(F13*-0.7)/100</f>
        <v>-5.2850000000000001</v>
      </c>
      <c r="M13" s="372">
        <f t="shared" ref="M13:M14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76">
        <v>5</v>
      </c>
      <c r="B14" s="329">
        <v>44690</v>
      </c>
      <c r="C14" s="338"/>
      <c r="D14" s="339" t="s">
        <v>124</v>
      </c>
      <c r="E14" s="340" t="s">
        <v>589</v>
      </c>
      <c r="F14" s="276">
        <v>705</v>
      </c>
      <c r="G14" s="276">
        <v>670</v>
      </c>
      <c r="H14" s="276">
        <v>751</v>
      </c>
      <c r="I14" s="341" t="s">
        <v>915</v>
      </c>
      <c r="J14" s="330" t="s">
        <v>1089</v>
      </c>
      <c r="K14" s="330">
        <f t="shared" si="6"/>
        <v>46</v>
      </c>
      <c r="L14" s="331">
        <f t="shared" si="7"/>
        <v>-4.9349999999999996</v>
      </c>
      <c r="M14" s="332">
        <f t="shared" si="8"/>
        <v>5.8248226950354608E-2</v>
      </c>
      <c r="N14" s="330" t="s">
        <v>587</v>
      </c>
      <c r="O14" s="433">
        <v>44711</v>
      </c>
      <c r="P14" s="384"/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1025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947</v>
      </c>
      <c r="J16" s="330" t="s">
        <v>966</v>
      </c>
      <c r="K16" s="330">
        <f t="shared" ref="K16:K17" si="12">H16-F16</f>
        <v>565</v>
      </c>
      <c r="L16" s="331">
        <f t="shared" ref="L16:L17" si="13">(F16*-0.7)/100</f>
        <v>-47.424999999999997</v>
      </c>
      <c r="M16" s="332">
        <f t="shared" ref="M16:M17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76">
        <v>8</v>
      </c>
      <c r="B17" s="329">
        <v>44694</v>
      </c>
      <c r="C17" s="338"/>
      <c r="D17" s="339" t="s">
        <v>428</v>
      </c>
      <c r="E17" s="340" t="s">
        <v>589</v>
      </c>
      <c r="F17" s="276">
        <v>233.5</v>
      </c>
      <c r="G17" s="276">
        <v>220</v>
      </c>
      <c r="H17" s="276">
        <v>245</v>
      </c>
      <c r="I17" s="341" t="s">
        <v>963</v>
      </c>
      <c r="J17" s="330" t="s">
        <v>967</v>
      </c>
      <c r="K17" s="330">
        <f t="shared" si="12"/>
        <v>11.5</v>
      </c>
      <c r="L17" s="331">
        <f t="shared" si="13"/>
        <v>-1.6344999999999998</v>
      </c>
      <c r="M17" s="332">
        <f t="shared" si="14"/>
        <v>4.2250535331905786E-2</v>
      </c>
      <c r="N17" s="330" t="s">
        <v>587</v>
      </c>
      <c r="O17" s="425">
        <v>44707</v>
      </c>
      <c r="P17" s="384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991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974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76">
        <v>11</v>
      </c>
      <c r="B20" s="329">
        <v>44699</v>
      </c>
      <c r="C20" s="338"/>
      <c r="D20" s="339" t="s">
        <v>414</v>
      </c>
      <c r="E20" s="340" t="s">
        <v>589</v>
      </c>
      <c r="F20" s="276">
        <v>2385</v>
      </c>
      <c r="G20" s="276">
        <v>2230</v>
      </c>
      <c r="H20" s="276">
        <v>2458</v>
      </c>
      <c r="I20" s="341" t="s">
        <v>992</v>
      </c>
      <c r="J20" s="330" t="s">
        <v>1088</v>
      </c>
      <c r="K20" s="330">
        <f t="shared" si="18"/>
        <v>73</v>
      </c>
      <c r="L20" s="331">
        <f t="shared" si="19"/>
        <v>-16.695</v>
      </c>
      <c r="M20" s="332">
        <f t="shared" si="20"/>
        <v>2.3607966457023059E-2</v>
      </c>
      <c r="N20" s="330" t="s">
        <v>587</v>
      </c>
      <c r="O20" s="433">
        <v>44711</v>
      </c>
      <c r="P20" s="384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76">
        <v>12</v>
      </c>
      <c r="B21" s="329">
        <v>44700</v>
      </c>
      <c r="C21" s="338"/>
      <c r="D21" s="339" t="s">
        <v>65</v>
      </c>
      <c r="E21" s="340" t="s">
        <v>589</v>
      </c>
      <c r="F21" s="276">
        <v>5675</v>
      </c>
      <c r="G21" s="276">
        <v>5400</v>
      </c>
      <c r="H21" s="276">
        <v>5895</v>
      </c>
      <c r="I21" s="341" t="s">
        <v>1010</v>
      </c>
      <c r="J21" s="330" t="s">
        <v>1072</v>
      </c>
      <c r="K21" s="330">
        <f t="shared" si="18"/>
        <v>220</v>
      </c>
      <c r="L21" s="331">
        <f t="shared" si="19"/>
        <v>-39.724999999999994</v>
      </c>
      <c r="M21" s="332">
        <f t="shared" si="20"/>
        <v>3.1766519823788544E-2</v>
      </c>
      <c r="N21" s="330" t="s">
        <v>587</v>
      </c>
      <c r="O21" s="425">
        <v>44707</v>
      </c>
      <c r="P21" s="384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1011</v>
      </c>
      <c r="G22" s="251">
        <v>635</v>
      </c>
      <c r="H22" s="251"/>
      <c r="I22" s="322" t="s">
        <v>915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Intra'!B37:C590,2,0)</f>
        <v>700.2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438">
        <v>14</v>
      </c>
      <c r="B23" s="439">
        <v>44706</v>
      </c>
      <c r="C23" s="440"/>
      <c r="D23" s="441" t="s">
        <v>145</v>
      </c>
      <c r="E23" s="442" t="s">
        <v>589</v>
      </c>
      <c r="F23" s="438">
        <v>1595</v>
      </c>
      <c r="G23" s="438">
        <v>1475</v>
      </c>
      <c r="H23" s="438">
        <v>1657.5</v>
      </c>
      <c r="I23" s="443" t="s">
        <v>1056</v>
      </c>
      <c r="J23" s="334" t="s">
        <v>1084</v>
      </c>
      <c r="K23" s="334">
        <f t="shared" ref="K23" si="21">H23-F23</f>
        <v>62.5</v>
      </c>
      <c r="L23" s="335">
        <f t="shared" ref="L23" si="22">(F23*-0.7)/100</f>
        <v>-11.164999999999999</v>
      </c>
      <c r="M23" s="336">
        <f t="shared" ref="M23" si="23">(K23+L23)/F23</f>
        <v>3.218495297805643E-2</v>
      </c>
      <c r="N23" s="334" t="s">
        <v>587</v>
      </c>
      <c r="O23" s="459">
        <v>44711</v>
      </c>
      <c r="P23" s="444"/>
      <c r="Q23" s="246"/>
      <c r="R23" s="246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438">
        <v>15</v>
      </c>
      <c r="B24" s="439">
        <v>44708</v>
      </c>
      <c r="C24" s="440"/>
      <c r="D24" s="441" t="s">
        <v>488</v>
      </c>
      <c r="E24" s="442" t="s">
        <v>589</v>
      </c>
      <c r="F24" s="438">
        <v>131</v>
      </c>
      <c r="G24" s="438">
        <v>123</v>
      </c>
      <c r="H24" s="438">
        <v>136</v>
      </c>
      <c r="I24" s="443" t="s">
        <v>1077</v>
      </c>
      <c r="J24" s="334" t="s">
        <v>1105</v>
      </c>
      <c r="K24" s="334">
        <f t="shared" ref="K24" si="24">H24-F24</f>
        <v>5</v>
      </c>
      <c r="L24" s="335">
        <f t="shared" ref="L24" si="25">(F24*-0.7)/100</f>
        <v>-0.91699999999999993</v>
      </c>
      <c r="M24" s="336">
        <f t="shared" ref="M24" si="26">(K24+L24)/F24</f>
        <v>3.1167938931297712E-2</v>
      </c>
      <c r="N24" s="334" t="s">
        <v>587</v>
      </c>
      <c r="O24" s="459">
        <v>44712</v>
      </c>
      <c r="P24" s="444"/>
      <c r="Q24" s="246"/>
      <c r="R24" s="246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ht="13.9" customHeight="1">
      <c r="A25" s="251"/>
      <c r="B25" s="248"/>
      <c r="C25" s="323"/>
      <c r="D25" s="320"/>
      <c r="E25" s="321"/>
      <c r="F25" s="251"/>
      <c r="G25" s="251"/>
      <c r="H25" s="251"/>
      <c r="I25" s="322"/>
      <c r="J25" s="362"/>
      <c r="K25" s="287"/>
      <c r="L25" s="288"/>
      <c r="M25" s="289"/>
      <c r="N25" s="287"/>
      <c r="O25" s="312"/>
      <c r="P25" s="28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7"/>
      <c r="B26" s="108"/>
      <c r="C26" s="109"/>
      <c r="D26" s="110"/>
      <c r="E26" s="111"/>
      <c r="F26" s="111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7"/>
      <c r="B27" s="108"/>
      <c r="C27" s="109"/>
      <c r="D27" s="110"/>
      <c r="E27" s="111"/>
      <c r="F27" s="111"/>
      <c r="G27" s="107"/>
      <c r="H27" s="111"/>
      <c r="I27" s="112"/>
      <c r="J27" s="113"/>
      <c r="K27" s="113"/>
      <c r="L27" s="114"/>
      <c r="M27" s="115"/>
      <c r="N27" s="116"/>
      <c r="O27" s="117"/>
      <c r="P27" s="11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591</v>
      </c>
      <c r="B28" s="120"/>
      <c r="C28" s="121"/>
      <c r="D28" s="122"/>
      <c r="E28" s="123"/>
      <c r="F28" s="123"/>
      <c r="G28" s="123"/>
      <c r="H28" s="123"/>
      <c r="I28" s="123"/>
      <c r="J28" s="124"/>
      <c r="K28" s="123"/>
      <c r="L28" s="125"/>
      <c r="M28" s="56"/>
      <c r="N28" s="124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6" t="s">
        <v>592</v>
      </c>
      <c r="B29" s="119"/>
      <c r="C29" s="119"/>
      <c r="D29" s="119"/>
      <c r="E29" s="41"/>
      <c r="F29" s="127" t="s">
        <v>593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 t="s">
        <v>594</v>
      </c>
      <c r="B30" s="119"/>
      <c r="C30" s="119"/>
      <c r="D30" s="119" t="s">
        <v>850</v>
      </c>
      <c r="E30" s="6"/>
      <c r="F30" s="127" t="s">
        <v>595</v>
      </c>
      <c r="G30" s="6"/>
      <c r="H30" s="6"/>
      <c r="I30" s="6"/>
      <c r="J30" s="128"/>
      <c r="K30" s="129"/>
      <c r="L30" s="129"/>
      <c r="M30" s="130"/>
      <c r="N30" s="1"/>
      <c r="O30" s="13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/>
      <c r="B31" s="119"/>
      <c r="C31" s="119"/>
      <c r="D31" s="119"/>
      <c r="E31" s="6"/>
      <c r="F31" s="6"/>
      <c r="G31" s="6"/>
      <c r="H31" s="6"/>
      <c r="I31" s="6"/>
      <c r="J31" s="132"/>
      <c r="K31" s="129"/>
      <c r="L31" s="129"/>
      <c r="M31" s="6"/>
      <c r="N31" s="133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4" t="s">
        <v>596</v>
      </c>
      <c r="C32" s="134"/>
      <c r="D32" s="134"/>
      <c r="E32" s="134"/>
      <c r="F32" s="135"/>
      <c r="G32" s="6"/>
      <c r="H32" s="6"/>
      <c r="I32" s="136"/>
      <c r="J32" s="137"/>
      <c r="K32" s="138"/>
      <c r="L32" s="137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564</v>
      </c>
      <c r="C33" s="98"/>
      <c r="D33" s="97" t="s">
        <v>575</v>
      </c>
      <c r="E33" s="96" t="s">
        <v>576</v>
      </c>
      <c r="F33" s="96" t="s">
        <v>577</v>
      </c>
      <c r="G33" s="96" t="s">
        <v>597</v>
      </c>
      <c r="H33" s="96" t="s">
        <v>579</v>
      </c>
      <c r="I33" s="96" t="s">
        <v>580</v>
      </c>
      <c r="J33" s="96" t="s">
        <v>581</v>
      </c>
      <c r="K33" s="96" t="s">
        <v>598</v>
      </c>
      <c r="L33" s="140" t="s">
        <v>583</v>
      </c>
      <c r="M33" s="98" t="s">
        <v>584</v>
      </c>
      <c r="N33" s="95" t="s">
        <v>585</v>
      </c>
      <c r="O33" s="294" t="s">
        <v>586</v>
      </c>
      <c r="P33" s="273"/>
      <c r="Q33" s="1"/>
      <c r="R33" s="291"/>
      <c r="S33" s="291"/>
      <c r="T33" s="291"/>
      <c r="U33" s="284"/>
      <c r="V33" s="284"/>
      <c r="W33" s="284"/>
      <c r="X33" s="284"/>
      <c r="Y33" s="284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57" customFormat="1" ht="15" customHeight="1">
      <c r="A34" s="368">
        <v>1</v>
      </c>
      <c r="B34" s="346">
        <v>44671</v>
      </c>
      <c r="C34" s="369"/>
      <c r="D34" s="370" t="s">
        <v>874</v>
      </c>
      <c r="E34" s="348" t="s">
        <v>589</v>
      </c>
      <c r="F34" s="348">
        <v>233.5</v>
      </c>
      <c r="G34" s="348">
        <v>227</v>
      </c>
      <c r="H34" s="348">
        <v>227</v>
      </c>
      <c r="I34" s="348" t="s">
        <v>875</v>
      </c>
      <c r="J34" s="358" t="s">
        <v>894</v>
      </c>
      <c r="K34" s="358">
        <f t="shared" ref="K34" si="27">H34-F34</f>
        <v>-6.5</v>
      </c>
      <c r="L34" s="371">
        <f t="shared" ref="L34" si="28">(F34*-0.7)/100</f>
        <v>-1.6344999999999998</v>
      </c>
      <c r="M34" s="372">
        <f t="shared" ref="M34" si="29">(K34+L34)/F34</f>
        <v>-3.4837259100642393E-2</v>
      </c>
      <c r="N34" s="358" t="s">
        <v>599</v>
      </c>
      <c r="O34" s="373">
        <v>44685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2</v>
      </c>
      <c r="B35" s="346">
        <v>44672</v>
      </c>
      <c r="C35" s="369"/>
      <c r="D35" s="370" t="s">
        <v>520</v>
      </c>
      <c r="E35" s="348" t="s">
        <v>589</v>
      </c>
      <c r="F35" s="348">
        <v>1980</v>
      </c>
      <c r="G35" s="348">
        <v>1920</v>
      </c>
      <c r="H35" s="348">
        <v>1920</v>
      </c>
      <c r="I35" s="348" t="s">
        <v>876</v>
      </c>
      <c r="J35" s="358" t="s">
        <v>929</v>
      </c>
      <c r="K35" s="358">
        <f t="shared" ref="K35" si="30">H35-F35</f>
        <v>-60</v>
      </c>
      <c r="L35" s="371">
        <f t="shared" ref="L35" si="31">(F35*-0.7)/100</f>
        <v>-13.86</v>
      </c>
      <c r="M35" s="372">
        <f t="shared" ref="M35" si="32">(K35+L35)/F35</f>
        <v>-3.7303030303030303E-2</v>
      </c>
      <c r="N35" s="358" t="s">
        <v>599</v>
      </c>
      <c r="O35" s="373">
        <v>44691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3</v>
      </c>
      <c r="B36" s="346">
        <v>44672</v>
      </c>
      <c r="C36" s="369"/>
      <c r="D36" s="370" t="s">
        <v>116</v>
      </c>
      <c r="E36" s="348" t="s">
        <v>589</v>
      </c>
      <c r="F36" s="348">
        <v>1375</v>
      </c>
      <c r="G36" s="348">
        <v>1340</v>
      </c>
      <c r="H36" s="348">
        <v>1340</v>
      </c>
      <c r="I36" s="348">
        <v>1450</v>
      </c>
      <c r="J36" s="358" t="s">
        <v>907</v>
      </c>
      <c r="K36" s="358">
        <f t="shared" ref="K36" si="33">H36-F36</f>
        <v>-35</v>
      </c>
      <c r="L36" s="371">
        <f t="shared" ref="L36" si="34">(F36*-0.7)/100</f>
        <v>-9.6249999999999982</v>
      </c>
      <c r="M36" s="372">
        <f t="shared" ref="M36" si="35">(K36+L36)/F36</f>
        <v>-3.2454545454545451E-2</v>
      </c>
      <c r="N36" s="358" t="s">
        <v>599</v>
      </c>
      <c r="O36" s="373">
        <v>44687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368">
        <v>4</v>
      </c>
      <c r="B37" s="346">
        <v>44673</v>
      </c>
      <c r="C37" s="369"/>
      <c r="D37" s="370" t="s">
        <v>877</v>
      </c>
      <c r="E37" s="348" t="s">
        <v>589</v>
      </c>
      <c r="F37" s="348">
        <v>1710</v>
      </c>
      <c r="G37" s="348">
        <v>1647</v>
      </c>
      <c r="H37" s="348">
        <v>1647</v>
      </c>
      <c r="I37" s="348" t="s">
        <v>878</v>
      </c>
      <c r="J37" s="358" t="s">
        <v>892</v>
      </c>
      <c r="K37" s="358">
        <f t="shared" ref="K37" si="36">H37-F37</f>
        <v>-63</v>
      </c>
      <c r="L37" s="371">
        <f t="shared" ref="L37" si="37">(F37*-0.7)/100</f>
        <v>-11.97</v>
      </c>
      <c r="M37" s="372">
        <f t="shared" ref="M37" si="38">(K37+L37)/F37</f>
        <v>-4.3842105263157898E-2</v>
      </c>
      <c r="N37" s="358" t="s">
        <v>599</v>
      </c>
      <c r="O37" s="373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5</v>
      </c>
      <c r="B38" s="346">
        <v>44676</v>
      </c>
      <c r="C38" s="369"/>
      <c r="D38" s="370" t="s">
        <v>199</v>
      </c>
      <c r="E38" s="348" t="s">
        <v>589</v>
      </c>
      <c r="F38" s="348">
        <v>248.5</v>
      </c>
      <c r="G38" s="348">
        <v>240</v>
      </c>
      <c r="H38" s="348">
        <v>240</v>
      </c>
      <c r="I38" s="348">
        <v>265</v>
      </c>
      <c r="J38" s="358" t="s">
        <v>913</v>
      </c>
      <c r="K38" s="358">
        <f t="shared" ref="K38" si="39">H38-F38</f>
        <v>-8.5</v>
      </c>
      <c r="L38" s="371">
        <f t="shared" ref="L38" si="40">(F38*-0.7)/100</f>
        <v>-1.7394999999999998</v>
      </c>
      <c r="M38" s="372">
        <f t="shared" ref="M38" si="41">(K38+L38)/F38</f>
        <v>-4.1205231388329981E-2</v>
      </c>
      <c r="N38" s="358" t="s">
        <v>599</v>
      </c>
      <c r="O38" s="373">
        <v>44685</v>
      </c>
      <c r="P38" s="292"/>
      <c r="Q38" s="292"/>
      <c r="R38" s="293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06">
        <v>6</v>
      </c>
      <c r="B39" s="389">
        <v>44679</v>
      </c>
      <c r="C39" s="407"/>
      <c r="D39" s="408" t="s">
        <v>296</v>
      </c>
      <c r="E39" s="409" t="s">
        <v>589</v>
      </c>
      <c r="F39" s="409">
        <v>219.5</v>
      </c>
      <c r="G39" s="409">
        <v>214</v>
      </c>
      <c r="H39" s="409">
        <v>214</v>
      </c>
      <c r="I39" s="409" t="s">
        <v>886</v>
      </c>
      <c r="J39" s="398" t="s">
        <v>893</v>
      </c>
      <c r="K39" s="398">
        <f t="shared" ref="K39:K42" si="42">H39-F39</f>
        <v>-5.5</v>
      </c>
      <c r="L39" s="410">
        <f t="shared" ref="L39:L40" si="43">(F39*-0.7)/100</f>
        <v>-1.5364999999999998</v>
      </c>
      <c r="M39" s="411">
        <f t="shared" ref="M39:M42" si="44">(K39+L39)/F39</f>
        <v>-3.2056947608200458E-2</v>
      </c>
      <c r="N39" s="398" t="s">
        <v>599</v>
      </c>
      <c r="O39" s="412">
        <v>44685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7</v>
      </c>
      <c r="B40" s="346">
        <v>44686</v>
      </c>
      <c r="C40" s="369"/>
      <c r="D40" s="370" t="s">
        <v>904</v>
      </c>
      <c r="E40" s="348" t="s">
        <v>589</v>
      </c>
      <c r="F40" s="348">
        <v>755.5</v>
      </c>
      <c r="G40" s="348">
        <v>730</v>
      </c>
      <c r="H40" s="348">
        <v>730</v>
      </c>
      <c r="I40" s="348" t="s">
        <v>698</v>
      </c>
      <c r="J40" s="358" t="s">
        <v>914</v>
      </c>
      <c r="K40" s="358">
        <f t="shared" si="42"/>
        <v>-25.5</v>
      </c>
      <c r="L40" s="371">
        <f t="shared" si="43"/>
        <v>-5.2885</v>
      </c>
      <c r="M40" s="372">
        <f t="shared" si="44"/>
        <v>-4.0752481800132363E-2</v>
      </c>
      <c r="N40" s="358" t="s">
        <v>599</v>
      </c>
      <c r="O40" s="373">
        <v>44685</v>
      </c>
      <c r="P40" s="292"/>
      <c r="Q40" s="292"/>
      <c r="R40" s="293" t="s">
        <v>866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8</v>
      </c>
      <c r="B41" s="329">
        <v>44690</v>
      </c>
      <c r="C41" s="415"/>
      <c r="D41" s="416" t="s">
        <v>201</v>
      </c>
      <c r="E41" s="276" t="s">
        <v>589</v>
      </c>
      <c r="F41" s="276">
        <v>3400</v>
      </c>
      <c r="G41" s="276">
        <v>3290</v>
      </c>
      <c r="H41" s="276">
        <v>3455</v>
      </c>
      <c r="I41" s="276" t="s">
        <v>916</v>
      </c>
      <c r="J41" s="330" t="s">
        <v>726</v>
      </c>
      <c r="K41" s="330">
        <f t="shared" si="42"/>
        <v>55</v>
      </c>
      <c r="L41" s="331">
        <f>(F41*-0.07)/100</f>
        <v>-2.3800000000000003</v>
      </c>
      <c r="M41" s="332">
        <f t="shared" si="44"/>
        <v>1.5476470588235293E-2</v>
      </c>
      <c r="N41" s="330" t="s">
        <v>587</v>
      </c>
      <c r="O41" s="333">
        <v>44690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368">
        <v>9</v>
      </c>
      <c r="B42" s="346">
        <v>44690</v>
      </c>
      <c r="C42" s="369"/>
      <c r="D42" s="370" t="s">
        <v>145</v>
      </c>
      <c r="E42" s="348" t="s">
        <v>589</v>
      </c>
      <c r="F42" s="348">
        <v>1605</v>
      </c>
      <c r="G42" s="348">
        <v>1550</v>
      </c>
      <c r="H42" s="348">
        <v>1550</v>
      </c>
      <c r="I42" s="348" t="s">
        <v>922</v>
      </c>
      <c r="J42" s="398" t="s">
        <v>959</v>
      </c>
      <c r="K42" s="398">
        <f t="shared" si="42"/>
        <v>-55</v>
      </c>
      <c r="L42" s="410">
        <f t="shared" ref="L42" si="45">(F42*-0.7)/100</f>
        <v>-11.234999999999999</v>
      </c>
      <c r="M42" s="411">
        <f t="shared" si="44"/>
        <v>-4.1267912772585673E-2</v>
      </c>
      <c r="N42" s="398" t="s">
        <v>599</v>
      </c>
      <c r="O42" s="412">
        <v>44693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14">
        <v>10</v>
      </c>
      <c r="B43" s="329">
        <v>44691</v>
      </c>
      <c r="C43" s="415"/>
      <c r="D43" s="416" t="s">
        <v>331</v>
      </c>
      <c r="E43" s="276" t="s">
        <v>589</v>
      </c>
      <c r="F43" s="276">
        <v>720</v>
      </c>
      <c r="G43" s="276">
        <v>699</v>
      </c>
      <c r="H43" s="276">
        <v>760</v>
      </c>
      <c r="I43" s="276" t="s">
        <v>935</v>
      </c>
      <c r="J43" s="330" t="s">
        <v>631</v>
      </c>
      <c r="K43" s="330">
        <f t="shared" ref="K43" si="46">H43-F43</f>
        <v>40</v>
      </c>
      <c r="L43" s="331">
        <f>(F43*-0.7)/100</f>
        <v>-5.0399999999999991</v>
      </c>
      <c r="M43" s="332">
        <f t="shared" ref="M43" si="47">(K43+L43)/F43</f>
        <v>4.855555555555556E-2</v>
      </c>
      <c r="N43" s="330" t="s">
        <v>587</v>
      </c>
      <c r="O43" s="333">
        <v>44692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06">
        <v>11</v>
      </c>
      <c r="B44" s="389">
        <v>44691</v>
      </c>
      <c r="C44" s="407"/>
      <c r="D44" s="408" t="s">
        <v>192</v>
      </c>
      <c r="E44" s="409" t="s">
        <v>589</v>
      </c>
      <c r="F44" s="409">
        <v>2230</v>
      </c>
      <c r="G44" s="409">
        <v>2160</v>
      </c>
      <c r="H44" s="409">
        <v>2160</v>
      </c>
      <c r="I44" s="409" t="s">
        <v>936</v>
      </c>
      <c r="J44" s="398" t="s">
        <v>895</v>
      </c>
      <c r="K44" s="398">
        <f t="shared" ref="K44:K45" si="48">H44-F44</f>
        <v>-70</v>
      </c>
      <c r="L44" s="410">
        <f t="shared" ref="L44" si="49">(F44*-0.7)/100</f>
        <v>-15.61</v>
      </c>
      <c r="M44" s="411">
        <f t="shared" ref="M44:M45" si="50">(K44+L44)/F44</f>
        <v>-3.8390134529147982E-2</v>
      </c>
      <c r="N44" s="398" t="s">
        <v>599</v>
      </c>
      <c r="O44" s="412">
        <v>44691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26">
        <v>12</v>
      </c>
      <c r="B45" s="427">
        <v>44692</v>
      </c>
      <c r="C45" s="428"/>
      <c r="D45" s="429" t="s">
        <v>331</v>
      </c>
      <c r="E45" s="430" t="s">
        <v>589</v>
      </c>
      <c r="F45" s="430">
        <v>720</v>
      </c>
      <c r="G45" s="430">
        <v>699</v>
      </c>
      <c r="H45" s="430">
        <v>740</v>
      </c>
      <c r="I45" s="430" t="s">
        <v>935</v>
      </c>
      <c r="J45" s="359" t="s">
        <v>949</v>
      </c>
      <c r="K45" s="359">
        <f t="shared" si="48"/>
        <v>20</v>
      </c>
      <c r="L45" s="431">
        <f>(F45*-0.7)/100</f>
        <v>-5.0399999999999991</v>
      </c>
      <c r="M45" s="432">
        <f t="shared" si="50"/>
        <v>2.077777777777778E-2</v>
      </c>
      <c r="N45" s="359" t="s">
        <v>587</v>
      </c>
      <c r="O45" s="433">
        <v>44693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13</v>
      </c>
      <c r="B46" s="329">
        <v>44694</v>
      </c>
      <c r="C46" s="415"/>
      <c r="D46" s="416" t="s">
        <v>51</v>
      </c>
      <c r="E46" s="276" t="s">
        <v>589</v>
      </c>
      <c r="F46" s="276">
        <v>361</v>
      </c>
      <c r="G46" s="276">
        <v>349</v>
      </c>
      <c r="H46" s="276">
        <v>372.5</v>
      </c>
      <c r="I46" s="276" t="s">
        <v>961</v>
      </c>
      <c r="J46" s="359" t="s">
        <v>967</v>
      </c>
      <c r="K46" s="359">
        <f t="shared" ref="K46" si="51">H46-F46</f>
        <v>11.5</v>
      </c>
      <c r="L46" s="431">
        <f>(F46*-0.7)/100</f>
        <v>-2.5269999999999997</v>
      </c>
      <c r="M46" s="432">
        <f t="shared" ref="M46" si="52">(K46+L46)/F46</f>
        <v>2.4855955678670362E-2</v>
      </c>
      <c r="N46" s="359" t="s">
        <v>587</v>
      </c>
      <c r="O46" s="433">
        <v>44697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414">
        <v>14</v>
      </c>
      <c r="B47" s="329">
        <v>44694</v>
      </c>
      <c r="C47" s="415"/>
      <c r="D47" s="416" t="s">
        <v>178</v>
      </c>
      <c r="E47" s="276" t="s">
        <v>589</v>
      </c>
      <c r="F47" s="276">
        <v>2420</v>
      </c>
      <c r="G47" s="276">
        <v>2345</v>
      </c>
      <c r="H47" s="276">
        <v>2497.5</v>
      </c>
      <c r="I47" s="276" t="s">
        <v>962</v>
      </c>
      <c r="J47" s="359" t="s">
        <v>979</v>
      </c>
      <c r="K47" s="359">
        <f t="shared" ref="K47:K48" si="53">H47-F47</f>
        <v>77.5</v>
      </c>
      <c r="L47" s="431">
        <f t="shared" ref="L47:L49" si="54">(F47*-0.7)/100</f>
        <v>-16.940000000000001</v>
      </c>
      <c r="M47" s="432">
        <f t="shared" ref="M47:M49" si="55">(K47+L47)/F47</f>
        <v>2.5024793388429754E-2</v>
      </c>
      <c r="N47" s="359" t="s">
        <v>587</v>
      </c>
      <c r="O47" s="433">
        <v>44698</v>
      </c>
      <c r="P47" s="292"/>
      <c r="Q47" s="292"/>
      <c r="R47" s="29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14">
        <v>15</v>
      </c>
      <c r="B48" s="329">
        <v>44697</v>
      </c>
      <c r="C48" s="415"/>
      <c r="D48" s="416" t="s">
        <v>61</v>
      </c>
      <c r="E48" s="276" t="s">
        <v>589</v>
      </c>
      <c r="F48" s="276">
        <v>639</v>
      </c>
      <c r="G48" s="276">
        <v>620</v>
      </c>
      <c r="H48" s="276">
        <v>657.5</v>
      </c>
      <c r="I48" s="276" t="s">
        <v>971</v>
      </c>
      <c r="J48" s="359" t="s">
        <v>980</v>
      </c>
      <c r="K48" s="359">
        <f t="shared" si="53"/>
        <v>18.5</v>
      </c>
      <c r="L48" s="431">
        <f t="shared" si="54"/>
        <v>-4.4729999999999999</v>
      </c>
      <c r="M48" s="432">
        <f t="shared" si="55"/>
        <v>2.1951486697965573E-2</v>
      </c>
      <c r="N48" s="359" t="s">
        <v>587</v>
      </c>
      <c r="O48" s="433">
        <v>44698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68">
        <v>16</v>
      </c>
      <c r="B49" s="346">
        <v>44697</v>
      </c>
      <c r="C49" s="369"/>
      <c r="D49" s="370" t="s">
        <v>133</v>
      </c>
      <c r="E49" s="348" t="s">
        <v>972</v>
      </c>
      <c r="F49" s="348">
        <v>187.5</v>
      </c>
      <c r="G49" s="348">
        <v>195</v>
      </c>
      <c r="H49" s="348">
        <v>195</v>
      </c>
      <c r="I49" s="348" t="s">
        <v>973</v>
      </c>
      <c r="J49" s="398" t="s">
        <v>981</v>
      </c>
      <c r="K49" s="398">
        <f>F49-H49</f>
        <v>-7.5</v>
      </c>
      <c r="L49" s="410">
        <f t="shared" si="54"/>
        <v>-1.3125</v>
      </c>
      <c r="M49" s="411">
        <f t="shared" si="55"/>
        <v>-4.7E-2</v>
      </c>
      <c r="N49" s="398" t="s">
        <v>599</v>
      </c>
      <c r="O49" s="412">
        <v>44699</v>
      </c>
      <c r="P49" s="292"/>
      <c r="Q49" s="292"/>
      <c r="R49" s="293" t="s">
        <v>866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426">
        <v>17</v>
      </c>
      <c r="B50" s="427">
        <v>44699</v>
      </c>
      <c r="C50" s="428"/>
      <c r="D50" s="429" t="s">
        <v>84</v>
      </c>
      <c r="E50" s="430" t="s">
        <v>589</v>
      </c>
      <c r="F50" s="430">
        <v>950</v>
      </c>
      <c r="G50" s="430">
        <v>920</v>
      </c>
      <c r="H50" s="430">
        <v>977.5</v>
      </c>
      <c r="I50" s="430" t="s">
        <v>993</v>
      </c>
      <c r="J50" s="359" t="s">
        <v>1018</v>
      </c>
      <c r="K50" s="359">
        <f t="shared" ref="K50:K51" si="56">H50-F50</f>
        <v>27.5</v>
      </c>
      <c r="L50" s="431">
        <f t="shared" ref="L50:L51" si="57">(F50*-0.7)/100</f>
        <v>-6.65</v>
      </c>
      <c r="M50" s="432">
        <f t="shared" ref="M50:M51" si="58">(K50+L50)/F50</f>
        <v>2.1947368421052632E-2</v>
      </c>
      <c r="N50" s="359" t="s">
        <v>587</v>
      </c>
      <c r="O50" s="433">
        <v>44701</v>
      </c>
      <c r="P50" s="292"/>
      <c r="Q50" s="292"/>
      <c r="R50" s="293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s="257" customFormat="1" ht="15" customHeight="1">
      <c r="A51" s="406">
        <v>18</v>
      </c>
      <c r="B51" s="389">
        <v>44704</v>
      </c>
      <c r="C51" s="407"/>
      <c r="D51" s="408" t="s">
        <v>488</v>
      </c>
      <c r="E51" s="409" t="s">
        <v>589</v>
      </c>
      <c r="F51" s="409">
        <v>143.5</v>
      </c>
      <c r="G51" s="409">
        <v>139</v>
      </c>
      <c r="H51" s="409">
        <v>139</v>
      </c>
      <c r="I51" s="409" t="s">
        <v>1033</v>
      </c>
      <c r="J51" s="398" t="s">
        <v>1047</v>
      </c>
      <c r="K51" s="398">
        <f t="shared" si="56"/>
        <v>-4.5</v>
      </c>
      <c r="L51" s="410">
        <f t="shared" si="57"/>
        <v>-1.0044999999999999</v>
      </c>
      <c r="M51" s="411">
        <f t="shared" si="58"/>
        <v>-3.8358885017421601E-2</v>
      </c>
      <c r="N51" s="398" t="s">
        <v>599</v>
      </c>
      <c r="O51" s="412">
        <v>44706</v>
      </c>
      <c r="P51" s="292"/>
      <c r="Q51" s="292"/>
      <c r="R51" s="293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90"/>
      <c r="AJ51" s="283"/>
      <c r="AK51" s="283"/>
      <c r="AL51" s="283"/>
    </row>
    <row r="52" spans="1:38" s="257" customFormat="1" ht="15" customHeight="1">
      <c r="A52" s="414">
        <v>19</v>
      </c>
      <c r="B52" s="329">
        <v>44707</v>
      </c>
      <c r="C52" s="415"/>
      <c r="D52" s="416" t="s">
        <v>136</v>
      </c>
      <c r="E52" s="276" t="s">
        <v>589</v>
      </c>
      <c r="F52" s="276">
        <v>636.5</v>
      </c>
      <c r="G52" s="276">
        <v>615</v>
      </c>
      <c r="H52" s="276">
        <v>658</v>
      </c>
      <c r="I52" s="276" t="s">
        <v>1062</v>
      </c>
      <c r="J52" s="359" t="s">
        <v>995</v>
      </c>
      <c r="K52" s="359">
        <f t="shared" ref="K52" si="59">H52-F52</f>
        <v>21.5</v>
      </c>
      <c r="L52" s="431">
        <f t="shared" ref="L52" si="60">(F52*-0.7)/100</f>
        <v>-4.4554999999999998</v>
      </c>
      <c r="M52" s="432">
        <f t="shared" ref="M52" si="61">(K52+L52)/F52</f>
        <v>2.677847604084839E-2</v>
      </c>
      <c r="N52" s="359" t="s">
        <v>587</v>
      </c>
      <c r="O52" s="433">
        <v>44708</v>
      </c>
      <c r="P52" s="292"/>
      <c r="Q52" s="292"/>
      <c r="R52" s="29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90"/>
      <c r="AJ52" s="283"/>
      <c r="AK52" s="283"/>
      <c r="AL52" s="283"/>
    </row>
    <row r="53" spans="1:38" s="257" customFormat="1" ht="15" customHeight="1">
      <c r="A53" s="414">
        <v>20</v>
      </c>
      <c r="B53" s="329">
        <v>44707</v>
      </c>
      <c r="C53" s="415"/>
      <c r="D53" s="416" t="s">
        <v>514</v>
      </c>
      <c r="E53" s="276" t="s">
        <v>589</v>
      </c>
      <c r="F53" s="276">
        <v>419</v>
      </c>
      <c r="G53" s="276">
        <v>407</v>
      </c>
      <c r="H53" s="276">
        <v>427.5</v>
      </c>
      <c r="I53" s="276" t="s">
        <v>1063</v>
      </c>
      <c r="J53" s="359" t="s">
        <v>994</v>
      </c>
      <c r="K53" s="359">
        <f t="shared" ref="K53" si="62">H53-F53</f>
        <v>8.5</v>
      </c>
      <c r="L53" s="431">
        <f>(F53*-0.07)/100</f>
        <v>-0.29330000000000001</v>
      </c>
      <c r="M53" s="432">
        <f t="shared" ref="M53" si="63">(K53+L53)/F53</f>
        <v>1.9586396181384247E-2</v>
      </c>
      <c r="N53" s="359" t="s">
        <v>587</v>
      </c>
      <c r="O53" s="433">
        <v>44707</v>
      </c>
      <c r="P53" s="292"/>
      <c r="Q53" s="292"/>
      <c r="R53" s="293" t="s">
        <v>588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90"/>
      <c r="AJ53" s="283"/>
      <c r="AK53" s="283"/>
      <c r="AL53" s="283"/>
    </row>
    <row r="54" spans="1:38" s="257" customFormat="1" ht="15" customHeight="1">
      <c r="A54" s="414">
        <v>21</v>
      </c>
      <c r="B54" s="329">
        <v>44707</v>
      </c>
      <c r="C54" s="415"/>
      <c r="D54" s="416" t="s">
        <v>186</v>
      </c>
      <c r="E54" s="276" t="s">
        <v>589</v>
      </c>
      <c r="F54" s="276">
        <v>2585</v>
      </c>
      <c r="G54" s="276">
        <v>2514</v>
      </c>
      <c r="H54" s="276">
        <v>2655</v>
      </c>
      <c r="I54" s="276" t="s">
        <v>1064</v>
      </c>
      <c r="J54" s="359" t="s">
        <v>770</v>
      </c>
      <c r="K54" s="359">
        <f t="shared" ref="K54:K55" si="64">H54-F54</f>
        <v>70</v>
      </c>
      <c r="L54" s="431">
        <f>(F54*-0.7)/100</f>
        <v>-18.094999999999999</v>
      </c>
      <c r="M54" s="432">
        <f t="shared" ref="M54:M55" si="65">(K54+L54)/F54</f>
        <v>2.0079303675048357E-2</v>
      </c>
      <c r="N54" s="359" t="s">
        <v>587</v>
      </c>
      <c r="O54" s="433">
        <v>44711</v>
      </c>
      <c r="P54" s="292"/>
      <c r="Q54" s="292"/>
      <c r="R54" s="29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90"/>
      <c r="AJ54" s="283"/>
      <c r="AK54" s="283"/>
      <c r="AL54" s="283"/>
    </row>
    <row r="55" spans="1:38" s="257" customFormat="1" ht="15" customHeight="1">
      <c r="A55" s="414">
        <v>22</v>
      </c>
      <c r="B55" s="329">
        <v>44707</v>
      </c>
      <c r="C55" s="415"/>
      <c r="D55" s="416" t="s">
        <v>84</v>
      </c>
      <c r="E55" s="276" t="s">
        <v>589</v>
      </c>
      <c r="F55" s="276">
        <v>961</v>
      </c>
      <c r="G55" s="276">
        <v>930</v>
      </c>
      <c r="H55" s="276">
        <v>989.5</v>
      </c>
      <c r="I55" s="276" t="s">
        <v>1067</v>
      </c>
      <c r="J55" s="359" t="s">
        <v>1083</v>
      </c>
      <c r="K55" s="359">
        <f t="shared" si="64"/>
        <v>28.5</v>
      </c>
      <c r="L55" s="431">
        <f>(F55*-0.7)/100</f>
        <v>-6.7269999999999994</v>
      </c>
      <c r="M55" s="432">
        <f t="shared" si="65"/>
        <v>2.2656607700312175E-2</v>
      </c>
      <c r="N55" s="359" t="s">
        <v>587</v>
      </c>
      <c r="O55" s="433">
        <v>44711</v>
      </c>
      <c r="P55" s="292"/>
      <c r="Q55" s="292"/>
      <c r="R55" s="29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90"/>
      <c r="AJ55" s="283"/>
      <c r="AK55" s="283"/>
      <c r="AL55" s="283"/>
    </row>
    <row r="56" spans="1:38" s="257" customFormat="1" ht="15" customHeight="1">
      <c r="A56" s="414">
        <v>23</v>
      </c>
      <c r="B56" s="329">
        <v>44708</v>
      </c>
      <c r="C56" s="415"/>
      <c r="D56" s="416" t="s">
        <v>428</v>
      </c>
      <c r="E56" s="276" t="s">
        <v>589</v>
      </c>
      <c r="F56" s="276">
        <v>237</v>
      </c>
      <c r="G56" s="276">
        <v>229</v>
      </c>
      <c r="H56" s="276">
        <v>241</v>
      </c>
      <c r="I56" s="276" t="s">
        <v>1073</v>
      </c>
      <c r="J56" s="359" t="s">
        <v>1074</v>
      </c>
      <c r="K56" s="359">
        <f t="shared" ref="K56" si="66">H56-F56</f>
        <v>4</v>
      </c>
      <c r="L56" s="431">
        <f>(F56*-0.07)/100</f>
        <v>-0.16589999999999999</v>
      </c>
      <c r="M56" s="432">
        <f t="shared" ref="M56" si="67">(K56+L56)/F56</f>
        <v>1.6177637130801687E-2</v>
      </c>
      <c r="N56" s="359" t="s">
        <v>587</v>
      </c>
      <c r="O56" s="460">
        <v>44708</v>
      </c>
      <c r="P56" s="292"/>
      <c r="Q56" s="292"/>
      <c r="R56" s="293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90"/>
      <c r="AJ56" s="283"/>
      <c r="AK56" s="283"/>
      <c r="AL56" s="283"/>
    </row>
    <row r="57" spans="1:38" s="257" customFormat="1" ht="15" customHeight="1">
      <c r="A57" s="324">
        <v>24</v>
      </c>
      <c r="B57" s="248">
        <v>44709</v>
      </c>
      <c r="C57" s="325"/>
      <c r="D57" s="326" t="s">
        <v>189</v>
      </c>
      <c r="E57" s="251" t="s">
        <v>589</v>
      </c>
      <c r="F57" s="251" t="s">
        <v>1075</v>
      </c>
      <c r="G57" s="251">
        <v>457</v>
      </c>
      <c r="H57" s="251"/>
      <c r="I57" s="251" t="s">
        <v>1076</v>
      </c>
      <c r="J57" s="287" t="s">
        <v>590</v>
      </c>
      <c r="K57" s="287"/>
      <c r="L57" s="288"/>
      <c r="M57" s="289"/>
      <c r="N57" s="287"/>
      <c r="O57" s="312"/>
      <c r="P57" s="292"/>
      <c r="Q57" s="292"/>
      <c r="R57" s="29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90"/>
      <c r="AJ57" s="283"/>
      <c r="AK57" s="283"/>
      <c r="AL57" s="283"/>
    </row>
    <row r="58" spans="1:38" s="257" customFormat="1" ht="15" customHeight="1">
      <c r="A58" s="324">
        <v>25</v>
      </c>
      <c r="B58" s="248">
        <v>44711</v>
      </c>
      <c r="C58" s="325"/>
      <c r="D58" s="326" t="s">
        <v>206</v>
      </c>
      <c r="E58" s="251" t="s">
        <v>589</v>
      </c>
      <c r="F58" s="251" t="s">
        <v>1086</v>
      </c>
      <c r="G58" s="251">
        <v>1079</v>
      </c>
      <c r="H58" s="251"/>
      <c r="I58" s="251" t="s">
        <v>1087</v>
      </c>
      <c r="J58" s="287" t="s">
        <v>590</v>
      </c>
      <c r="K58" s="287"/>
      <c r="L58" s="288"/>
      <c r="M58" s="289"/>
      <c r="N58" s="287"/>
      <c r="O58" s="312"/>
      <c r="P58" s="292"/>
      <c r="Q58" s="292"/>
      <c r="R58" s="293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90"/>
      <c r="AJ58" s="283"/>
      <c r="AK58" s="283"/>
      <c r="AL58" s="283"/>
    </row>
    <row r="59" spans="1:38" s="257" customFormat="1" ht="15" customHeight="1">
      <c r="A59" s="324"/>
      <c r="B59" s="248"/>
      <c r="C59" s="325"/>
      <c r="D59" s="326"/>
      <c r="E59" s="251"/>
      <c r="F59" s="251"/>
      <c r="G59" s="251"/>
      <c r="H59" s="251"/>
      <c r="I59" s="251"/>
      <c r="J59" s="287"/>
      <c r="K59" s="287"/>
      <c r="L59" s="288"/>
      <c r="M59" s="289"/>
      <c r="N59" s="287"/>
      <c r="O59" s="312"/>
      <c r="P59" s="292"/>
      <c r="Q59" s="292"/>
      <c r="R59" s="29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90"/>
      <c r="AJ59" s="283"/>
      <c r="AK59" s="283"/>
      <c r="AL59" s="283"/>
    </row>
    <row r="60" spans="1:38" s="257" customFormat="1" ht="15" customHeight="1">
      <c r="A60" s="324"/>
      <c r="B60" s="248"/>
      <c r="C60" s="325"/>
      <c r="D60" s="326"/>
      <c r="E60" s="251"/>
      <c r="F60" s="251"/>
      <c r="G60" s="251"/>
      <c r="H60" s="251"/>
      <c r="I60" s="251"/>
      <c r="J60" s="287"/>
      <c r="K60" s="287"/>
      <c r="L60" s="288"/>
      <c r="M60" s="289"/>
      <c r="N60" s="287"/>
      <c r="O60" s="312"/>
      <c r="P60" s="292"/>
      <c r="Q60" s="292"/>
      <c r="R60" s="29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90"/>
      <c r="AJ60" s="283"/>
      <c r="AK60" s="283"/>
      <c r="AL60" s="283"/>
    </row>
    <row r="61" spans="1:38" ht="15" customHeight="1">
      <c r="A61" s="295"/>
      <c r="B61" s="296"/>
      <c r="C61" s="297"/>
      <c r="D61" s="298"/>
      <c r="E61" s="299"/>
      <c r="F61" s="299"/>
      <c r="G61" s="299"/>
      <c r="H61" s="299"/>
      <c r="I61" s="299"/>
      <c r="J61" s="300"/>
      <c r="K61" s="300"/>
      <c r="L61" s="301"/>
      <c r="M61" s="302"/>
      <c r="N61" s="300"/>
      <c r="O61" s="303"/>
      <c r="P61" s="1"/>
      <c r="Q61" s="1"/>
      <c r="R61" s="30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19" t="s">
        <v>591</v>
      </c>
      <c r="B62" s="142"/>
      <c r="C62" s="142"/>
      <c r="D62" s="1"/>
      <c r="E62" s="6"/>
      <c r="F62" s="6"/>
      <c r="G62" s="6"/>
      <c r="H62" s="6" t="s">
        <v>603</v>
      </c>
      <c r="I62" s="6"/>
      <c r="J62" s="6"/>
      <c r="K62" s="115"/>
      <c r="L62" s="144"/>
      <c r="M62" s="115"/>
      <c r="N62" s="116"/>
      <c r="O62" s="11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286"/>
      <c r="AD62" s="286"/>
      <c r="AE62" s="286"/>
      <c r="AF62" s="286"/>
      <c r="AG62" s="286"/>
      <c r="AH62" s="286"/>
    </row>
    <row r="63" spans="1:38" ht="12.75" customHeight="1">
      <c r="A63" s="126" t="s">
        <v>592</v>
      </c>
      <c r="B63" s="119"/>
      <c r="C63" s="119"/>
      <c r="D63" s="119"/>
      <c r="E63" s="41"/>
      <c r="F63" s="127" t="s">
        <v>593</v>
      </c>
      <c r="G63" s="56"/>
      <c r="H63" s="41"/>
      <c r="I63" s="56"/>
      <c r="J63" s="6"/>
      <c r="K63" s="145"/>
      <c r="L63" s="146"/>
      <c r="M63" s="6"/>
      <c r="N63" s="109"/>
      <c r="O63" s="147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6"/>
      <c r="B64" s="119"/>
      <c r="C64" s="119"/>
      <c r="D64" s="119"/>
      <c r="E64" s="6"/>
      <c r="F64" s="127" t="s">
        <v>595</v>
      </c>
      <c r="G64" s="56"/>
      <c r="H64" s="41"/>
      <c r="I64" s="56"/>
      <c r="J64" s="6"/>
      <c r="K64" s="145"/>
      <c r="L64" s="146"/>
      <c r="M64" s="6"/>
      <c r="N64" s="109"/>
      <c r="O64" s="147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19"/>
      <c r="B65" s="119"/>
      <c r="C65" s="119"/>
      <c r="D65" s="119"/>
      <c r="E65" s="6"/>
      <c r="F65" s="6"/>
      <c r="G65" s="6"/>
      <c r="H65" s="6"/>
      <c r="I65" s="6"/>
      <c r="J65" s="132"/>
      <c r="K65" s="129"/>
      <c r="L65" s="130"/>
      <c r="M65" s="6"/>
      <c r="N65" s="133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48" t="s">
        <v>604</v>
      </c>
      <c r="B66" s="148"/>
      <c r="C66" s="148"/>
      <c r="D66" s="148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6" t="s">
        <v>16</v>
      </c>
      <c r="B67" s="96" t="s">
        <v>564</v>
      </c>
      <c r="C67" s="96"/>
      <c r="D67" s="97" t="s">
        <v>575</v>
      </c>
      <c r="E67" s="96" t="s">
        <v>576</v>
      </c>
      <c r="F67" s="96" t="s">
        <v>577</v>
      </c>
      <c r="G67" s="96" t="s">
        <v>597</v>
      </c>
      <c r="H67" s="96" t="s">
        <v>579</v>
      </c>
      <c r="I67" s="96" t="s">
        <v>580</v>
      </c>
      <c r="J67" s="95" t="s">
        <v>581</v>
      </c>
      <c r="K67" s="149" t="s">
        <v>605</v>
      </c>
      <c r="L67" s="98" t="s">
        <v>583</v>
      </c>
      <c r="M67" s="149" t="s">
        <v>606</v>
      </c>
      <c r="N67" s="96" t="s">
        <v>607</v>
      </c>
      <c r="O67" s="95" t="s">
        <v>585</v>
      </c>
      <c r="P67" s="97" t="s">
        <v>586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247" customFormat="1" ht="13.15" customHeight="1">
      <c r="A68" s="361">
        <v>1</v>
      </c>
      <c r="B68" s="346">
        <v>44680</v>
      </c>
      <c r="C68" s="347"/>
      <c r="D68" s="347" t="s">
        <v>882</v>
      </c>
      <c r="E68" s="348" t="s">
        <v>589</v>
      </c>
      <c r="F68" s="348">
        <v>4545</v>
      </c>
      <c r="G68" s="348">
        <v>4440</v>
      </c>
      <c r="H68" s="343">
        <v>4440</v>
      </c>
      <c r="I68" s="343" t="s">
        <v>885</v>
      </c>
      <c r="J68" s="342" t="s">
        <v>872</v>
      </c>
      <c r="K68" s="343">
        <f t="shared" ref="K68" si="68">H68-F68</f>
        <v>-105</v>
      </c>
      <c r="L68" s="344">
        <f t="shared" ref="L68:L69" si="69">(H68*N68)*0.07%</f>
        <v>388.50000000000006</v>
      </c>
      <c r="M68" s="345">
        <f t="shared" ref="M68" si="70">(K68*N68)-L68</f>
        <v>-13513.5</v>
      </c>
      <c r="N68" s="343">
        <v>125</v>
      </c>
      <c r="O68" s="358" t="s">
        <v>599</v>
      </c>
      <c r="P68" s="346">
        <v>44683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361">
        <v>2</v>
      </c>
      <c r="B69" s="346">
        <v>44680</v>
      </c>
      <c r="C69" s="347"/>
      <c r="D69" s="347" t="s">
        <v>883</v>
      </c>
      <c r="E69" s="348" t="s">
        <v>589</v>
      </c>
      <c r="F69" s="348">
        <v>2060</v>
      </c>
      <c r="G69" s="348">
        <v>1990</v>
      </c>
      <c r="H69" s="343">
        <v>1990</v>
      </c>
      <c r="I69" s="343" t="s">
        <v>884</v>
      </c>
      <c r="J69" s="342" t="s">
        <v>895</v>
      </c>
      <c r="K69" s="343">
        <f t="shared" ref="K69" si="71">H69-F69</f>
        <v>-70</v>
      </c>
      <c r="L69" s="344">
        <f t="shared" si="69"/>
        <v>278.60000000000002</v>
      </c>
      <c r="M69" s="345">
        <f t="shared" ref="M69" si="72">(K69*N69)-L69</f>
        <v>-14278.6</v>
      </c>
      <c r="N69" s="343">
        <v>200</v>
      </c>
      <c r="O69" s="358" t="s">
        <v>599</v>
      </c>
      <c r="P69" s="346">
        <v>44685</v>
      </c>
      <c r="Q69" s="249"/>
      <c r="R69" s="253" t="s">
        <v>866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61">
        <v>3</v>
      </c>
      <c r="B70" s="346">
        <v>44683</v>
      </c>
      <c r="C70" s="347"/>
      <c r="D70" s="347" t="s">
        <v>879</v>
      </c>
      <c r="E70" s="348" t="s">
        <v>589</v>
      </c>
      <c r="F70" s="348">
        <v>1624</v>
      </c>
      <c r="G70" s="348">
        <v>1585</v>
      </c>
      <c r="H70" s="343">
        <v>1585</v>
      </c>
      <c r="I70" s="343" t="s">
        <v>887</v>
      </c>
      <c r="J70" s="342" t="s">
        <v>899</v>
      </c>
      <c r="K70" s="343">
        <f t="shared" ref="K70:K71" si="73">H70-F70</f>
        <v>-39</v>
      </c>
      <c r="L70" s="344">
        <f t="shared" ref="L70:L71" si="74">(H70*N70)*0.07%</f>
        <v>388.32500000000005</v>
      </c>
      <c r="M70" s="345">
        <f t="shared" ref="M70:M71" si="75">(K70*N70)-L70</f>
        <v>-14038.325000000001</v>
      </c>
      <c r="N70" s="343">
        <v>350</v>
      </c>
      <c r="O70" s="358" t="s">
        <v>599</v>
      </c>
      <c r="P70" s="346">
        <v>44686</v>
      </c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348">
        <v>4</v>
      </c>
      <c r="B71" s="346">
        <v>44686</v>
      </c>
      <c r="C71" s="347"/>
      <c r="D71" s="347" t="s">
        <v>900</v>
      </c>
      <c r="E71" s="348" t="s">
        <v>589</v>
      </c>
      <c r="F71" s="348">
        <v>371</v>
      </c>
      <c r="G71" s="348">
        <v>360</v>
      </c>
      <c r="H71" s="343">
        <v>360</v>
      </c>
      <c r="I71" s="343" t="s">
        <v>902</v>
      </c>
      <c r="J71" s="342" t="s">
        <v>930</v>
      </c>
      <c r="K71" s="343">
        <f t="shared" si="73"/>
        <v>-11</v>
      </c>
      <c r="L71" s="344">
        <f t="shared" si="74"/>
        <v>277.20000000000005</v>
      </c>
      <c r="M71" s="345">
        <f t="shared" si="75"/>
        <v>-12377.2</v>
      </c>
      <c r="N71" s="343">
        <v>1100</v>
      </c>
      <c r="O71" s="358" t="s">
        <v>599</v>
      </c>
      <c r="P71" s="346">
        <v>44687</v>
      </c>
      <c r="Q71" s="249"/>
      <c r="R71" s="253" t="s">
        <v>866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361">
        <v>5</v>
      </c>
      <c r="B72" s="346">
        <v>44686</v>
      </c>
      <c r="C72" s="347"/>
      <c r="D72" s="347" t="s">
        <v>901</v>
      </c>
      <c r="E72" s="348" t="s">
        <v>589</v>
      </c>
      <c r="F72" s="348">
        <v>523.5</v>
      </c>
      <c r="G72" s="348">
        <v>502</v>
      </c>
      <c r="H72" s="343">
        <v>502</v>
      </c>
      <c r="I72" s="343" t="s">
        <v>903</v>
      </c>
      <c r="J72" s="342" t="s">
        <v>908</v>
      </c>
      <c r="K72" s="343">
        <f t="shared" ref="K72" si="76">H72-F72</f>
        <v>-21.5</v>
      </c>
      <c r="L72" s="344">
        <f t="shared" ref="L72" si="77">(H72*N72)*0.07%</f>
        <v>193.27000000000004</v>
      </c>
      <c r="M72" s="345">
        <f t="shared" ref="M72" si="78">(K72*N72)-L72</f>
        <v>-12018.27</v>
      </c>
      <c r="N72" s="343">
        <v>550</v>
      </c>
      <c r="O72" s="358" t="s">
        <v>599</v>
      </c>
      <c r="P72" s="346">
        <v>44687</v>
      </c>
      <c r="Q72" s="249"/>
      <c r="R72" s="253" t="s">
        <v>866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6</v>
      </c>
      <c r="B73" s="329">
        <v>44690</v>
      </c>
      <c r="C73" s="413"/>
      <c r="D73" s="413" t="s">
        <v>917</v>
      </c>
      <c r="E73" s="276" t="s">
        <v>589</v>
      </c>
      <c r="F73" s="276">
        <v>255</v>
      </c>
      <c r="G73" s="276">
        <v>248</v>
      </c>
      <c r="H73" s="385">
        <v>261</v>
      </c>
      <c r="I73" s="385" t="s">
        <v>918</v>
      </c>
      <c r="J73" s="384" t="s">
        <v>919</v>
      </c>
      <c r="K73" s="385">
        <f t="shared" ref="K73:K74" si="79">H73-F73</f>
        <v>6</v>
      </c>
      <c r="L73" s="386">
        <f t="shared" ref="L73:L74" si="80">(H73*N73)*0.07%</f>
        <v>310.59000000000003</v>
      </c>
      <c r="M73" s="387">
        <f t="shared" ref="M73:M74" si="81">(K73*N73)-L73</f>
        <v>9889.41</v>
      </c>
      <c r="N73" s="385">
        <v>1700</v>
      </c>
      <c r="O73" s="330" t="s">
        <v>587</v>
      </c>
      <c r="P73" s="417">
        <v>44690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348">
        <v>7</v>
      </c>
      <c r="B74" s="346">
        <v>44690</v>
      </c>
      <c r="C74" s="347"/>
      <c r="D74" s="347" t="s">
        <v>920</v>
      </c>
      <c r="E74" s="348" t="s">
        <v>589</v>
      </c>
      <c r="F74" s="348">
        <v>2695</v>
      </c>
      <c r="G74" s="348">
        <v>2625</v>
      </c>
      <c r="H74" s="343">
        <v>2625</v>
      </c>
      <c r="I74" s="343" t="s">
        <v>921</v>
      </c>
      <c r="J74" s="342" t="s">
        <v>895</v>
      </c>
      <c r="K74" s="343">
        <f t="shared" si="79"/>
        <v>-70</v>
      </c>
      <c r="L74" s="344">
        <f t="shared" si="80"/>
        <v>321.56250000000006</v>
      </c>
      <c r="M74" s="345">
        <f t="shared" si="81"/>
        <v>-12571.5625</v>
      </c>
      <c r="N74" s="343">
        <v>175</v>
      </c>
      <c r="O74" s="358" t="s">
        <v>599</v>
      </c>
      <c r="P74" s="346">
        <v>44690</v>
      </c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8</v>
      </c>
      <c r="B75" s="329">
        <v>44690</v>
      </c>
      <c r="C75" s="413"/>
      <c r="D75" s="413" t="s">
        <v>925</v>
      </c>
      <c r="E75" s="276" t="s">
        <v>589</v>
      </c>
      <c r="F75" s="276">
        <v>2195</v>
      </c>
      <c r="G75" s="276">
        <v>2145</v>
      </c>
      <c r="H75" s="385">
        <v>2232.5</v>
      </c>
      <c r="I75" s="385" t="s">
        <v>926</v>
      </c>
      <c r="J75" s="384" t="s">
        <v>934</v>
      </c>
      <c r="K75" s="385">
        <f t="shared" ref="K75:K76" si="82">H75-F75</f>
        <v>37.5</v>
      </c>
      <c r="L75" s="386">
        <f t="shared" ref="L75:L76" si="83">(H75*N75)*0.07%</f>
        <v>390.68750000000006</v>
      </c>
      <c r="M75" s="387">
        <f t="shared" ref="M75:M76" si="84">(K75*N75)-L75</f>
        <v>8984.3125</v>
      </c>
      <c r="N75" s="385">
        <v>250</v>
      </c>
      <c r="O75" s="330" t="s">
        <v>587</v>
      </c>
      <c r="P75" s="333">
        <v>44691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348">
        <v>9</v>
      </c>
      <c r="B76" s="346">
        <v>44690</v>
      </c>
      <c r="C76" s="347"/>
      <c r="D76" s="347" t="s">
        <v>927</v>
      </c>
      <c r="E76" s="348" t="s">
        <v>589</v>
      </c>
      <c r="F76" s="348">
        <v>3435</v>
      </c>
      <c r="G76" s="348">
        <v>3345</v>
      </c>
      <c r="H76" s="343">
        <v>3345</v>
      </c>
      <c r="I76" s="343" t="s">
        <v>928</v>
      </c>
      <c r="J76" s="342" t="s">
        <v>1009</v>
      </c>
      <c r="K76" s="343">
        <f t="shared" si="82"/>
        <v>-90</v>
      </c>
      <c r="L76" s="344">
        <f t="shared" si="83"/>
        <v>351.22500000000002</v>
      </c>
      <c r="M76" s="345">
        <f t="shared" si="84"/>
        <v>-13851.225</v>
      </c>
      <c r="N76" s="343">
        <v>150</v>
      </c>
      <c r="O76" s="358" t="s">
        <v>599</v>
      </c>
      <c r="P76" s="346">
        <v>44700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10</v>
      </c>
      <c r="B77" s="329">
        <v>44691</v>
      </c>
      <c r="C77" s="413"/>
      <c r="D77" s="413" t="s">
        <v>931</v>
      </c>
      <c r="E77" s="276" t="s">
        <v>589</v>
      </c>
      <c r="F77" s="276">
        <v>2225</v>
      </c>
      <c r="G77" s="276">
        <v>2180</v>
      </c>
      <c r="H77" s="385">
        <v>2260</v>
      </c>
      <c r="I77" s="385" t="s">
        <v>932</v>
      </c>
      <c r="J77" s="384" t="s">
        <v>865</v>
      </c>
      <c r="K77" s="385">
        <f t="shared" ref="K77:K78" si="85">H77-F77</f>
        <v>35</v>
      </c>
      <c r="L77" s="386">
        <f t="shared" ref="L77:L78" si="86">(H77*N77)*0.07%</f>
        <v>593.25000000000011</v>
      </c>
      <c r="M77" s="387">
        <f t="shared" ref="M77:M78" si="87">(K77*N77)-L77</f>
        <v>12531.75</v>
      </c>
      <c r="N77" s="385">
        <v>375</v>
      </c>
      <c r="O77" s="330" t="s">
        <v>587</v>
      </c>
      <c r="P77" s="333">
        <v>44691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348">
        <v>11</v>
      </c>
      <c r="B78" s="346">
        <v>44691</v>
      </c>
      <c r="C78" s="347"/>
      <c r="D78" s="347" t="s">
        <v>931</v>
      </c>
      <c r="E78" s="348" t="s">
        <v>589</v>
      </c>
      <c r="F78" s="348">
        <v>2225</v>
      </c>
      <c r="G78" s="348">
        <v>2180</v>
      </c>
      <c r="H78" s="343">
        <v>2180</v>
      </c>
      <c r="I78" s="343" t="s">
        <v>932</v>
      </c>
      <c r="J78" s="342" t="s">
        <v>933</v>
      </c>
      <c r="K78" s="343">
        <f t="shared" si="85"/>
        <v>-45</v>
      </c>
      <c r="L78" s="344">
        <f t="shared" si="86"/>
        <v>572.25000000000011</v>
      </c>
      <c r="M78" s="345">
        <f t="shared" si="87"/>
        <v>-17447.25</v>
      </c>
      <c r="N78" s="343">
        <v>375</v>
      </c>
      <c r="O78" s="358" t="s">
        <v>599</v>
      </c>
      <c r="P78" s="346">
        <v>44691</v>
      </c>
      <c r="Q78" s="249"/>
      <c r="R78" s="253" t="s">
        <v>588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348">
        <v>12</v>
      </c>
      <c r="B79" s="346">
        <v>44691</v>
      </c>
      <c r="C79" s="347"/>
      <c r="D79" s="347" t="s">
        <v>925</v>
      </c>
      <c r="E79" s="348" t="s">
        <v>589</v>
      </c>
      <c r="F79" s="348">
        <v>2195</v>
      </c>
      <c r="G79" s="348">
        <v>2145</v>
      </c>
      <c r="H79" s="343">
        <v>2145</v>
      </c>
      <c r="I79" s="343" t="s">
        <v>926</v>
      </c>
      <c r="J79" s="342" t="s">
        <v>950</v>
      </c>
      <c r="K79" s="343">
        <f t="shared" ref="K79" si="88">H79-F79</f>
        <v>-50</v>
      </c>
      <c r="L79" s="344">
        <f t="shared" ref="L79" si="89">(H79*N79)*0.07%</f>
        <v>375.37500000000006</v>
      </c>
      <c r="M79" s="345">
        <f t="shared" ref="M79" si="90">(K79*N79)-L79</f>
        <v>-12875.375</v>
      </c>
      <c r="N79" s="343">
        <v>250</v>
      </c>
      <c r="O79" s="358" t="s">
        <v>599</v>
      </c>
      <c r="P79" s="346">
        <v>44693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13</v>
      </c>
      <c r="B80" s="329">
        <v>44692</v>
      </c>
      <c r="C80" s="413"/>
      <c r="D80" s="413" t="s">
        <v>941</v>
      </c>
      <c r="E80" s="276" t="s">
        <v>589</v>
      </c>
      <c r="F80" s="276">
        <v>16010</v>
      </c>
      <c r="G80" s="276">
        <v>15840</v>
      </c>
      <c r="H80" s="385">
        <v>16110</v>
      </c>
      <c r="I80" s="385" t="s">
        <v>942</v>
      </c>
      <c r="J80" s="384" t="s">
        <v>852</v>
      </c>
      <c r="K80" s="385">
        <f t="shared" ref="K80:K81" si="91">H80-F80</f>
        <v>100</v>
      </c>
      <c r="L80" s="386">
        <f t="shared" ref="L80:L81" si="92">(H80*N80)*0.07%</f>
        <v>563.85000000000014</v>
      </c>
      <c r="M80" s="387">
        <f t="shared" ref="M80:M81" si="93">(K80*N80)-L80</f>
        <v>4436.1499999999996</v>
      </c>
      <c r="N80" s="385">
        <v>50</v>
      </c>
      <c r="O80" s="330" t="s">
        <v>587</v>
      </c>
      <c r="P80" s="333">
        <v>44692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348">
        <v>14</v>
      </c>
      <c r="B81" s="346">
        <v>44693</v>
      </c>
      <c r="C81" s="347"/>
      <c r="D81" s="347" t="s">
        <v>941</v>
      </c>
      <c r="E81" s="348" t="s">
        <v>589</v>
      </c>
      <c r="F81" s="348">
        <v>15935</v>
      </c>
      <c r="G81" s="348">
        <v>15780</v>
      </c>
      <c r="H81" s="343">
        <v>15780</v>
      </c>
      <c r="I81" s="343" t="s">
        <v>951</v>
      </c>
      <c r="J81" s="342" t="s">
        <v>952</v>
      </c>
      <c r="K81" s="343">
        <f t="shared" si="91"/>
        <v>-155</v>
      </c>
      <c r="L81" s="344">
        <f t="shared" si="92"/>
        <v>552.30000000000007</v>
      </c>
      <c r="M81" s="345">
        <f t="shared" si="93"/>
        <v>-8302.2999999999993</v>
      </c>
      <c r="N81" s="343">
        <v>50</v>
      </c>
      <c r="O81" s="358" t="s">
        <v>599</v>
      </c>
      <c r="P81" s="346">
        <v>44693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15</v>
      </c>
      <c r="B82" s="329">
        <v>44693</v>
      </c>
      <c r="C82" s="413"/>
      <c r="D82" s="413" t="s">
        <v>953</v>
      </c>
      <c r="E82" s="276" t="s">
        <v>589</v>
      </c>
      <c r="F82" s="276">
        <v>462.5</v>
      </c>
      <c r="G82" s="276">
        <v>454</v>
      </c>
      <c r="H82" s="385">
        <v>468.5</v>
      </c>
      <c r="I82" s="385" t="s">
        <v>954</v>
      </c>
      <c r="J82" s="384" t="s">
        <v>919</v>
      </c>
      <c r="K82" s="385">
        <f t="shared" ref="K82:K83" si="94">H82-F82</f>
        <v>6</v>
      </c>
      <c r="L82" s="386">
        <f t="shared" ref="L82:L83" si="95">(H82*N82)*0.07%</f>
        <v>491.92500000000007</v>
      </c>
      <c r="M82" s="387">
        <f t="shared" ref="M82:M83" si="96">(K82*N82)-L82</f>
        <v>8508.0750000000007</v>
      </c>
      <c r="N82" s="385">
        <v>1500</v>
      </c>
      <c r="O82" s="330" t="s">
        <v>587</v>
      </c>
      <c r="P82" s="333">
        <v>44694</v>
      </c>
      <c r="Q82" s="249"/>
      <c r="R82" s="253" t="s">
        <v>588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16</v>
      </c>
      <c r="B83" s="329">
        <v>44693</v>
      </c>
      <c r="C83" s="413"/>
      <c r="D83" s="413" t="s">
        <v>958</v>
      </c>
      <c r="E83" s="276" t="s">
        <v>589</v>
      </c>
      <c r="F83" s="276">
        <v>1515</v>
      </c>
      <c r="G83" s="276">
        <v>1475</v>
      </c>
      <c r="H83" s="385">
        <v>1544</v>
      </c>
      <c r="I83" s="385" t="s">
        <v>955</v>
      </c>
      <c r="J83" s="384" t="s">
        <v>1003</v>
      </c>
      <c r="K83" s="385">
        <f t="shared" si="94"/>
        <v>29</v>
      </c>
      <c r="L83" s="386">
        <f t="shared" si="95"/>
        <v>324.24000000000007</v>
      </c>
      <c r="M83" s="387">
        <f t="shared" si="96"/>
        <v>8375.76</v>
      </c>
      <c r="N83" s="385">
        <v>300</v>
      </c>
      <c r="O83" s="330" t="s">
        <v>587</v>
      </c>
      <c r="P83" s="333">
        <v>44699</v>
      </c>
      <c r="Q83" s="249"/>
      <c r="R83" s="253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76">
        <v>17</v>
      </c>
      <c r="B84" s="329">
        <v>44694</v>
      </c>
      <c r="C84" s="413"/>
      <c r="D84" s="413" t="s">
        <v>917</v>
      </c>
      <c r="E84" s="276" t="s">
        <v>589</v>
      </c>
      <c r="F84" s="276">
        <v>257</v>
      </c>
      <c r="G84" s="276">
        <v>249</v>
      </c>
      <c r="H84" s="385">
        <v>262.5</v>
      </c>
      <c r="I84" s="385" t="s">
        <v>960</v>
      </c>
      <c r="J84" s="384" t="s">
        <v>988</v>
      </c>
      <c r="K84" s="385">
        <f t="shared" ref="K84" si="97">H84-F84</f>
        <v>5.5</v>
      </c>
      <c r="L84" s="386">
        <f t="shared" ref="L84" si="98">(H84*N84)*0.07%</f>
        <v>312.37500000000006</v>
      </c>
      <c r="M84" s="387">
        <f t="shared" ref="M84" si="99">(K84*N84)-L84</f>
        <v>9037.625</v>
      </c>
      <c r="N84" s="385">
        <v>1700</v>
      </c>
      <c r="O84" s="330" t="s">
        <v>587</v>
      </c>
      <c r="P84" s="333">
        <v>44698</v>
      </c>
      <c r="Q84" s="249"/>
      <c r="R84" s="253" t="s">
        <v>866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18</v>
      </c>
      <c r="B85" s="329">
        <v>44694</v>
      </c>
      <c r="C85" s="413"/>
      <c r="D85" s="413" t="s">
        <v>925</v>
      </c>
      <c r="E85" s="276" t="s">
        <v>589</v>
      </c>
      <c r="F85" s="276">
        <v>2125</v>
      </c>
      <c r="G85" s="276">
        <v>2080</v>
      </c>
      <c r="H85" s="385">
        <v>2162</v>
      </c>
      <c r="I85" s="385" t="s">
        <v>964</v>
      </c>
      <c r="J85" s="384" t="s">
        <v>965</v>
      </c>
      <c r="K85" s="385">
        <f t="shared" ref="K85" si="100">H85-F85</f>
        <v>37</v>
      </c>
      <c r="L85" s="386">
        <f t="shared" ref="L85" si="101">(H85*N85)*0.07%</f>
        <v>378.35000000000008</v>
      </c>
      <c r="M85" s="387">
        <f t="shared" ref="M85" si="102">(K85*N85)-L85</f>
        <v>8871.65</v>
      </c>
      <c r="N85" s="385">
        <v>250</v>
      </c>
      <c r="O85" s="330" t="s">
        <v>587</v>
      </c>
      <c r="P85" s="333">
        <v>44694</v>
      </c>
      <c r="Q85" s="249"/>
      <c r="R85" s="253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19</v>
      </c>
      <c r="B86" s="329">
        <v>44697</v>
      </c>
      <c r="C86" s="413"/>
      <c r="D86" s="413" t="s">
        <v>925</v>
      </c>
      <c r="E86" s="276" t="s">
        <v>589</v>
      </c>
      <c r="F86" s="276">
        <v>2115</v>
      </c>
      <c r="G86" s="276">
        <v>2070</v>
      </c>
      <c r="H86" s="385">
        <v>2148.5</v>
      </c>
      <c r="I86" s="385" t="s">
        <v>964</v>
      </c>
      <c r="J86" s="384" t="s">
        <v>989</v>
      </c>
      <c r="K86" s="385">
        <f t="shared" ref="K86" si="103">H86-F86</f>
        <v>33.5</v>
      </c>
      <c r="L86" s="386">
        <f t="shared" ref="L86" si="104">(H86*N86)*0.07%</f>
        <v>375.98750000000007</v>
      </c>
      <c r="M86" s="387">
        <f t="shared" ref="M86" si="105">(K86*N86)-L86</f>
        <v>7999.0124999999998</v>
      </c>
      <c r="N86" s="385">
        <v>250</v>
      </c>
      <c r="O86" s="330" t="s">
        <v>587</v>
      </c>
      <c r="P86" s="333">
        <v>44698</v>
      </c>
      <c r="Q86" s="249"/>
      <c r="R86" s="253" t="s">
        <v>588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276">
        <v>20</v>
      </c>
      <c r="B87" s="329">
        <v>44697</v>
      </c>
      <c r="C87" s="434"/>
      <c r="D87" s="413" t="s">
        <v>968</v>
      </c>
      <c r="E87" s="276" t="s">
        <v>589</v>
      </c>
      <c r="F87" s="276">
        <v>1120</v>
      </c>
      <c r="G87" s="276">
        <v>1090</v>
      </c>
      <c r="H87" s="385">
        <v>1140</v>
      </c>
      <c r="I87" s="385" t="s">
        <v>969</v>
      </c>
      <c r="J87" s="384" t="s">
        <v>949</v>
      </c>
      <c r="K87" s="385">
        <f t="shared" ref="K87" si="106">H87-F87</f>
        <v>20</v>
      </c>
      <c r="L87" s="386">
        <f t="shared" ref="L87" si="107">(H87*N87)*0.07%</f>
        <v>339.15000000000003</v>
      </c>
      <c r="M87" s="387">
        <f t="shared" ref="M87" si="108">(K87*N87)-L87</f>
        <v>8160.85</v>
      </c>
      <c r="N87" s="385">
        <v>425</v>
      </c>
      <c r="O87" s="330" t="s">
        <v>587</v>
      </c>
      <c r="P87" s="333">
        <v>44698</v>
      </c>
      <c r="Q87" s="249"/>
      <c r="R87" s="253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76">
        <v>21</v>
      </c>
      <c r="B88" s="329">
        <v>44697</v>
      </c>
      <c r="C88" s="434"/>
      <c r="D88" s="413" t="s">
        <v>879</v>
      </c>
      <c r="E88" s="276" t="s">
        <v>589</v>
      </c>
      <c r="F88" s="276">
        <v>1592</v>
      </c>
      <c r="G88" s="276">
        <v>1560</v>
      </c>
      <c r="H88" s="385">
        <v>1616.5</v>
      </c>
      <c r="I88" s="385" t="s">
        <v>970</v>
      </c>
      <c r="J88" s="384" t="s">
        <v>1024</v>
      </c>
      <c r="K88" s="385">
        <f t="shared" ref="K88" si="109">H88-F88</f>
        <v>24.5</v>
      </c>
      <c r="L88" s="386">
        <f t="shared" ref="L88" si="110">(H88*N88)*0.07%</f>
        <v>396.04250000000008</v>
      </c>
      <c r="M88" s="387">
        <f t="shared" ref="M88" si="111">(K88*N88)-L88</f>
        <v>8178.9574999999995</v>
      </c>
      <c r="N88" s="385">
        <v>350</v>
      </c>
      <c r="O88" s="330" t="s">
        <v>587</v>
      </c>
      <c r="P88" s="333">
        <v>44698</v>
      </c>
      <c r="Q88" s="249"/>
      <c r="R88" s="253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276">
        <v>22</v>
      </c>
      <c r="B89" s="329">
        <v>44697</v>
      </c>
      <c r="C89" s="434"/>
      <c r="D89" s="413" t="s">
        <v>975</v>
      </c>
      <c r="E89" s="276" t="s">
        <v>589</v>
      </c>
      <c r="F89" s="276">
        <v>608.5</v>
      </c>
      <c r="G89" s="276">
        <v>598</v>
      </c>
      <c r="H89" s="385">
        <v>616</v>
      </c>
      <c r="I89" s="385">
        <v>630</v>
      </c>
      <c r="J89" s="384" t="s">
        <v>990</v>
      </c>
      <c r="K89" s="385">
        <f t="shared" ref="K89:K94" si="112">H89-F89</f>
        <v>7.5</v>
      </c>
      <c r="L89" s="386">
        <f t="shared" ref="L89:L94" si="113">(H89*N89)*0.07%</f>
        <v>582.12000000000012</v>
      </c>
      <c r="M89" s="387">
        <f t="shared" ref="M89:M94" si="114">(K89*N89)-L89</f>
        <v>9542.8799999999992</v>
      </c>
      <c r="N89" s="385">
        <v>1350</v>
      </c>
      <c r="O89" s="330" t="s">
        <v>587</v>
      </c>
      <c r="P89" s="333">
        <v>44698</v>
      </c>
      <c r="Q89" s="249"/>
      <c r="R89" s="253" t="s">
        <v>866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76">
        <v>23</v>
      </c>
      <c r="B90" s="329">
        <v>44697</v>
      </c>
      <c r="C90" s="434"/>
      <c r="D90" s="413" t="s">
        <v>982</v>
      </c>
      <c r="E90" s="276" t="s">
        <v>589</v>
      </c>
      <c r="F90" s="276">
        <v>1311</v>
      </c>
      <c r="G90" s="276">
        <v>1288</v>
      </c>
      <c r="H90" s="385">
        <v>1328</v>
      </c>
      <c r="I90" s="385" t="s">
        <v>983</v>
      </c>
      <c r="J90" s="384" t="s">
        <v>1004</v>
      </c>
      <c r="K90" s="385">
        <f t="shared" si="112"/>
        <v>17</v>
      </c>
      <c r="L90" s="386">
        <f t="shared" si="113"/>
        <v>511.28000000000009</v>
      </c>
      <c r="M90" s="387">
        <f t="shared" si="114"/>
        <v>8838.7199999999993</v>
      </c>
      <c r="N90" s="385">
        <v>550</v>
      </c>
      <c r="O90" s="330" t="s">
        <v>587</v>
      </c>
      <c r="P90" s="333">
        <v>44699</v>
      </c>
      <c r="Q90" s="249"/>
      <c r="R90" s="253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348">
        <v>24</v>
      </c>
      <c r="B91" s="346">
        <v>44700</v>
      </c>
      <c r="C91" s="347"/>
      <c r="D91" s="347" t="s">
        <v>941</v>
      </c>
      <c r="E91" s="348" t="s">
        <v>589</v>
      </c>
      <c r="F91" s="348">
        <v>15910</v>
      </c>
      <c r="G91" s="348">
        <v>15750</v>
      </c>
      <c r="H91" s="343">
        <v>15755</v>
      </c>
      <c r="I91" s="343" t="s">
        <v>951</v>
      </c>
      <c r="J91" s="342" t="s">
        <v>952</v>
      </c>
      <c r="K91" s="343">
        <f t="shared" si="112"/>
        <v>-155</v>
      </c>
      <c r="L91" s="344">
        <f t="shared" si="113"/>
        <v>551.42500000000007</v>
      </c>
      <c r="M91" s="345">
        <f t="shared" si="114"/>
        <v>-8301.4249999999993</v>
      </c>
      <c r="N91" s="343">
        <v>50</v>
      </c>
      <c r="O91" s="358" t="s">
        <v>599</v>
      </c>
      <c r="P91" s="346">
        <v>44700</v>
      </c>
      <c r="Q91" s="249"/>
      <c r="R91" s="253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76">
        <v>25</v>
      </c>
      <c r="B92" s="329">
        <v>44701</v>
      </c>
      <c r="C92" s="434"/>
      <c r="D92" s="413" t="s">
        <v>925</v>
      </c>
      <c r="E92" s="276" t="s">
        <v>589</v>
      </c>
      <c r="F92" s="276">
        <v>2110</v>
      </c>
      <c r="G92" s="276">
        <v>2065</v>
      </c>
      <c r="H92" s="385">
        <v>2150</v>
      </c>
      <c r="I92" s="385" t="s">
        <v>964</v>
      </c>
      <c r="J92" s="384" t="s">
        <v>631</v>
      </c>
      <c r="K92" s="385">
        <f t="shared" si="112"/>
        <v>40</v>
      </c>
      <c r="L92" s="386">
        <f t="shared" si="113"/>
        <v>376.25000000000006</v>
      </c>
      <c r="M92" s="387">
        <f t="shared" si="114"/>
        <v>9623.75</v>
      </c>
      <c r="N92" s="385">
        <v>250</v>
      </c>
      <c r="O92" s="330" t="s">
        <v>587</v>
      </c>
      <c r="P92" s="333">
        <v>44704</v>
      </c>
      <c r="Q92" s="249"/>
      <c r="R92" s="253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s="247" customFormat="1" ht="13.15" customHeight="1">
      <c r="A93" s="276">
        <v>26</v>
      </c>
      <c r="B93" s="329">
        <v>44701</v>
      </c>
      <c r="C93" s="434"/>
      <c r="D93" s="413" t="s">
        <v>1019</v>
      </c>
      <c r="E93" s="276" t="s">
        <v>589</v>
      </c>
      <c r="F93" s="276">
        <v>1591</v>
      </c>
      <c r="G93" s="276">
        <v>1559</v>
      </c>
      <c r="H93" s="385">
        <v>1617</v>
      </c>
      <c r="I93" s="385" t="s">
        <v>970</v>
      </c>
      <c r="J93" s="384" t="s">
        <v>1030</v>
      </c>
      <c r="K93" s="385">
        <f t="shared" si="112"/>
        <v>26</v>
      </c>
      <c r="L93" s="386">
        <f t="shared" si="113"/>
        <v>396.16500000000008</v>
      </c>
      <c r="M93" s="387">
        <f t="shared" si="114"/>
        <v>8703.8349999999991</v>
      </c>
      <c r="N93" s="385">
        <v>350</v>
      </c>
      <c r="O93" s="330" t="s">
        <v>587</v>
      </c>
      <c r="P93" s="333">
        <v>44704</v>
      </c>
      <c r="Q93" s="249"/>
      <c r="R93" s="253" t="s">
        <v>866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9"/>
      <c r="AG93" s="296"/>
      <c r="AH93" s="249"/>
      <c r="AI93" s="249"/>
      <c r="AJ93" s="299"/>
      <c r="AK93" s="299"/>
      <c r="AL93" s="299"/>
    </row>
    <row r="94" spans="1:38" s="247" customFormat="1" ht="13.15" customHeight="1">
      <c r="A94" s="276">
        <v>27</v>
      </c>
      <c r="B94" s="329">
        <v>44701</v>
      </c>
      <c r="C94" s="434"/>
      <c r="D94" s="413" t="s">
        <v>1020</v>
      </c>
      <c r="E94" s="276" t="s">
        <v>589</v>
      </c>
      <c r="F94" s="276">
        <v>1324</v>
      </c>
      <c r="G94" s="276">
        <v>1299</v>
      </c>
      <c r="H94" s="385">
        <v>1334</v>
      </c>
      <c r="I94" s="385" t="s">
        <v>1021</v>
      </c>
      <c r="J94" s="384" t="s">
        <v>1048</v>
      </c>
      <c r="K94" s="385">
        <f t="shared" si="112"/>
        <v>10</v>
      </c>
      <c r="L94" s="386">
        <f t="shared" si="113"/>
        <v>513.59</v>
      </c>
      <c r="M94" s="387">
        <f t="shared" si="114"/>
        <v>4986.41</v>
      </c>
      <c r="N94" s="385">
        <v>550</v>
      </c>
      <c r="O94" s="330" t="s">
        <v>587</v>
      </c>
      <c r="P94" s="333">
        <v>44706</v>
      </c>
      <c r="Q94" s="249"/>
      <c r="R94" s="253" t="s">
        <v>588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9"/>
      <c r="AG94" s="296"/>
      <c r="AH94" s="249"/>
      <c r="AI94" s="249"/>
      <c r="AJ94" s="299"/>
      <c r="AK94" s="299"/>
      <c r="AL94" s="299"/>
    </row>
    <row r="95" spans="1:38" s="247" customFormat="1" ht="13.15" customHeight="1">
      <c r="A95" s="276">
        <v>28</v>
      </c>
      <c r="B95" s="329">
        <v>44701</v>
      </c>
      <c r="C95" s="434"/>
      <c r="D95" s="413" t="s">
        <v>1022</v>
      </c>
      <c r="E95" s="276" t="s">
        <v>589</v>
      </c>
      <c r="F95" s="276">
        <v>1444</v>
      </c>
      <c r="G95" s="276">
        <v>1398</v>
      </c>
      <c r="H95" s="385">
        <v>1471</v>
      </c>
      <c r="I95" s="385" t="s">
        <v>1023</v>
      </c>
      <c r="J95" s="384" t="s">
        <v>1032</v>
      </c>
      <c r="K95" s="385">
        <f t="shared" ref="K95" si="115">H95-F95</f>
        <v>27</v>
      </c>
      <c r="L95" s="386">
        <f t="shared" ref="L95" si="116">(H95*N95)*0.07%</f>
        <v>308.91000000000003</v>
      </c>
      <c r="M95" s="387">
        <f t="shared" ref="M95" si="117">(K95*N95)-L95</f>
        <v>7791.09</v>
      </c>
      <c r="N95" s="385">
        <v>300</v>
      </c>
      <c r="O95" s="330" t="s">
        <v>587</v>
      </c>
      <c r="P95" s="333">
        <v>44704</v>
      </c>
      <c r="Q95" s="249"/>
      <c r="R95" s="253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9"/>
      <c r="AG95" s="296"/>
      <c r="AH95" s="249"/>
      <c r="AI95" s="249"/>
      <c r="AJ95" s="299"/>
      <c r="AK95" s="299"/>
      <c r="AL95" s="299"/>
    </row>
    <row r="96" spans="1:38" s="247" customFormat="1" ht="13.15" customHeight="1">
      <c r="A96" s="276">
        <v>29</v>
      </c>
      <c r="B96" s="329">
        <v>44704</v>
      </c>
      <c r="C96" s="434"/>
      <c r="D96" s="413" t="s">
        <v>1028</v>
      </c>
      <c r="E96" s="276" t="s">
        <v>589</v>
      </c>
      <c r="F96" s="276">
        <v>933</v>
      </c>
      <c r="G96" s="276">
        <v>915</v>
      </c>
      <c r="H96" s="385">
        <v>945</v>
      </c>
      <c r="I96" s="385" t="s">
        <v>1029</v>
      </c>
      <c r="J96" s="384" t="s">
        <v>1031</v>
      </c>
      <c r="K96" s="385">
        <f t="shared" ref="K96" si="118">H96-F96</f>
        <v>12</v>
      </c>
      <c r="L96" s="386">
        <f t="shared" ref="L96" si="119">(H96*N96)*0.07%</f>
        <v>463.05000000000007</v>
      </c>
      <c r="M96" s="387">
        <f t="shared" ref="M96" si="120">(K96*N96)-L96</f>
        <v>7936.95</v>
      </c>
      <c r="N96" s="385">
        <v>700</v>
      </c>
      <c r="O96" s="330" t="s">
        <v>587</v>
      </c>
      <c r="P96" s="333">
        <v>44704</v>
      </c>
      <c r="Q96" s="249"/>
      <c r="R96" s="253" t="s">
        <v>866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9"/>
      <c r="AG96" s="296"/>
      <c r="AH96" s="249"/>
      <c r="AI96" s="249"/>
      <c r="AJ96" s="299"/>
      <c r="AK96" s="299"/>
      <c r="AL96" s="299"/>
    </row>
    <row r="97" spans="1:38" s="247" customFormat="1" ht="13.15" customHeight="1">
      <c r="A97" s="276">
        <v>30</v>
      </c>
      <c r="B97" s="329">
        <v>44704</v>
      </c>
      <c r="C97" s="434"/>
      <c r="D97" s="413" t="s">
        <v>1034</v>
      </c>
      <c r="E97" s="276" t="s">
        <v>589</v>
      </c>
      <c r="F97" s="276">
        <v>264.5</v>
      </c>
      <c r="G97" s="276">
        <v>256</v>
      </c>
      <c r="H97" s="385">
        <v>269.5</v>
      </c>
      <c r="I97" s="385" t="s">
        <v>1035</v>
      </c>
      <c r="J97" s="384" t="s">
        <v>1043</v>
      </c>
      <c r="K97" s="385">
        <f t="shared" ref="K97:K98" si="121">H97-F97</f>
        <v>5</v>
      </c>
      <c r="L97" s="386">
        <f t="shared" ref="L97:L98" si="122">(H97*N97)*0.07%</f>
        <v>320.70500000000004</v>
      </c>
      <c r="M97" s="387">
        <f t="shared" ref="M97:M98" si="123">(K97*N97)-L97</f>
        <v>8179.2950000000001</v>
      </c>
      <c r="N97" s="385">
        <v>1700</v>
      </c>
      <c r="O97" s="330" t="s">
        <v>587</v>
      </c>
      <c r="P97" s="333">
        <v>44704</v>
      </c>
      <c r="Q97" s="249"/>
      <c r="R97" s="253" t="s">
        <v>866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9"/>
      <c r="AG97" s="296"/>
      <c r="AH97" s="249"/>
      <c r="AI97" s="249"/>
      <c r="AJ97" s="299"/>
      <c r="AK97" s="299"/>
      <c r="AL97" s="299"/>
    </row>
    <row r="98" spans="1:38" s="247" customFormat="1" ht="13.15" customHeight="1">
      <c r="A98" s="276">
        <v>31</v>
      </c>
      <c r="B98" s="329">
        <v>44704</v>
      </c>
      <c r="C98" s="434"/>
      <c r="D98" s="413" t="s">
        <v>1036</v>
      </c>
      <c r="E98" s="276" t="s">
        <v>589</v>
      </c>
      <c r="F98" s="276">
        <v>1589</v>
      </c>
      <c r="G98" s="276">
        <v>1555</v>
      </c>
      <c r="H98" s="385">
        <v>1591</v>
      </c>
      <c r="I98" s="385" t="s">
        <v>970</v>
      </c>
      <c r="J98" s="384" t="s">
        <v>1057</v>
      </c>
      <c r="K98" s="385">
        <f t="shared" si="121"/>
        <v>2</v>
      </c>
      <c r="L98" s="386">
        <f t="shared" si="122"/>
        <v>389.79500000000007</v>
      </c>
      <c r="M98" s="387">
        <f t="shared" si="123"/>
        <v>310.20499999999993</v>
      </c>
      <c r="N98" s="385">
        <v>350</v>
      </c>
      <c r="O98" s="330" t="s">
        <v>587</v>
      </c>
      <c r="P98" s="333">
        <v>44707</v>
      </c>
      <c r="Q98" s="249"/>
      <c r="R98" s="253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9"/>
      <c r="AG98" s="296"/>
      <c r="AH98" s="249"/>
      <c r="AI98" s="249"/>
      <c r="AJ98" s="299"/>
      <c r="AK98" s="299"/>
      <c r="AL98" s="299"/>
    </row>
    <row r="99" spans="1:38" s="247" customFormat="1" ht="13.15" customHeight="1">
      <c r="A99" s="348">
        <v>32</v>
      </c>
      <c r="B99" s="346">
        <v>44705</v>
      </c>
      <c r="C99" s="453"/>
      <c r="D99" s="347" t="s">
        <v>1044</v>
      </c>
      <c r="E99" s="348" t="s">
        <v>589</v>
      </c>
      <c r="F99" s="348">
        <v>998</v>
      </c>
      <c r="G99" s="348">
        <v>979</v>
      </c>
      <c r="H99" s="343">
        <v>979</v>
      </c>
      <c r="I99" s="343" t="s">
        <v>1045</v>
      </c>
      <c r="J99" s="342" t="s">
        <v>1051</v>
      </c>
      <c r="K99" s="343">
        <f t="shared" ref="K99:K100" si="124">H99-F99</f>
        <v>-19</v>
      </c>
      <c r="L99" s="344">
        <f t="shared" ref="L99:L100" si="125">(H99*N99)*0.07%</f>
        <v>479.71000000000009</v>
      </c>
      <c r="M99" s="345">
        <f t="shared" ref="M99:M100" si="126">(K99*N99)-L99</f>
        <v>-13779.710000000001</v>
      </c>
      <c r="N99" s="343">
        <v>700</v>
      </c>
      <c r="O99" s="358" t="s">
        <v>599</v>
      </c>
      <c r="P99" s="346">
        <v>44706</v>
      </c>
      <c r="Q99" s="249"/>
      <c r="R99" s="253" t="s">
        <v>588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9"/>
      <c r="AG99" s="296"/>
      <c r="AH99" s="249"/>
      <c r="AI99" s="249"/>
      <c r="AJ99" s="299"/>
      <c r="AK99" s="299"/>
      <c r="AL99" s="299"/>
    </row>
    <row r="100" spans="1:38" s="247" customFormat="1" ht="13.15" customHeight="1">
      <c r="A100" s="276">
        <v>33</v>
      </c>
      <c r="B100" s="329">
        <v>44706</v>
      </c>
      <c r="C100" s="434"/>
      <c r="D100" s="413" t="s">
        <v>1055</v>
      </c>
      <c r="E100" s="276" t="s">
        <v>589</v>
      </c>
      <c r="F100" s="276">
        <v>16050</v>
      </c>
      <c r="G100" s="276">
        <v>15900</v>
      </c>
      <c r="H100" s="385">
        <v>16115</v>
      </c>
      <c r="I100" s="385" t="s">
        <v>942</v>
      </c>
      <c r="J100" s="384" t="s">
        <v>1042</v>
      </c>
      <c r="K100" s="385">
        <f t="shared" si="124"/>
        <v>65</v>
      </c>
      <c r="L100" s="386">
        <f t="shared" si="125"/>
        <v>564.02500000000009</v>
      </c>
      <c r="M100" s="387">
        <f t="shared" si="126"/>
        <v>2685.9749999999999</v>
      </c>
      <c r="N100" s="385">
        <v>50</v>
      </c>
      <c r="O100" s="330" t="s">
        <v>587</v>
      </c>
      <c r="P100" s="333">
        <v>44707</v>
      </c>
      <c r="Q100" s="249"/>
      <c r="R100" s="253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9"/>
      <c r="AG100" s="296"/>
      <c r="AH100" s="249"/>
      <c r="AI100" s="249"/>
      <c r="AJ100" s="299"/>
      <c r="AK100" s="299"/>
      <c r="AL100" s="299"/>
    </row>
    <row r="101" spans="1:38" s="247" customFormat="1" ht="13.15" customHeight="1">
      <c r="A101" s="251">
        <v>34</v>
      </c>
      <c r="B101" s="248">
        <v>44706</v>
      </c>
      <c r="C101" s="257"/>
      <c r="D101" s="313" t="s">
        <v>1058</v>
      </c>
      <c r="E101" s="251" t="s">
        <v>589</v>
      </c>
      <c r="F101" s="251" t="s">
        <v>1059</v>
      </c>
      <c r="G101" s="251">
        <v>254</v>
      </c>
      <c r="H101" s="252"/>
      <c r="I101" s="252" t="s">
        <v>960</v>
      </c>
      <c r="J101" s="287" t="s">
        <v>590</v>
      </c>
      <c r="K101" s="313"/>
      <c r="L101" s="251"/>
      <c r="M101" s="251"/>
      <c r="N101" s="251"/>
      <c r="O101" s="252"/>
      <c r="P101" s="252"/>
      <c r="Q101" s="249"/>
      <c r="R101" s="253" t="s">
        <v>866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9"/>
      <c r="AG101" s="296"/>
      <c r="AH101" s="249"/>
      <c r="AI101" s="249"/>
      <c r="AJ101" s="299"/>
      <c r="AK101" s="299"/>
      <c r="AL101" s="299"/>
    </row>
    <row r="102" spans="1:38" s="247" customFormat="1" ht="13.15" customHeight="1">
      <c r="A102" s="276">
        <v>35</v>
      </c>
      <c r="B102" s="329">
        <v>44707</v>
      </c>
      <c r="C102" s="434"/>
      <c r="D102" s="413" t="s">
        <v>1060</v>
      </c>
      <c r="E102" s="276" t="s">
        <v>589</v>
      </c>
      <c r="F102" s="276">
        <v>2271</v>
      </c>
      <c r="G102" s="276">
        <v>2220</v>
      </c>
      <c r="H102" s="385">
        <v>2301</v>
      </c>
      <c r="I102" s="385" t="s">
        <v>1061</v>
      </c>
      <c r="J102" s="384" t="s">
        <v>602</v>
      </c>
      <c r="K102" s="385">
        <f t="shared" ref="K102" si="127">H102-F102</f>
        <v>30</v>
      </c>
      <c r="L102" s="386">
        <f t="shared" ref="L102" si="128">(H102*N102)*0.07%</f>
        <v>483.21000000000009</v>
      </c>
      <c r="M102" s="387">
        <f t="shared" ref="M102" si="129">(K102*N102)-L102</f>
        <v>8516.7899999999991</v>
      </c>
      <c r="N102" s="385">
        <v>300</v>
      </c>
      <c r="O102" s="330" t="s">
        <v>587</v>
      </c>
      <c r="P102" s="333">
        <v>44708</v>
      </c>
      <c r="Q102" s="249"/>
      <c r="R102" s="253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9"/>
      <c r="AG102" s="296"/>
      <c r="AH102" s="249"/>
      <c r="AI102" s="249"/>
      <c r="AJ102" s="299"/>
      <c r="AK102" s="299"/>
      <c r="AL102" s="299"/>
    </row>
    <row r="103" spans="1:38" s="247" customFormat="1" ht="13.15" customHeight="1">
      <c r="A103" s="276">
        <v>36</v>
      </c>
      <c r="B103" s="329">
        <v>44712</v>
      </c>
      <c r="C103" s="434"/>
      <c r="D103" s="413" t="s">
        <v>1055</v>
      </c>
      <c r="E103" s="276" t="s">
        <v>589</v>
      </c>
      <c r="F103" s="276">
        <v>16565</v>
      </c>
      <c r="G103" s="276">
        <v>16390</v>
      </c>
      <c r="H103" s="385">
        <v>16665</v>
      </c>
      <c r="I103" s="385" t="s">
        <v>1107</v>
      </c>
      <c r="J103" s="384" t="s">
        <v>852</v>
      </c>
      <c r="K103" s="385">
        <f t="shared" ref="K103" si="130">H103-F103</f>
        <v>100</v>
      </c>
      <c r="L103" s="386">
        <f t="shared" ref="L103" si="131">(H103*N103)*0.07%</f>
        <v>583.27500000000009</v>
      </c>
      <c r="M103" s="387">
        <f t="shared" ref="M103" si="132">(K103*N103)-L103</f>
        <v>4416.7250000000004</v>
      </c>
      <c r="N103" s="385">
        <v>50</v>
      </c>
      <c r="O103" s="330" t="s">
        <v>587</v>
      </c>
      <c r="P103" s="333">
        <v>44712</v>
      </c>
      <c r="Q103" s="249"/>
      <c r="R103" s="253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9"/>
      <c r="AG103" s="296"/>
      <c r="AH103" s="249"/>
      <c r="AI103" s="249"/>
      <c r="AJ103" s="299"/>
      <c r="AK103" s="299"/>
      <c r="AL103" s="299"/>
    </row>
    <row r="104" spans="1:38" s="247" customFormat="1" ht="13.15" customHeight="1">
      <c r="A104" s="251"/>
      <c r="B104" s="248"/>
      <c r="C104" s="257"/>
      <c r="D104" s="313"/>
      <c r="E104" s="251"/>
      <c r="F104" s="251"/>
      <c r="G104" s="251"/>
      <c r="H104" s="252"/>
      <c r="I104" s="252"/>
      <c r="J104" s="287"/>
      <c r="K104" s="313"/>
      <c r="L104" s="251"/>
      <c r="M104" s="251"/>
      <c r="N104" s="251"/>
      <c r="O104" s="252"/>
      <c r="P104" s="252"/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9"/>
      <c r="AG104" s="296"/>
      <c r="AH104" s="249"/>
      <c r="AI104" s="249"/>
      <c r="AJ104" s="299"/>
      <c r="AK104" s="299"/>
      <c r="AL104" s="299"/>
    </row>
    <row r="105" spans="1:38" s="247" customFormat="1" ht="13.15" customHeight="1">
      <c r="A105" s="251"/>
      <c r="B105" s="248"/>
      <c r="C105" s="313"/>
      <c r="D105" s="313"/>
      <c r="E105" s="251"/>
      <c r="F105" s="251"/>
      <c r="G105" s="251"/>
      <c r="H105" s="252"/>
      <c r="I105" s="252"/>
      <c r="J105" s="287"/>
      <c r="K105" s="313"/>
      <c r="L105" s="251"/>
      <c r="M105" s="251"/>
      <c r="N105" s="251"/>
      <c r="O105" s="252"/>
      <c r="P105" s="252"/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9"/>
      <c r="AG105" s="296"/>
      <c r="AH105" s="249"/>
      <c r="AI105" s="249"/>
      <c r="AJ105" s="299"/>
      <c r="AK105" s="299"/>
      <c r="AL105" s="299"/>
    </row>
    <row r="106" spans="1:38" s="247" customFormat="1" ht="13.15" customHeight="1">
      <c r="A106" s="299"/>
      <c r="B106" s="296"/>
      <c r="C106" s="249"/>
      <c r="D106" s="249"/>
      <c r="E106" s="299"/>
      <c r="F106" s="299"/>
      <c r="G106" s="299"/>
      <c r="H106" s="300"/>
      <c r="I106" s="300"/>
      <c r="J106" s="403"/>
      <c r="K106" s="300"/>
      <c r="L106" s="301"/>
      <c r="M106" s="404"/>
      <c r="N106" s="300"/>
      <c r="O106" s="405"/>
      <c r="P106" s="303"/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9"/>
      <c r="AG106" s="296"/>
      <c r="AH106" s="249"/>
      <c r="AI106" s="249"/>
      <c r="AJ106" s="299"/>
      <c r="AK106" s="299"/>
      <c r="AL106" s="299"/>
    </row>
    <row r="107" spans="1:38" ht="13.5" customHeight="1">
      <c r="A107" s="107"/>
      <c r="B107" s="108"/>
      <c r="C107" s="142"/>
      <c r="D107" s="150"/>
      <c r="E107" s="151"/>
      <c r="F107" s="107"/>
      <c r="G107" s="107"/>
      <c r="H107" s="107"/>
      <c r="I107" s="143"/>
      <c r="J107" s="143"/>
      <c r="K107" s="143"/>
      <c r="L107" s="143"/>
      <c r="M107" s="143"/>
      <c r="N107" s="143"/>
      <c r="O107" s="143"/>
      <c r="P107" s="143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52"/>
      <c r="B108" s="108"/>
      <c r="C108" s="109"/>
      <c r="D108" s="153"/>
      <c r="E108" s="112"/>
      <c r="F108" s="112"/>
      <c r="G108" s="112"/>
      <c r="H108" s="112"/>
      <c r="I108" s="112"/>
      <c r="J108" s="6"/>
      <c r="K108" s="112"/>
      <c r="L108" s="112"/>
      <c r="M108" s="6"/>
      <c r="N108" s="1"/>
      <c r="O108" s="109"/>
      <c r="P108" s="41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54" t="s">
        <v>609</v>
      </c>
      <c r="B109" s="154"/>
      <c r="C109" s="154"/>
      <c r="D109" s="154"/>
      <c r="E109" s="155"/>
      <c r="F109" s="112"/>
      <c r="G109" s="112"/>
      <c r="H109" s="112"/>
      <c r="I109" s="112"/>
      <c r="J109" s="1"/>
      <c r="K109" s="6"/>
      <c r="L109" s="6"/>
      <c r="M109" s="6"/>
      <c r="N109" s="1"/>
      <c r="O109" s="1"/>
      <c r="P109" s="41"/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ht="38.25" customHeight="1">
      <c r="A110" s="96" t="s">
        <v>16</v>
      </c>
      <c r="B110" s="96" t="s">
        <v>564</v>
      </c>
      <c r="C110" s="96"/>
      <c r="D110" s="97" t="s">
        <v>575</v>
      </c>
      <c r="E110" s="96" t="s">
        <v>576</v>
      </c>
      <c r="F110" s="96" t="s">
        <v>577</v>
      </c>
      <c r="G110" s="96" t="s">
        <v>597</v>
      </c>
      <c r="H110" s="96" t="s">
        <v>579</v>
      </c>
      <c r="I110" s="96" t="s">
        <v>580</v>
      </c>
      <c r="J110" s="95" t="s">
        <v>581</v>
      </c>
      <c r="K110" s="95" t="s">
        <v>610</v>
      </c>
      <c r="L110" s="98" t="s">
        <v>583</v>
      </c>
      <c r="M110" s="149" t="s">
        <v>606</v>
      </c>
      <c r="N110" s="96" t="s">
        <v>607</v>
      </c>
      <c r="O110" s="96" t="s">
        <v>585</v>
      </c>
      <c r="P110" s="97" t="s">
        <v>586</v>
      </c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s="247" customFormat="1" ht="12.75" customHeight="1">
      <c r="A111" s="374">
        <v>1</v>
      </c>
      <c r="B111" s="346">
        <v>44683</v>
      </c>
      <c r="C111" s="375"/>
      <c r="D111" s="376" t="s">
        <v>889</v>
      </c>
      <c r="E111" s="374" t="s">
        <v>589</v>
      </c>
      <c r="F111" s="374">
        <v>55.5</v>
      </c>
      <c r="G111" s="374">
        <v>29</v>
      </c>
      <c r="H111" s="377">
        <v>29</v>
      </c>
      <c r="I111" s="378" t="s">
        <v>890</v>
      </c>
      <c r="J111" s="342" t="s">
        <v>948</v>
      </c>
      <c r="K111" s="343">
        <f t="shared" ref="K111:K112" si="133">H111-F111</f>
        <v>-26.5</v>
      </c>
      <c r="L111" s="344">
        <v>100</v>
      </c>
      <c r="M111" s="345">
        <f t="shared" ref="M111:M112" si="134">(K111*N111)-L111</f>
        <v>-8050</v>
      </c>
      <c r="N111" s="343">
        <v>300</v>
      </c>
      <c r="O111" s="358" t="s">
        <v>599</v>
      </c>
      <c r="P111" s="346">
        <v>44685</v>
      </c>
      <c r="Q111" s="249"/>
      <c r="R111" s="250" t="s">
        <v>866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79">
        <v>2</v>
      </c>
      <c r="B112" s="329">
        <v>44683</v>
      </c>
      <c r="C112" s="380"/>
      <c r="D112" s="381" t="s">
        <v>888</v>
      </c>
      <c r="E112" s="379" t="s">
        <v>589</v>
      </c>
      <c r="F112" s="379">
        <v>82.5</v>
      </c>
      <c r="G112" s="379">
        <v>40</v>
      </c>
      <c r="H112" s="382">
        <v>107.5</v>
      </c>
      <c r="I112" s="383" t="s">
        <v>891</v>
      </c>
      <c r="J112" s="384" t="s">
        <v>608</v>
      </c>
      <c r="K112" s="385">
        <f t="shared" si="133"/>
        <v>25</v>
      </c>
      <c r="L112" s="386">
        <v>100</v>
      </c>
      <c r="M112" s="387">
        <f t="shared" si="134"/>
        <v>1150</v>
      </c>
      <c r="N112" s="385">
        <v>50</v>
      </c>
      <c r="O112" s="330" t="s">
        <v>587</v>
      </c>
      <c r="P112" s="329">
        <v>44685</v>
      </c>
      <c r="Q112" s="249"/>
      <c r="R112" s="250" t="s">
        <v>866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88">
        <v>3</v>
      </c>
      <c r="B113" s="389">
        <v>44685</v>
      </c>
      <c r="C113" s="390"/>
      <c r="D113" s="391" t="s">
        <v>896</v>
      </c>
      <c r="E113" s="388" t="s">
        <v>589</v>
      </c>
      <c r="F113" s="388">
        <v>92.5</v>
      </c>
      <c r="G113" s="388">
        <v>50</v>
      </c>
      <c r="H113" s="392">
        <v>50</v>
      </c>
      <c r="I113" s="393" t="s">
        <v>897</v>
      </c>
      <c r="J113" s="394" t="s">
        <v>847</v>
      </c>
      <c r="K113" s="395">
        <f t="shared" ref="K113" si="135">H113-F113</f>
        <v>-42.5</v>
      </c>
      <c r="L113" s="396">
        <v>100</v>
      </c>
      <c r="M113" s="397">
        <f t="shared" ref="M113" si="136">(K113*N113)-L113</f>
        <v>-2225</v>
      </c>
      <c r="N113" s="395">
        <v>50</v>
      </c>
      <c r="O113" s="398" t="s">
        <v>599</v>
      </c>
      <c r="P113" s="419">
        <v>44685</v>
      </c>
      <c r="Q113" s="249"/>
      <c r="R113" s="250" t="s">
        <v>866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88">
        <v>4</v>
      </c>
      <c r="B114" s="389">
        <v>44686</v>
      </c>
      <c r="C114" s="390"/>
      <c r="D114" s="391" t="s">
        <v>905</v>
      </c>
      <c r="E114" s="388" t="s">
        <v>589</v>
      </c>
      <c r="F114" s="388">
        <v>85</v>
      </c>
      <c r="G114" s="388">
        <v>10</v>
      </c>
      <c r="H114" s="392">
        <v>10</v>
      </c>
      <c r="I114" s="393" t="s">
        <v>906</v>
      </c>
      <c r="J114" s="394" t="s">
        <v>996</v>
      </c>
      <c r="K114" s="395">
        <f t="shared" ref="K114:K116" si="137">H114-F114</f>
        <v>-75</v>
      </c>
      <c r="L114" s="396">
        <v>100</v>
      </c>
      <c r="M114" s="397">
        <f t="shared" ref="M114:M116" si="138">(K114*N114)-L114</f>
        <v>-1975</v>
      </c>
      <c r="N114" s="395">
        <v>25</v>
      </c>
      <c r="O114" s="398" t="s">
        <v>599</v>
      </c>
      <c r="P114" s="419">
        <v>44686</v>
      </c>
      <c r="Q114" s="249"/>
      <c r="R114" s="250" t="s">
        <v>866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79">
        <v>5</v>
      </c>
      <c r="B115" s="329">
        <v>44690</v>
      </c>
      <c r="C115" s="380"/>
      <c r="D115" s="381" t="s">
        <v>923</v>
      </c>
      <c r="E115" s="379" t="s">
        <v>589</v>
      </c>
      <c r="F115" s="379">
        <v>106</v>
      </c>
      <c r="G115" s="379">
        <v>65</v>
      </c>
      <c r="H115" s="382">
        <v>127.5</v>
      </c>
      <c r="I115" s="383" t="s">
        <v>924</v>
      </c>
      <c r="J115" s="384" t="s">
        <v>995</v>
      </c>
      <c r="K115" s="385">
        <f t="shared" si="137"/>
        <v>21.5</v>
      </c>
      <c r="L115" s="386">
        <v>100</v>
      </c>
      <c r="M115" s="387">
        <f t="shared" si="138"/>
        <v>975</v>
      </c>
      <c r="N115" s="385">
        <v>50</v>
      </c>
      <c r="O115" s="330" t="s">
        <v>587</v>
      </c>
      <c r="P115" s="418">
        <v>44690</v>
      </c>
      <c r="Q115" s="249"/>
      <c r="R115" s="250" t="s">
        <v>588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8">
        <v>6</v>
      </c>
      <c r="B116" s="389">
        <v>44691</v>
      </c>
      <c r="C116" s="390"/>
      <c r="D116" s="391" t="s">
        <v>937</v>
      </c>
      <c r="E116" s="388" t="s">
        <v>589</v>
      </c>
      <c r="F116" s="388">
        <v>82.5</v>
      </c>
      <c r="G116" s="388">
        <v>35</v>
      </c>
      <c r="H116" s="392">
        <v>35</v>
      </c>
      <c r="I116" s="393" t="s">
        <v>938</v>
      </c>
      <c r="J116" s="394" t="s">
        <v>997</v>
      </c>
      <c r="K116" s="395">
        <f t="shared" si="137"/>
        <v>-47.5</v>
      </c>
      <c r="L116" s="396">
        <v>100</v>
      </c>
      <c r="M116" s="397">
        <f t="shared" si="138"/>
        <v>-2475</v>
      </c>
      <c r="N116" s="395">
        <v>50</v>
      </c>
      <c r="O116" s="398" t="s">
        <v>599</v>
      </c>
      <c r="P116" s="419">
        <v>44691</v>
      </c>
      <c r="Q116" s="249"/>
      <c r="R116" s="250" t="s">
        <v>588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74">
        <v>7</v>
      </c>
      <c r="B117" s="346">
        <v>44692</v>
      </c>
      <c r="C117" s="375"/>
      <c r="D117" s="376" t="s">
        <v>939</v>
      </c>
      <c r="E117" s="374" t="s">
        <v>589</v>
      </c>
      <c r="F117" s="374">
        <v>92.5</v>
      </c>
      <c r="G117" s="374">
        <v>45</v>
      </c>
      <c r="H117" s="377">
        <v>45</v>
      </c>
      <c r="I117" s="378" t="s">
        <v>940</v>
      </c>
      <c r="J117" s="394" t="s">
        <v>997</v>
      </c>
      <c r="K117" s="395">
        <f t="shared" ref="K117:K120" si="139">H117-F117</f>
        <v>-47.5</v>
      </c>
      <c r="L117" s="396">
        <v>100</v>
      </c>
      <c r="M117" s="397">
        <f t="shared" ref="M117:M120" si="140">(K117*N117)-L117</f>
        <v>-2475</v>
      </c>
      <c r="N117" s="395">
        <v>50</v>
      </c>
      <c r="O117" s="398" t="s">
        <v>599</v>
      </c>
      <c r="P117" s="419">
        <v>44692</v>
      </c>
      <c r="Q117" s="249"/>
      <c r="R117" s="250" t="s">
        <v>588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79">
        <v>8</v>
      </c>
      <c r="B118" s="329">
        <v>44692</v>
      </c>
      <c r="C118" s="380"/>
      <c r="D118" s="381" t="s">
        <v>943</v>
      </c>
      <c r="E118" s="379" t="s">
        <v>589</v>
      </c>
      <c r="F118" s="379">
        <v>195</v>
      </c>
      <c r="G118" s="379">
        <v>95</v>
      </c>
      <c r="H118" s="382">
        <v>245</v>
      </c>
      <c r="I118" s="383" t="s">
        <v>944</v>
      </c>
      <c r="J118" s="384" t="s">
        <v>998</v>
      </c>
      <c r="K118" s="385">
        <f t="shared" si="139"/>
        <v>50</v>
      </c>
      <c r="L118" s="386">
        <v>100</v>
      </c>
      <c r="M118" s="387">
        <f t="shared" si="140"/>
        <v>1150</v>
      </c>
      <c r="N118" s="385">
        <v>25</v>
      </c>
      <c r="O118" s="330" t="s">
        <v>587</v>
      </c>
      <c r="P118" s="418">
        <v>44692</v>
      </c>
      <c r="Q118" s="249"/>
      <c r="R118" s="250" t="s">
        <v>588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48">
        <v>9</v>
      </c>
      <c r="B119" s="346">
        <v>44692</v>
      </c>
      <c r="C119" s="347"/>
      <c r="D119" s="347" t="s">
        <v>945</v>
      </c>
      <c r="E119" s="348" t="s">
        <v>589</v>
      </c>
      <c r="F119" s="348">
        <v>50</v>
      </c>
      <c r="G119" s="348">
        <v>30</v>
      </c>
      <c r="H119" s="343">
        <v>30</v>
      </c>
      <c r="I119" s="343" t="s">
        <v>946</v>
      </c>
      <c r="J119" s="394" t="s">
        <v>999</v>
      </c>
      <c r="K119" s="395">
        <f t="shared" si="139"/>
        <v>-20</v>
      </c>
      <c r="L119" s="396">
        <v>100</v>
      </c>
      <c r="M119" s="397">
        <f t="shared" si="140"/>
        <v>-5100</v>
      </c>
      <c r="N119" s="395">
        <v>250</v>
      </c>
      <c r="O119" s="398" t="s">
        <v>599</v>
      </c>
      <c r="P119" s="389">
        <v>44693</v>
      </c>
      <c r="Q119" s="249"/>
      <c r="R119" s="250" t="s">
        <v>588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48">
        <v>10</v>
      </c>
      <c r="B120" s="346">
        <v>44693</v>
      </c>
      <c r="C120" s="347"/>
      <c r="D120" s="347" t="s">
        <v>956</v>
      </c>
      <c r="E120" s="348" t="s">
        <v>589</v>
      </c>
      <c r="F120" s="348">
        <v>130</v>
      </c>
      <c r="G120" s="348">
        <v>30</v>
      </c>
      <c r="H120" s="343">
        <v>30</v>
      </c>
      <c r="I120" s="343" t="s">
        <v>957</v>
      </c>
      <c r="J120" s="394" t="s">
        <v>1000</v>
      </c>
      <c r="K120" s="395">
        <f t="shared" si="139"/>
        <v>-100</v>
      </c>
      <c r="L120" s="396">
        <v>100</v>
      </c>
      <c r="M120" s="397">
        <f t="shared" si="140"/>
        <v>-2600</v>
      </c>
      <c r="N120" s="395">
        <v>25</v>
      </c>
      <c r="O120" s="398" t="s">
        <v>599</v>
      </c>
      <c r="P120" s="389">
        <v>44693</v>
      </c>
      <c r="Q120" s="249"/>
      <c r="R120" s="250" t="s">
        <v>866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79">
        <v>11</v>
      </c>
      <c r="B121" s="329">
        <v>44698</v>
      </c>
      <c r="C121" s="380"/>
      <c r="D121" s="381" t="s">
        <v>984</v>
      </c>
      <c r="E121" s="379" t="s">
        <v>589</v>
      </c>
      <c r="F121" s="379">
        <v>18.5</v>
      </c>
      <c r="G121" s="379">
        <v>10</v>
      </c>
      <c r="H121" s="382">
        <v>27</v>
      </c>
      <c r="I121" s="383" t="s">
        <v>985</v>
      </c>
      <c r="J121" s="384" t="s">
        <v>994</v>
      </c>
      <c r="K121" s="385">
        <f t="shared" ref="K121" si="141">H121-F121</f>
        <v>8.5</v>
      </c>
      <c r="L121" s="386">
        <v>100</v>
      </c>
      <c r="M121" s="387">
        <f t="shared" ref="M121" si="142">(K121*N121)-L121</f>
        <v>5850</v>
      </c>
      <c r="N121" s="385">
        <v>700</v>
      </c>
      <c r="O121" s="330" t="s">
        <v>587</v>
      </c>
      <c r="P121" s="329">
        <v>44699</v>
      </c>
      <c r="Q121" s="249"/>
      <c r="R121" s="250" t="s">
        <v>588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48">
        <v>12</v>
      </c>
      <c r="B122" s="346">
        <v>44698</v>
      </c>
      <c r="C122" s="347"/>
      <c r="D122" s="347" t="s">
        <v>986</v>
      </c>
      <c r="E122" s="348" t="s">
        <v>589</v>
      </c>
      <c r="F122" s="348">
        <v>97.5</v>
      </c>
      <c r="G122" s="348">
        <v>60</v>
      </c>
      <c r="H122" s="343">
        <v>60</v>
      </c>
      <c r="I122" s="343" t="s">
        <v>987</v>
      </c>
      <c r="J122" s="394" t="s">
        <v>1001</v>
      </c>
      <c r="K122" s="395">
        <f t="shared" ref="K122" si="143">H122-F122</f>
        <v>-37.5</v>
      </c>
      <c r="L122" s="396">
        <v>100</v>
      </c>
      <c r="M122" s="397">
        <f t="shared" ref="M122" si="144">(K122*N122)-L122</f>
        <v>-1975</v>
      </c>
      <c r="N122" s="395">
        <v>50</v>
      </c>
      <c r="O122" s="398" t="s">
        <v>599</v>
      </c>
      <c r="P122" s="419">
        <v>44698</v>
      </c>
      <c r="Q122" s="249"/>
      <c r="R122" s="250" t="s">
        <v>866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48">
        <v>13</v>
      </c>
      <c r="B123" s="346">
        <v>44699</v>
      </c>
      <c r="C123" s="347"/>
      <c r="D123" s="347" t="s">
        <v>1005</v>
      </c>
      <c r="E123" s="348" t="s">
        <v>589</v>
      </c>
      <c r="F123" s="348">
        <v>33</v>
      </c>
      <c r="G123" s="348">
        <v>15</v>
      </c>
      <c r="H123" s="343">
        <v>15</v>
      </c>
      <c r="I123" s="343" t="s">
        <v>1006</v>
      </c>
      <c r="J123" s="394" t="s">
        <v>1014</v>
      </c>
      <c r="K123" s="395">
        <f t="shared" ref="K123:K124" si="145">H123-F123</f>
        <v>-18</v>
      </c>
      <c r="L123" s="396">
        <v>100</v>
      </c>
      <c r="M123" s="397">
        <f t="shared" ref="M123:M124" si="146">(K123*N123)-L123</f>
        <v>-5500</v>
      </c>
      <c r="N123" s="395">
        <v>300</v>
      </c>
      <c r="O123" s="398" t="s">
        <v>599</v>
      </c>
      <c r="P123" s="389">
        <v>44700</v>
      </c>
      <c r="Q123" s="249"/>
      <c r="R123" s="250" t="s">
        <v>866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48">
        <v>14</v>
      </c>
      <c r="B124" s="346">
        <v>44699</v>
      </c>
      <c r="C124" s="347"/>
      <c r="D124" s="347" t="s">
        <v>1007</v>
      </c>
      <c r="E124" s="348" t="s">
        <v>589</v>
      </c>
      <c r="F124" s="348">
        <v>41.5</v>
      </c>
      <c r="G124" s="348">
        <v>23</v>
      </c>
      <c r="H124" s="343">
        <v>23</v>
      </c>
      <c r="I124" s="343" t="s">
        <v>1008</v>
      </c>
      <c r="J124" s="394" t="s">
        <v>1015</v>
      </c>
      <c r="K124" s="395">
        <f t="shared" si="145"/>
        <v>-18.5</v>
      </c>
      <c r="L124" s="396">
        <v>100</v>
      </c>
      <c r="M124" s="397">
        <f t="shared" si="146"/>
        <v>-4725</v>
      </c>
      <c r="N124" s="395">
        <v>250</v>
      </c>
      <c r="O124" s="398" t="s">
        <v>599</v>
      </c>
      <c r="P124" s="389">
        <v>44700</v>
      </c>
      <c r="Q124" s="249"/>
      <c r="R124" s="250" t="s">
        <v>866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76">
        <v>15</v>
      </c>
      <c r="B125" s="329">
        <v>44700</v>
      </c>
      <c r="C125" s="413"/>
      <c r="D125" s="413" t="s">
        <v>1012</v>
      </c>
      <c r="E125" s="276" t="s">
        <v>589</v>
      </c>
      <c r="F125" s="276">
        <v>44.5</v>
      </c>
      <c r="G125" s="276">
        <v>15</v>
      </c>
      <c r="H125" s="385">
        <v>64.5</v>
      </c>
      <c r="I125" s="385" t="s">
        <v>1013</v>
      </c>
      <c r="J125" s="384" t="s">
        <v>949</v>
      </c>
      <c r="K125" s="385">
        <f t="shared" ref="K125" si="147">H125-F125</f>
        <v>20</v>
      </c>
      <c r="L125" s="386">
        <v>100</v>
      </c>
      <c r="M125" s="387">
        <f t="shared" ref="M125" si="148">(K125*N125)-L125</f>
        <v>900</v>
      </c>
      <c r="N125" s="385">
        <v>50</v>
      </c>
      <c r="O125" s="330" t="s">
        <v>587</v>
      </c>
      <c r="P125" s="329">
        <v>44700</v>
      </c>
      <c r="Q125" s="249"/>
      <c r="R125" s="250" t="s">
        <v>588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45">
        <v>16</v>
      </c>
      <c r="B126" s="446">
        <v>44704</v>
      </c>
      <c r="C126" s="447"/>
      <c r="D126" s="447" t="s">
        <v>1026</v>
      </c>
      <c r="E126" s="445" t="s">
        <v>589</v>
      </c>
      <c r="F126" s="445">
        <v>70</v>
      </c>
      <c r="G126" s="445">
        <v>35</v>
      </c>
      <c r="H126" s="448">
        <v>71</v>
      </c>
      <c r="I126" s="448" t="s">
        <v>1027</v>
      </c>
      <c r="J126" s="449" t="s">
        <v>815</v>
      </c>
      <c r="K126" s="448">
        <f t="shared" ref="K126:K127" si="149">H126-F126</f>
        <v>1</v>
      </c>
      <c r="L126" s="450">
        <v>100</v>
      </c>
      <c r="M126" s="451">
        <f t="shared" ref="M126:M127" si="150">(K126*N126)-L126</f>
        <v>-50</v>
      </c>
      <c r="N126" s="448">
        <v>50</v>
      </c>
      <c r="O126" s="452" t="s">
        <v>587</v>
      </c>
      <c r="P126" s="446">
        <v>44705</v>
      </c>
      <c r="Q126" s="249"/>
      <c r="R126" s="250" t="s">
        <v>588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76">
        <v>17</v>
      </c>
      <c r="B127" s="329">
        <v>44705</v>
      </c>
      <c r="C127" s="413"/>
      <c r="D127" s="413" t="s">
        <v>1037</v>
      </c>
      <c r="E127" s="276" t="s">
        <v>589</v>
      </c>
      <c r="F127" s="276">
        <v>13.5</v>
      </c>
      <c r="G127" s="276">
        <v>9.5</v>
      </c>
      <c r="H127" s="385">
        <v>16</v>
      </c>
      <c r="I127" s="385" t="s">
        <v>1038</v>
      </c>
      <c r="J127" s="384" t="s">
        <v>1053</v>
      </c>
      <c r="K127" s="385">
        <f t="shared" si="149"/>
        <v>2.5</v>
      </c>
      <c r="L127" s="386">
        <v>100</v>
      </c>
      <c r="M127" s="387">
        <f t="shared" si="150"/>
        <v>3337.5</v>
      </c>
      <c r="N127" s="385">
        <v>1375</v>
      </c>
      <c r="O127" s="330" t="s">
        <v>587</v>
      </c>
      <c r="P127" s="329">
        <v>44706</v>
      </c>
      <c r="Q127" s="249"/>
      <c r="R127" s="250" t="s">
        <v>866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276">
        <v>18</v>
      </c>
      <c r="B128" s="329">
        <v>44705</v>
      </c>
      <c r="C128" s="413"/>
      <c r="D128" s="413" t="s">
        <v>1039</v>
      </c>
      <c r="E128" s="276" t="s">
        <v>589</v>
      </c>
      <c r="F128" s="276">
        <v>265</v>
      </c>
      <c r="G128" s="276">
        <v>150</v>
      </c>
      <c r="H128" s="385">
        <v>320</v>
      </c>
      <c r="I128" s="385" t="s">
        <v>1040</v>
      </c>
      <c r="J128" s="384" t="s">
        <v>726</v>
      </c>
      <c r="K128" s="385">
        <f t="shared" ref="K128:K130" si="151">H128-F128</f>
        <v>55</v>
      </c>
      <c r="L128" s="386">
        <v>100</v>
      </c>
      <c r="M128" s="387">
        <f t="shared" ref="M128:M130" si="152">(K128*N128)-L128</f>
        <v>1275</v>
      </c>
      <c r="N128" s="385">
        <v>25</v>
      </c>
      <c r="O128" s="330" t="s">
        <v>587</v>
      </c>
      <c r="P128" s="418">
        <v>44705</v>
      </c>
      <c r="Q128" s="249"/>
      <c r="R128" s="250" t="s">
        <v>866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76">
        <v>19</v>
      </c>
      <c r="B129" s="329">
        <v>44705</v>
      </c>
      <c r="C129" s="413"/>
      <c r="D129" s="413" t="s">
        <v>1039</v>
      </c>
      <c r="E129" s="276" t="s">
        <v>589</v>
      </c>
      <c r="F129" s="276">
        <v>245</v>
      </c>
      <c r="G129" s="276">
        <v>130</v>
      </c>
      <c r="H129" s="385">
        <v>310</v>
      </c>
      <c r="I129" s="385" t="s">
        <v>1041</v>
      </c>
      <c r="J129" s="384" t="s">
        <v>1042</v>
      </c>
      <c r="K129" s="385">
        <f t="shared" si="151"/>
        <v>65</v>
      </c>
      <c r="L129" s="386">
        <v>100</v>
      </c>
      <c r="M129" s="387">
        <f t="shared" si="152"/>
        <v>1525</v>
      </c>
      <c r="N129" s="385">
        <v>25</v>
      </c>
      <c r="O129" s="330" t="s">
        <v>587</v>
      </c>
      <c r="P129" s="418">
        <v>44705</v>
      </c>
      <c r="Q129" s="249"/>
      <c r="R129" s="250" t="s">
        <v>866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276">
        <v>20</v>
      </c>
      <c r="B130" s="329">
        <v>44705</v>
      </c>
      <c r="C130" s="413"/>
      <c r="D130" s="413" t="s">
        <v>1039</v>
      </c>
      <c r="E130" s="276" t="s">
        <v>589</v>
      </c>
      <c r="F130" s="276">
        <v>195</v>
      </c>
      <c r="G130" s="276">
        <v>85</v>
      </c>
      <c r="H130" s="385">
        <v>255</v>
      </c>
      <c r="I130" s="385" t="s">
        <v>944</v>
      </c>
      <c r="J130" s="384" t="s">
        <v>796</v>
      </c>
      <c r="K130" s="385">
        <f t="shared" si="151"/>
        <v>60</v>
      </c>
      <c r="L130" s="386">
        <v>100</v>
      </c>
      <c r="M130" s="387">
        <f t="shared" si="152"/>
        <v>1400</v>
      </c>
      <c r="N130" s="385">
        <v>25</v>
      </c>
      <c r="O130" s="330" t="s">
        <v>587</v>
      </c>
      <c r="P130" s="418">
        <v>44705</v>
      </c>
      <c r="Q130" s="249"/>
      <c r="R130" s="250" t="s">
        <v>866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276">
        <v>21</v>
      </c>
      <c r="B131" s="329">
        <v>44706</v>
      </c>
      <c r="C131" s="413"/>
      <c r="D131" s="413" t="s">
        <v>1049</v>
      </c>
      <c r="E131" s="276" t="s">
        <v>589</v>
      </c>
      <c r="F131" s="276">
        <v>56</v>
      </c>
      <c r="G131" s="276">
        <v>25</v>
      </c>
      <c r="H131" s="385">
        <v>78</v>
      </c>
      <c r="I131" s="385" t="s">
        <v>1050</v>
      </c>
      <c r="J131" s="384" t="s">
        <v>1054</v>
      </c>
      <c r="K131" s="385">
        <f t="shared" ref="K131:K132" si="153">H131-F131</f>
        <v>22</v>
      </c>
      <c r="L131" s="386">
        <v>100</v>
      </c>
      <c r="M131" s="387">
        <f t="shared" ref="M131:M132" si="154">(K131*N131)-L131</f>
        <v>1000</v>
      </c>
      <c r="N131" s="385">
        <v>50</v>
      </c>
      <c r="O131" s="330" t="s">
        <v>587</v>
      </c>
      <c r="P131" s="418">
        <v>44706</v>
      </c>
      <c r="Q131" s="249"/>
      <c r="R131" s="250" t="s">
        <v>588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48">
        <v>22</v>
      </c>
      <c r="B132" s="346">
        <v>44706</v>
      </c>
      <c r="C132" s="347"/>
      <c r="D132" s="347" t="s">
        <v>1052</v>
      </c>
      <c r="E132" s="348" t="s">
        <v>589</v>
      </c>
      <c r="F132" s="348">
        <v>195</v>
      </c>
      <c r="G132" s="348">
        <v>85</v>
      </c>
      <c r="H132" s="343">
        <v>85</v>
      </c>
      <c r="I132" s="343" t="s">
        <v>944</v>
      </c>
      <c r="J132" s="394" t="s">
        <v>1090</v>
      </c>
      <c r="K132" s="395">
        <f t="shared" si="153"/>
        <v>-110</v>
      </c>
      <c r="L132" s="396">
        <v>100</v>
      </c>
      <c r="M132" s="397">
        <f t="shared" si="154"/>
        <v>-2850</v>
      </c>
      <c r="N132" s="395">
        <v>25</v>
      </c>
      <c r="O132" s="398" t="s">
        <v>599</v>
      </c>
      <c r="P132" s="389">
        <v>44707</v>
      </c>
      <c r="Q132" s="249"/>
      <c r="R132" s="250" t="s">
        <v>866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276">
        <v>23</v>
      </c>
      <c r="B133" s="329">
        <v>44707</v>
      </c>
      <c r="C133" s="413"/>
      <c r="D133" s="413" t="s">
        <v>1065</v>
      </c>
      <c r="E133" s="276" t="s">
        <v>589</v>
      </c>
      <c r="F133" s="276">
        <v>42</v>
      </c>
      <c r="G133" s="276">
        <v>10</v>
      </c>
      <c r="H133" s="385">
        <v>48</v>
      </c>
      <c r="I133" s="385" t="s">
        <v>1066</v>
      </c>
      <c r="J133" s="384" t="s">
        <v>919</v>
      </c>
      <c r="K133" s="385">
        <f t="shared" ref="K133:K134" si="155">H133-F133</f>
        <v>6</v>
      </c>
      <c r="L133" s="386">
        <v>100</v>
      </c>
      <c r="M133" s="387">
        <f t="shared" ref="M133:M134" si="156">(K133*N133)-L133</f>
        <v>200</v>
      </c>
      <c r="N133" s="385">
        <v>50</v>
      </c>
      <c r="O133" s="330" t="s">
        <v>587</v>
      </c>
      <c r="P133" s="418">
        <v>44707</v>
      </c>
      <c r="Q133" s="249"/>
      <c r="R133" s="250" t="s">
        <v>588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09">
        <v>24</v>
      </c>
      <c r="B134" s="389">
        <v>44707</v>
      </c>
      <c r="C134" s="458"/>
      <c r="D134" s="458" t="s">
        <v>1068</v>
      </c>
      <c r="E134" s="409" t="s">
        <v>589</v>
      </c>
      <c r="F134" s="409">
        <v>29</v>
      </c>
      <c r="G134" s="409"/>
      <c r="H134" s="395">
        <v>0</v>
      </c>
      <c r="I134" s="395" t="s">
        <v>890</v>
      </c>
      <c r="J134" s="394" t="s">
        <v>1069</v>
      </c>
      <c r="K134" s="395">
        <f t="shared" si="155"/>
        <v>-29</v>
      </c>
      <c r="L134" s="396">
        <v>100</v>
      </c>
      <c r="M134" s="397">
        <f t="shared" si="156"/>
        <v>-825</v>
      </c>
      <c r="N134" s="395">
        <v>25</v>
      </c>
      <c r="O134" s="398" t="s">
        <v>599</v>
      </c>
      <c r="P134" s="389">
        <v>44707</v>
      </c>
      <c r="Q134" s="249"/>
      <c r="R134" s="250" t="s">
        <v>866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48">
        <v>25</v>
      </c>
      <c r="B135" s="346">
        <v>44711</v>
      </c>
      <c r="C135" s="347"/>
      <c r="D135" s="347" t="s">
        <v>1085</v>
      </c>
      <c r="E135" s="348" t="s">
        <v>589</v>
      </c>
      <c r="F135" s="348">
        <v>76</v>
      </c>
      <c r="G135" s="348">
        <v>55</v>
      </c>
      <c r="H135" s="343">
        <v>58.5</v>
      </c>
      <c r="I135" s="343" t="s">
        <v>1066</v>
      </c>
      <c r="J135" s="394" t="s">
        <v>1106</v>
      </c>
      <c r="K135" s="395">
        <f t="shared" ref="K135" si="157">H135-F135</f>
        <v>-17.5</v>
      </c>
      <c r="L135" s="396">
        <v>100</v>
      </c>
      <c r="M135" s="397">
        <f t="shared" ref="M135" si="158">(K135*N135)-L135</f>
        <v>-4475</v>
      </c>
      <c r="N135" s="395">
        <v>250</v>
      </c>
      <c r="O135" s="398" t="s">
        <v>599</v>
      </c>
      <c r="P135" s="389">
        <v>44712</v>
      </c>
      <c r="Q135" s="249"/>
      <c r="R135" s="250" t="s">
        <v>588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51"/>
      <c r="B136" s="248"/>
      <c r="C136" s="313"/>
      <c r="D136" s="313"/>
      <c r="E136" s="251"/>
      <c r="F136" s="251"/>
      <c r="G136" s="251"/>
      <c r="H136" s="252"/>
      <c r="I136" s="252"/>
      <c r="J136" s="287"/>
      <c r="K136" s="252"/>
      <c r="L136" s="274"/>
      <c r="M136" s="275"/>
      <c r="N136" s="252"/>
      <c r="O136" s="287"/>
      <c r="P136" s="248"/>
      <c r="Q136" s="249"/>
      <c r="R136" s="250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63"/>
      <c r="B137" s="248"/>
      <c r="C137" s="364"/>
      <c r="D137" s="365"/>
      <c r="E137" s="363"/>
      <c r="F137" s="363"/>
      <c r="G137" s="363"/>
      <c r="H137" s="366"/>
      <c r="I137" s="367"/>
      <c r="J137" s="287"/>
      <c r="K137" s="252"/>
      <c r="L137" s="274"/>
      <c r="M137" s="275"/>
      <c r="N137" s="252"/>
      <c r="O137" s="287"/>
      <c r="P137" s="248"/>
      <c r="Q137" s="249"/>
      <c r="R137" s="250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ht="14.25" customHeight="1">
      <c r="A138" s="151"/>
      <c r="B138" s="156"/>
      <c r="C138" s="156"/>
      <c r="D138" s="157"/>
      <c r="E138" s="151"/>
      <c r="F138" s="158"/>
      <c r="G138" s="151"/>
      <c r="H138" s="151"/>
      <c r="I138" s="151"/>
      <c r="J138" s="156"/>
      <c r="K138" s="159"/>
      <c r="L138" s="151"/>
      <c r="M138" s="151"/>
      <c r="N138" s="151"/>
      <c r="O138" s="160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94" t="s">
        <v>611</v>
      </c>
      <c r="B139" s="161"/>
      <c r="C139" s="161"/>
      <c r="D139" s="162"/>
      <c r="E139" s="135"/>
      <c r="F139" s="6"/>
      <c r="G139" s="6"/>
      <c r="H139" s="136"/>
      <c r="I139" s="163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95" t="s">
        <v>16</v>
      </c>
      <c r="B140" s="96" t="s">
        <v>564</v>
      </c>
      <c r="C140" s="96"/>
      <c r="D140" s="97" t="s">
        <v>575</v>
      </c>
      <c r="E140" s="96" t="s">
        <v>576</v>
      </c>
      <c r="F140" s="96" t="s">
        <v>577</v>
      </c>
      <c r="G140" s="96" t="s">
        <v>578</v>
      </c>
      <c r="H140" s="96" t="s">
        <v>579</v>
      </c>
      <c r="I140" s="96" t="s">
        <v>580</v>
      </c>
      <c r="J140" s="95" t="s">
        <v>581</v>
      </c>
      <c r="K140" s="139" t="s">
        <v>598</v>
      </c>
      <c r="L140" s="140" t="s">
        <v>583</v>
      </c>
      <c r="M140" s="98" t="s">
        <v>584</v>
      </c>
      <c r="N140" s="96" t="s">
        <v>585</v>
      </c>
      <c r="O140" s="97" t="s">
        <v>586</v>
      </c>
      <c r="P140" s="96" t="s">
        <v>818</v>
      </c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s="247" customFormat="1" ht="14.25" customHeight="1">
      <c r="A141" s="437">
        <v>1</v>
      </c>
      <c r="B141" s="351">
        <v>44488</v>
      </c>
      <c r="C141" s="351"/>
      <c r="D141" s="352" t="s">
        <v>1017</v>
      </c>
      <c r="E141" s="353" t="s">
        <v>861</v>
      </c>
      <c r="F141" s="353">
        <v>235.25</v>
      </c>
      <c r="G141" s="353">
        <v>198</v>
      </c>
      <c r="H141" s="353">
        <v>273</v>
      </c>
      <c r="I141" s="353" t="s">
        <v>823</v>
      </c>
      <c r="J141" s="334" t="s">
        <v>1016</v>
      </c>
      <c r="K141" s="334">
        <f t="shared" ref="K141" si="159">H141-F141</f>
        <v>37.75</v>
      </c>
      <c r="L141" s="335">
        <f t="shared" ref="L141" si="160">(F141*-0.7)/100</f>
        <v>-1.6467499999999999</v>
      </c>
      <c r="M141" s="336">
        <f t="shared" ref="M141" si="161">(K141+L141)/F141</f>
        <v>0.15346758767268864</v>
      </c>
      <c r="N141" s="334" t="s">
        <v>587</v>
      </c>
      <c r="O141" s="337">
        <v>44700</v>
      </c>
      <c r="P141" s="334"/>
      <c r="Q141" s="246"/>
      <c r="R141" s="1" t="s">
        <v>588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49">
        <v>2</v>
      </c>
      <c r="B142" s="350">
        <v>44651</v>
      </c>
      <c r="C142" s="351"/>
      <c r="D142" s="352" t="s">
        <v>437</v>
      </c>
      <c r="E142" s="353" t="s">
        <v>589</v>
      </c>
      <c r="F142" s="353">
        <v>379</v>
      </c>
      <c r="G142" s="353">
        <v>348</v>
      </c>
      <c r="H142" s="353">
        <v>406</v>
      </c>
      <c r="I142" s="353" t="s">
        <v>864</v>
      </c>
      <c r="J142" s="334" t="s">
        <v>867</v>
      </c>
      <c r="K142" s="334">
        <f t="shared" ref="K142" si="162">H142-F142</f>
        <v>27</v>
      </c>
      <c r="L142" s="335">
        <f t="shared" ref="L142" si="163">(F142*-0.7)/100</f>
        <v>-2.653</v>
      </c>
      <c r="M142" s="336">
        <f t="shared" ref="M142" si="164">(K142+L142)/F142</f>
        <v>6.4240105540897097E-2</v>
      </c>
      <c r="N142" s="334" t="s">
        <v>587</v>
      </c>
      <c r="O142" s="337">
        <v>44657</v>
      </c>
      <c r="P142" s="334">
        <f>VLOOKUP(D142,'MidCap Intra'!B86:C639,2,0)</f>
        <v>396.1</v>
      </c>
      <c r="Q142" s="246"/>
      <c r="R142" s="246" t="s">
        <v>588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20">
        <v>3</v>
      </c>
      <c r="B143" s="421">
        <v>44658</v>
      </c>
      <c r="C143" s="422"/>
      <c r="D143" s="423" t="s">
        <v>415</v>
      </c>
      <c r="E143" s="424" t="s">
        <v>589</v>
      </c>
      <c r="F143" s="424">
        <v>450</v>
      </c>
      <c r="G143" s="424">
        <v>398</v>
      </c>
      <c r="H143" s="424">
        <v>398</v>
      </c>
      <c r="I143" s="424" t="s">
        <v>868</v>
      </c>
      <c r="J143" s="394" t="s">
        <v>1002</v>
      </c>
      <c r="K143" s="358">
        <f t="shared" ref="K143" si="165">H143-F143</f>
        <v>-52</v>
      </c>
      <c r="L143" s="371">
        <f t="shared" ref="L143" si="166">(F143*-0.7)/100</f>
        <v>-3.15</v>
      </c>
      <c r="M143" s="372">
        <f t="shared" ref="M143" si="167">(K143+L143)/F143</f>
        <v>-0.12255555555555556</v>
      </c>
      <c r="N143" s="398" t="s">
        <v>599</v>
      </c>
      <c r="O143" s="373">
        <v>44692</v>
      </c>
      <c r="P143" s="358">
        <f>VLOOKUP(D143,'MidCap Intra'!B87:C640,2,0)</f>
        <v>443.95</v>
      </c>
      <c r="Q143" s="246"/>
      <c r="R143" s="246" t="s">
        <v>588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354">
        <v>4</v>
      </c>
      <c r="B144" s="355">
        <v>44687</v>
      </c>
      <c r="C144" s="356"/>
      <c r="D144" s="271" t="s">
        <v>71</v>
      </c>
      <c r="E144" s="357" t="s">
        <v>589</v>
      </c>
      <c r="F144" s="357" t="s">
        <v>909</v>
      </c>
      <c r="G144" s="357">
        <v>206</v>
      </c>
      <c r="H144" s="357"/>
      <c r="I144" s="357" t="s">
        <v>910</v>
      </c>
      <c r="J144" s="272" t="s">
        <v>590</v>
      </c>
      <c r="K144" s="354"/>
      <c r="L144" s="355"/>
      <c r="M144" s="356"/>
      <c r="N144" s="271"/>
      <c r="O144" s="357"/>
      <c r="P144" s="357"/>
      <c r="Q144" s="246"/>
      <c r="R144" s="246" t="s">
        <v>588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ht="14.25" customHeight="1">
      <c r="A145" s="164"/>
      <c r="B145" s="141"/>
      <c r="C145" s="165"/>
      <c r="D145" s="100"/>
      <c r="E145" s="166"/>
      <c r="F145" s="166"/>
      <c r="G145" s="166"/>
      <c r="H145" s="166"/>
      <c r="I145" s="166"/>
      <c r="J145" s="166"/>
      <c r="K145" s="167"/>
      <c r="L145" s="168"/>
      <c r="M145" s="166"/>
      <c r="N145" s="169"/>
      <c r="O145" s="170"/>
      <c r="P145" s="170"/>
      <c r="R145" s="6"/>
      <c r="S145" s="41"/>
      <c r="T145" s="1"/>
      <c r="U145" s="1"/>
      <c r="V145" s="1"/>
      <c r="W145" s="1"/>
      <c r="X145" s="1"/>
      <c r="Y145" s="1"/>
      <c r="Z145" s="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2.75" customHeight="1">
      <c r="A146" s="119" t="s">
        <v>591</v>
      </c>
      <c r="B146" s="119"/>
      <c r="C146" s="119"/>
      <c r="D146" s="119"/>
      <c r="E146" s="41"/>
      <c r="F146" s="127" t="s">
        <v>593</v>
      </c>
      <c r="G146" s="56"/>
      <c r="H146" s="56"/>
      <c r="I146" s="56"/>
      <c r="J146" s="6"/>
      <c r="K146" s="145"/>
      <c r="L146" s="146"/>
      <c r="M146" s="6"/>
      <c r="N146" s="109"/>
      <c r="O146" s="171"/>
      <c r="P146" s="1"/>
      <c r="Q146" s="1"/>
      <c r="R146" s="6"/>
      <c r="S146" s="1"/>
      <c r="T146" s="1"/>
      <c r="U146" s="1"/>
      <c r="V146" s="1"/>
      <c r="W146" s="1"/>
      <c r="X146" s="1"/>
      <c r="Y146" s="1"/>
    </row>
    <row r="147" spans="1:38" ht="12.75" customHeight="1">
      <c r="A147" s="126" t="s">
        <v>592</v>
      </c>
      <c r="B147" s="119"/>
      <c r="C147" s="119"/>
      <c r="D147" s="119"/>
      <c r="E147" s="6"/>
      <c r="F147" s="127" t="s">
        <v>595</v>
      </c>
      <c r="G147" s="6"/>
      <c r="H147" s="6" t="s">
        <v>814</v>
      </c>
      <c r="I147" s="6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26"/>
      <c r="B148" s="119"/>
      <c r="C148" s="119"/>
      <c r="D148" s="119"/>
      <c r="E148" s="6"/>
      <c r="F148" s="127"/>
      <c r="G148" s="6"/>
      <c r="H148" s="6"/>
      <c r="I148" s="6"/>
      <c r="J148" s="1"/>
      <c r="K148" s="6"/>
      <c r="L148" s="6"/>
      <c r="M148" s="6"/>
      <c r="N148" s="1"/>
      <c r="O148" s="1"/>
      <c r="Q148" s="1"/>
      <c r="R148" s="5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"/>
      <c r="B149" s="134" t="s">
        <v>612</v>
      </c>
      <c r="C149" s="134"/>
      <c r="D149" s="134"/>
      <c r="E149" s="134"/>
      <c r="F149" s="135"/>
      <c r="G149" s="6"/>
      <c r="H149" s="6"/>
      <c r="I149" s="136"/>
      <c r="J149" s="137"/>
      <c r="K149" s="138"/>
      <c r="L149" s="137"/>
      <c r="M149" s="6"/>
      <c r="N149" s="1"/>
      <c r="O149" s="1"/>
      <c r="Q149" s="1"/>
      <c r="R149" s="56"/>
      <c r="S149" s="1"/>
      <c r="T149" s="1"/>
      <c r="U149" s="1"/>
      <c r="V149" s="1"/>
      <c r="W149" s="1"/>
      <c r="X149" s="1"/>
      <c r="Y149" s="1"/>
      <c r="Z149" s="1"/>
    </row>
    <row r="150" spans="1:38" ht="38.25" customHeight="1">
      <c r="A150" s="95" t="s">
        <v>16</v>
      </c>
      <c r="B150" s="96" t="s">
        <v>564</v>
      </c>
      <c r="C150" s="96"/>
      <c r="D150" s="97" t="s">
        <v>575</v>
      </c>
      <c r="E150" s="96" t="s">
        <v>576</v>
      </c>
      <c r="F150" s="96" t="s">
        <v>577</v>
      </c>
      <c r="G150" s="96" t="s">
        <v>597</v>
      </c>
      <c r="H150" s="96" t="s">
        <v>579</v>
      </c>
      <c r="I150" s="96" t="s">
        <v>580</v>
      </c>
      <c r="J150" s="172" t="s">
        <v>581</v>
      </c>
      <c r="K150" s="139" t="s">
        <v>598</v>
      </c>
      <c r="L150" s="149" t="s">
        <v>606</v>
      </c>
      <c r="M150" s="96" t="s">
        <v>607</v>
      </c>
      <c r="N150" s="140" t="s">
        <v>583</v>
      </c>
      <c r="O150" s="98" t="s">
        <v>584</v>
      </c>
      <c r="P150" s="96" t="s">
        <v>585</v>
      </c>
      <c r="Q150" s="97" t="s">
        <v>586</v>
      </c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14.25" customHeight="1">
      <c r="A151" s="101"/>
      <c r="B151" s="102"/>
      <c r="C151" s="173"/>
      <c r="D151" s="103"/>
      <c r="E151" s="104"/>
      <c r="F151" s="174"/>
      <c r="G151" s="101"/>
      <c r="H151" s="104"/>
      <c r="I151" s="105"/>
      <c r="J151" s="175"/>
      <c r="K151" s="175"/>
      <c r="L151" s="176"/>
      <c r="M151" s="99"/>
      <c r="N151" s="176"/>
      <c r="O151" s="177"/>
      <c r="P151" s="178"/>
      <c r="Q151" s="179"/>
      <c r="R151" s="144"/>
      <c r="S151" s="113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38" ht="14.25" customHeight="1">
      <c r="A152" s="101"/>
      <c r="B152" s="102"/>
      <c r="C152" s="173"/>
      <c r="D152" s="103"/>
      <c r="E152" s="104"/>
      <c r="F152" s="174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144"/>
      <c r="S152" s="113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75"/>
      <c r="K153" s="175"/>
      <c r="L153" s="176"/>
      <c r="M153" s="99"/>
      <c r="N153" s="176"/>
      <c r="O153" s="177"/>
      <c r="P153" s="178"/>
      <c r="Q153" s="179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1"/>
      <c r="B154" s="102"/>
      <c r="C154" s="173"/>
      <c r="D154" s="103"/>
      <c r="E154" s="104"/>
      <c r="F154" s="175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5"/>
      <c r="G155" s="101"/>
      <c r="H155" s="104"/>
      <c r="I155" s="105"/>
      <c r="J155" s="175"/>
      <c r="K155" s="175"/>
      <c r="L155" s="176"/>
      <c r="M155" s="99"/>
      <c r="N155" s="176"/>
      <c r="O155" s="177"/>
      <c r="P155" s="178"/>
      <c r="Q155" s="179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1"/>
      <c r="B156" s="102"/>
      <c r="C156" s="173"/>
      <c r="D156" s="103"/>
      <c r="E156" s="104"/>
      <c r="F156" s="174"/>
      <c r="G156" s="101"/>
      <c r="H156" s="104"/>
      <c r="I156" s="105"/>
      <c r="J156" s="175"/>
      <c r="K156" s="175"/>
      <c r="L156" s="176"/>
      <c r="M156" s="99"/>
      <c r="N156" s="176"/>
      <c r="O156" s="177"/>
      <c r="P156" s="178"/>
      <c r="Q156" s="179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01"/>
      <c r="B157" s="102"/>
      <c r="C157" s="173"/>
      <c r="D157" s="103"/>
      <c r="E157" s="104"/>
      <c r="F157" s="174"/>
      <c r="G157" s="101"/>
      <c r="H157" s="104"/>
      <c r="I157" s="105"/>
      <c r="J157" s="175"/>
      <c r="K157" s="175"/>
      <c r="L157" s="175"/>
      <c r="M157" s="175"/>
      <c r="N157" s="176"/>
      <c r="O157" s="180"/>
      <c r="P157" s="178"/>
      <c r="Q157" s="17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01"/>
      <c r="B158" s="102"/>
      <c r="C158" s="173"/>
      <c r="D158" s="103"/>
      <c r="E158" s="104"/>
      <c r="F158" s="175"/>
      <c r="G158" s="101"/>
      <c r="H158" s="104"/>
      <c r="I158" s="105"/>
      <c r="J158" s="175"/>
      <c r="K158" s="175"/>
      <c r="L158" s="176"/>
      <c r="M158" s="99"/>
      <c r="N158" s="176"/>
      <c r="O158" s="177"/>
      <c r="P158" s="178"/>
      <c r="Q158" s="179"/>
      <c r="R158" s="144"/>
      <c r="S158" s="113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01"/>
      <c r="B159" s="102"/>
      <c r="C159" s="173"/>
      <c r="D159" s="103"/>
      <c r="E159" s="104"/>
      <c r="F159" s="174"/>
      <c r="G159" s="101"/>
      <c r="H159" s="104"/>
      <c r="I159" s="105"/>
      <c r="J159" s="181"/>
      <c r="K159" s="181"/>
      <c r="L159" s="181"/>
      <c r="M159" s="181"/>
      <c r="N159" s="182"/>
      <c r="O159" s="177"/>
      <c r="P159" s="106"/>
      <c r="Q159" s="179"/>
      <c r="R159" s="144"/>
      <c r="S159" s="113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>
      <c r="A160" s="126"/>
      <c r="B160" s="119"/>
      <c r="C160" s="119"/>
      <c r="D160" s="119"/>
      <c r="E160" s="6"/>
      <c r="F160" s="127"/>
      <c r="G160" s="6"/>
      <c r="H160" s="6"/>
      <c r="I160" s="6"/>
      <c r="J160" s="1"/>
      <c r="K160" s="6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26"/>
      <c r="B161" s="119"/>
      <c r="C161" s="119"/>
      <c r="D161" s="119"/>
      <c r="E161" s="6"/>
      <c r="F161" s="127"/>
      <c r="G161" s="56"/>
      <c r="H161" s="41"/>
      <c r="I161" s="56"/>
      <c r="J161" s="6"/>
      <c r="K161" s="145"/>
      <c r="L161" s="146"/>
      <c r="M161" s="6"/>
      <c r="N161" s="109"/>
      <c r="O161" s="147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56"/>
      <c r="B162" s="108"/>
      <c r="C162" s="108"/>
      <c r="D162" s="41"/>
      <c r="E162" s="56"/>
      <c r="F162" s="56"/>
      <c r="G162" s="56"/>
      <c r="H162" s="41"/>
      <c r="I162" s="56"/>
      <c r="J162" s="6"/>
      <c r="K162" s="145"/>
      <c r="L162" s="146"/>
      <c r="M162" s="6"/>
      <c r="N162" s="109"/>
      <c r="O162" s="147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41"/>
      <c r="B163" s="183" t="s">
        <v>613</v>
      </c>
      <c r="C163" s="183"/>
      <c r="D163" s="183"/>
      <c r="E163" s="183"/>
      <c r="F163" s="6"/>
      <c r="G163" s="6"/>
      <c r="H163" s="137"/>
      <c r="I163" s="6"/>
      <c r="J163" s="137"/>
      <c r="K163" s="138"/>
      <c r="L163" s="6"/>
      <c r="M163" s="6"/>
      <c r="N163" s="1"/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38.25" customHeight="1">
      <c r="A164" s="95" t="s">
        <v>16</v>
      </c>
      <c r="B164" s="96" t="s">
        <v>564</v>
      </c>
      <c r="C164" s="96"/>
      <c r="D164" s="97" t="s">
        <v>575</v>
      </c>
      <c r="E164" s="96" t="s">
        <v>576</v>
      </c>
      <c r="F164" s="96" t="s">
        <v>577</v>
      </c>
      <c r="G164" s="96" t="s">
        <v>614</v>
      </c>
      <c r="H164" s="96" t="s">
        <v>615</v>
      </c>
      <c r="I164" s="96" t="s">
        <v>580</v>
      </c>
      <c r="J164" s="184" t="s">
        <v>581</v>
      </c>
      <c r="K164" s="96" t="s">
        <v>582</v>
      </c>
      <c r="L164" s="96" t="s">
        <v>616</v>
      </c>
      <c r="M164" s="96" t="s">
        <v>585</v>
      </c>
      <c r="N164" s="97" t="s">
        <v>586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1</v>
      </c>
      <c r="B165" s="186">
        <v>41579</v>
      </c>
      <c r="C165" s="186"/>
      <c r="D165" s="187" t="s">
        <v>617</v>
      </c>
      <c r="E165" s="188" t="s">
        <v>618</v>
      </c>
      <c r="F165" s="189">
        <v>82</v>
      </c>
      <c r="G165" s="188" t="s">
        <v>619</v>
      </c>
      <c r="H165" s="188">
        <v>100</v>
      </c>
      <c r="I165" s="190">
        <v>100</v>
      </c>
      <c r="J165" s="191" t="s">
        <v>620</v>
      </c>
      <c r="K165" s="192">
        <f t="shared" ref="K165:K217" si="168">H165-F165</f>
        <v>18</v>
      </c>
      <c r="L165" s="193">
        <f t="shared" ref="L165:L217" si="169">K165/F165</f>
        <v>0.21951219512195122</v>
      </c>
      <c r="M165" s="188" t="s">
        <v>587</v>
      </c>
      <c r="N165" s="194">
        <v>42657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</v>
      </c>
      <c r="B166" s="186">
        <v>41794</v>
      </c>
      <c r="C166" s="186"/>
      <c r="D166" s="187" t="s">
        <v>621</v>
      </c>
      <c r="E166" s="188" t="s">
        <v>589</v>
      </c>
      <c r="F166" s="189">
        <v>257</v>
      </c>
      <c r="G166" s="188" t="s">
        <v>619</v>
      </c>
      <c r="H166" s="188">
        <v>300</v>
      </c>
      <c r="I166" s="190">
        <v>300</v>
      </c>
      <c r="J166" s="191" t="s">
        <v>620</v>
      </c>
      <c r="K166" s="192">
        <f t="shared" si="168"/>
        <v>43</v>
      </c>
      <c r="L166" s="193">
        <f t="shared" si="169"/>
        <v>0.16731517509727625</v>
      </c>
      <c r="M166" s="188" t="s">
        <v>587</v>
      </c>
      <c r="N166" s="194">
        <v>41822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</v>
      </c>
      <c r="B167" s="186">
        <v>41828</v>
      </c>
      <c r="C167" s="186"/>
      <c r="D167" s="187" t="s">
        <v>622</v>
      </c>
      <c r="E167" s="188" t="s">
        <v>589</v>
      </c>
      <c r="F167" s="189">
        <v>393</v>
      </c>
      <c r="G167" s="188" t="s">
        <v>619</v>
      </c>
      <c r="H167" s="188">
        <v>468</v>
      </c>
      <c r="I167" s="190">
        <v>468</v>
      </c>
      <c r="J167" s="191" t="s">
        <v>620</v>
      </c>
      <c r="K167" s="192">
        <f t="shared" si="168"/>
        <v>75</v>
      </c>
      <c r="L167" s="193">
        <f t="shared" si="169"/>
        <v>0.19083969465648856</v>
      </c>
      <c r="M167" s="188" t="s">
        <v>587</v>
      </c>
      <c r="N167" s="194">
        <v>41863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</v>
      </c>
      <c r="B168" s="186">
        <v>41857</v>
      </c>
      <c r="C168" s="186"/>
      <c r="D168" s="187" t="s">
        <v>623</v>
      </c>
      <c r="E168" s="188" t="s">
        <v>589</v>
      </c>
      <c r="F168" s="189">
        <v>205</v>
      </c>
      <c r="G168" s="188" t="s">
        <v>619</v>
      </c>
      <c r="H168" s="188">
        <v>275</v>
      </c>
      <c r="I168" s="190">
        <v>250</v>
      </c>
      <c r="J168" s="191" t="s">
        <v>620</v>
      </c>
      <c r="K168" s="192">
        <f t="shared" si="168"/>
        <v>70</v>
      </c>
      <c r="L168" s="193">
        <f t="shared" si="169"/>
        <v>0.34146341463414637</v>
      </c>
      <c r="M168" s="188" t="s">
        <v>587</v>
      </c>
      <c r="N168" s="194">
        <v>41962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</v>
      </c>
      <c r="B169" s="186">
        <v>41886</v>
      </c>
      <c r="C169" s="186"/>
      <c r="D169" s="187" t="s">
        <v>624</v>
      </c>
      <c r="E169" s="188" t="s">
        <v>589</v>
      </c>
      <c r="F169" s="189">
        <v>162</v>
      </c>
      <c r="G169" s="188" t="s">
        <v>619</v>
      </c>
      <c r="H169" s="188">
        <v>190</v>
      </c>
      <c r="I169" s="190">
        <v>190</v>
      </c>
      <c r="J169" s="191" t="s">
        <v>620</v>
      </c>
      <c r="K169" s="192">
        <f t="shared" si="168"/>
        <v>28</v>
      </c>
      <c r="L169" s="193">
        <f t="shared" si="169"/>
        <v>0.1728395061728395</v>
      </c>
      <c r="M169" s="188" t="s">
        <v>587</v>
      </c>
      <c r="N169" s="194">
        <v>42006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</v>
      </c>
      <c r="B170" s="186">
        <v>41886</v>
      </c>
      <c r="C170" s="186"/>
      <c r="D170" s="187" t="s">
        <v>625</v>
      </c>
      <c r="E170" s="188" t="s">
        <v>589</v>
      </c>
      <c r="F170" s="189">
        <v>75</v>
      </c>
      <c r="G170" s="188" t="s">
        <v>619</v>
      </c>
      <c r="H170" s="188">
        <v>91.5</v>
      </c>
      <c r="I170" s="190" t="s">
        <v>626</v>
      </c>
      <c r="J170" s="191" t="s">
        <v>627</v>
      </c>
      <c r="K170" s="192">
        <f t="shared" si="168"/>
        <v>16.5</v>
      </c>
      <c r="L170" s="193">
        <f t="shared" si="169"/>
        <v>0.22</v>
      </c>
      <c r="M170" s="188" t="s">
        <v>587</v>
      </c>
      <c r="N170" s="194">
        <v>41954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</v>
      </c>
      <c r="B171" s="186">
        <v>41913</v>
      </c>
      <c r="C171" s="186"/>
      <c r="D171" s="187" t="s">
        <v>628</v>
      </c>
      <c r="E171" s="188" t="s">
        <v>589</v>
      </c>
      <c r="F171" s="189">
        <v>850</v>
      </c>
      <c r="G171" s="188" t="s">
        <v>619</v>
      </c>
      <c r="H171" s="188">
        <v>982.5</v>
      </c>
      <c r="I171" s="190">
        <v>1050</v>
      </c>
      <c r="J171" s="191" t="s">
        <v>629</v>
      </c>
      <c r="K171" s="192">
        <f t="shared" si="168"/>
        <v>132.5</v>
      </c>
      <c r="L171" s="193">
        <f t="shared" si="169"/>
        <v>0.15588235294117647</v>
      </c>
      <c r="M171" s="188" t="s">
        <v>587</v>
      </c>
      <c r="N171" s="194">
        <v>42039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</v>
      </c>
      <c r="B172" s="186">
        <v>41913</v>
      </c>
      <c r="C172" s="186"/>
      <c r="D172" s="187" t="s">
        <v>630</v>
      </c>
      <c r="E172" s="188" t="s">
        <v>589</v>
      </c>
      <c r="F172" s="189">
        <v>475</v>
      </c>
      <c r="G172" s="188" t="s">
        <v>619</v>
      </c>
      <c r="H172" s="188">
        <v>515</v>
      </c>
      <c r="I172" s="190">
        <v>600</v>
      </c>
      <c r="J172" s="191" t="s">
        <v>631</v>
      </c>
      <c r="K172" s="192">
        <f t="shared" si="168"/>
        <v>40</v>
      </c>
      <c r="L172" s="193">
        <f t="shared" si="169"/>
        <v>8.4210526315789472E-2</v>
      </c>
      <c r="M172" s="188" t="s">
        <v>587</v>
      </c>
      <c r="N172" s="19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</v>
      </c>
      <c r="B173" s="186">
        <v>41913</v>
      </c>
      <c r="C173" s="186"/>
      <c r="D173" s="187" t="s">
        <v>632</v>
      </c>
      <c r="E173" s="188" t="s">
        <v>589</v>
      </c>
      <c r="F173" s="189">
        <v>86</v>
      </c>
      <c r="G173" s="188" t="s">
        <v>619</v>
      </c>
      <c r="H173" s="188">
        <v>99</v>
      </c>
      <c r="I173" s="190">
        <v>140</v>
      </c>
      <c r="J173" s="191" t="s">
        <v>633</v>
      </c>
      <c r="K173" s="192">
        <f t="shared" si="168"/>
        <v>13</v>
      </c>
      <c r="L173" s="193">
        <f t="shared" si="169"/>
        <v>0.15116279069767441</v>
      </c>
      <c r="M173" s="188" t="s">
        <v>587</v>
      </c>
      <c r="N173" s="19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10</v>
      </c>
      <c r="B174" s="186">
        <v>41926</v>
      </c>
      <c r="C174" s="186"/>
      <c r="D174" s="187" t="s">
        <v>634</v>
      </c>
      <c r="E174" s="188" t="s">
        <v>589</v>
      </c>
      <c r="F174" s="189">
        <v>496.6</v>
      </c>
      <c r="G174" s="188" t="s">
        <v>619</v>
      </c>
      <c r="H174" s="188">
        <v>621</v>
      </c>
      <c r="I174" s="190">
        <v>580</v>
      </c>
      <c r="J174" s="191" t="s">
        <v>620</v>
      </c>
      <c r="K174" s="192">
        <f t="shared" si="168"/>
        <v>124.39999999999998</v>
      </c>
      <c r="L174" s="193">
        <f t="shared" si="169"/>
        <v>0.25050342327829234</v>
      </c>
      <c r="M174" s="188" t="s">
        <v>587</v>
      </c>
      <c r="N174" s="194">
        <v>42605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11</v>
      </c>
      <c r="B175" s="186">
        <v>41926</v>
      </c>
      <c r="C175" s="186"/>
      <c r="D175" s="187" t="s">
        <v>635</v>
      </c>
      <c r="E175" s="188" t="s">
        <v>589</v>
      </c>
      <c r="F175" s="189">
        <v>2481.9</v>
      </c>
      <c r="G175" s="188" t="s">
        <v>619</v>
      </c>
      <c r="H175" s="188">
        <v>2840</v>
      </c>
      <c r="I175" s="190">
        <v>2870</v>
      </c>
      <c r="J175" s="191" t="s">
        <v>636</v>
      </c>
      <c r="K175" s="192">
        <f t="shared" si="168"/>
        <v>358.09999999999991</v>
      </c>
      <c r="L175" s="193">
        <f t="shared" si="169"/>
        <v>0.14428462065353154</v>
      </c>
      <c r="M175" s="188" t="s">
        <v>587</v>
      </c>
      <c r="N175" s="194">
        <v>42017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12</v>
      </c>
      <c r="B176" s="186">
        <v>41928</v>
      </c>
      <c r="C176" s="186"/>
      <c r="D176" s="187" t="s">
        <v>637</v>
      </c>
      <c r="E176" s="188" t="s">
        <v>589</v>
      </c>
      <c r="F176" s="189">
        <v>84.5</v>
      </c>
      <c r="G176" s="188" t="s">
        <v>619</v>
      </c>
      <c r="H176" s="188">
        <v>93</v>
      </c>
      <c r="I176" s="190">
        <v>110</v>
      </c>
      <c r="J176" s="191" t="s">
        <v>638</v>
      </c>
      <c r="K176" s="192">
        <f t="shared" si="168"/>
        <v>8.5</v>
      </c>
      <c r="L176" s="193">
        <f t="shared" si="169"/>
        <v>0.10059171597633136</v>
      </c>
      <c r="M176" s="188" t="s">
        <v>587</v>
      </c>
      <c r="N176" s="194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13</v>
      </c>
      <c r="B177" s="186">
        <v>41928</v>
      </c>
      <c r="C177" s="186"/>
      <c r="D177" s="187" t="s">
        <v>639</v>
      </c>
      <c r="E177" s="188" t="s">
        <v>589</v>
      </c>
      <c r="F177" s="189">
        <v>401</v>
      </c>
      <c r="G177" s="188" t="s">
        <v>619</v>
      </c>
      <c r="H177" s="188">
        <v>428</v>
      </c>
      <c r="I177" s="190">
        <v>450</v>
      </c>
      <c r="J177" s="191" t="s">
        <v>640</v>
      </c>
      <c r="K177" s="192">
        <f t="shared" si="168"/>
        <v>27</v>
      </c>
      <c r="L177" s="193">
        <f t="shared" si="169"/>
        <v>6.7331670822942641E-2</v>
      </c>
      <c r="M177" s="188" t="s">
        <v>587</v>
      </c>
      <c r="N177" s="194">
        <v>42020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14</v>
      </c>
      <c r="B178" s="186">
        <v>41928</v>
      </c>
      <c r="C178" s="186"/>
      <c r="D178" s="187" t="s">
        <v>641</v>
      </c>
      <c r="E178" s="188" t="s">
        <v>589</v>
      </c>
      <c r="F178" s="189">
        <v>101</v>
      </c>
      <c r="G178" s="188" t="s">
        <v>619</v>
      </c>
      <c r="H178" s="188">
        <v>112</v>
      </c>
      <c r="I178" s="190">
        <v>120</v>
      </c>
      <c r="J178" s="191" t="s">
        <v>642</v>
      </c>
      <c r="K178" s="192">
        <f t="shared" si="168"/>
        <v>11</v>
      </c>
      <c r="L178" s="193">
        <f t="shared" si="169"/>
        <v>0.10891089108910891</v>
      </c>
      <c r="M178" s="188" t="s">
        <v>587</v>
      </c>
      <c r="N178" s="194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15</v>
      </c>
      <c r="B179" s="186">
        <v>41954</v>
      </c>
      <c r="C179" s="186"/>
      <c r="D179" s="187" t="s">
        <v>643</v>
      </c>
      <c r="E179" s="188" t="s">
        <v>589</v>
      </c>
      <c r="F179" s="189">
        <v>59</v>
      </c>
      <c r="G179" s="188" t="s">
        <v>619</v>
      </c>
      <c r="H179" s="188">
        <v>76</v>
      </c>
      <c r="I179" s="190">
        <v>76</v>
      </c>
      <c r="J179" s="191" t="s">
        <v>620</v>
      </c>
      <c r="K179" s="192">
        <f t="shared" si="168"/>
        <v>17</v>
      </c>
      <c r="L179" s="193">
        <f t="shared" si="169"/>
        <v>0.28813559322033899</v>
      </c>
      <c r="M179" s="188" t="s">
        <v>587</v>
      </c>
      <c r="N179" s="194">
        <v>43032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16</v>
      </c>
      <c r="B180" s="186">
        <v>41954</v>
      </c>
      <c r="C180" s="186"/>
      <c r="D180" s="187" t="s">
        <v>632</v>
      </c>
      <c r="E180" s="188" t="s">
        <v>589</v>
      </c>
      <c r="F180" s="189">
        <v>99</v>
      </c>
      <c r="G180" s="188" t="s">
        <v>619</v>
      </c>
      <c r="H180" s="188">
        <v>120</v>
      </c>
      <c r="I180" s="190">
        <v>120</v>
      </c>
      <c r="J180" s="191" t="s">
        <v>600</v>
      </c>
      <c r="K180" s="192">
        <f t="shared" si="168"/>
        <v>21</v>
      </c>
      <c r="L180" s="193">
        <f t="shared" si="169"/>
        <v>0.21212121212121213</v>
      </c>
      <c r="M180" s="188" t="s">
        <v>587</v>
      </c>
      <c r="N180" s="194">
        <v>41960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17</v>
      </c>
      <c r="B181" s="186">
        <v>41956</v>
      </c>
      <c r="C181" s="186"/>
      <c r="D181" s="187" t="s">
        <v>644</v>
      </c>
      <c r="E181" s="188" t="s">
        <v>589</v>
      </c>
      <c r="F181" s="189">
        <v>22</v>
      </c>
      <c r="G181" s="188" t="s">
        <v>619</v>
      </c>
      <c r="H181" s="188">
        <v>33.549999999999997</v>
      </c>
      <c r="I181" s="190">
        <v>32</v>
      </c>
      <c r="J181" s="191" t="s">
        <v>645</v>
      </c>
      <c r="K181" s="192">
        <f t="shared" si="168"/>
        <v>11.549999999999997</v>
      </c>
      <c r="L181" s="193">
        <f t="shared" si="169"/>
        <v>0.52499999999999991</v>
      </c>
      <c r="M181" s="188" t="s">
        <v>587</v>
      </c>
      <c r="N181" s="194">
        <v>42188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18</v>
      </c>
      <c r="B182" s="186">
        <v>41976</v>
      </c>
      <c r="C182" s="186"/>
      <c r="D182" s="187" t="s">
        <v>646</v>
      </c>
      <c r="E182" s="188" t="s">
        <v>589</v>
      </c>
      <c r="F182" s="189">
        <v>440</v>
      </c>
      <c r="G182" s="188" t="s">
        <v>619</v>
      </c>
      <c r="H182" s="188">
        <v>520</v>
      </c>
      <c r="I182" s="190">
        <v>520</v>
      </c>
      <c r="J182" s="191" t="s">
        <v>647</v>
      </c>
      <c r="K182" s="192">
        <f t="shared" si="168"/>
        <v>80</v>
      </c>
      <c r="L182" s="193">
        <f t="shared" si="169"/>
        <v>0.18181818181818182</v>
      </c>
      <c r="M182" s="188" t="s">
        <v>587</v>
      </c>
      <c r="N182" s="194">
        <v>42208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19</v>
      </c>
      <c r="B183" s="186">
        <v>41976</v>
      </c>
      <c r="C183" s="186"/>
      <c r="D183" s="187" t="s">
        <v>648</v>
      </c>
      <c r="E183" s="188" t="s">
        <v>589</v>
      </c>
      <c r="F183" s="189">
        <v>360</v>
      </c>
      <c r="G183" s="188" t="s">
        <v>619</v>
      </c>
      <c r="H183" s="188">
        <v>427</v>
      </c>
      <c r="I183" s="190">
        <v>425</v>
      </c>
      <c r="J183" s="191" t="s">
        <v>649</v>
      </c>
      <c r="K183" s="192">
        <f t="shared" si="168"/>
        <v>67</v>
      </c>
      <c r="L183" s="193">
        <f t="shared" si="169"/>
        <v>0.18611111111111112</v>
      </c>
      <c r="M183" s="188" t="s">
        <v>587</v>
      </c>
      <c r="N183" s="194">
        <v>42058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20</v>
      </c>
      <c r="B184" s="186">
        <v>42012</v>
      </c>
      <c r="C184" s="186"/>
      <c r="D184" s="187" t="s">
        <v>650</v>
      </c>
      <c r="E184" s="188" t="s">
        <v>589</v>
      </c>
      <c r="F184" s="189">
        <v>360</v>
      </c>
      <c r="G184" s="188" t="s">
        <v>619</v>
      </c>
      <c r="H184" s="188">
        <v>455</v>
      </c>
      <c r="I184" s="190">
        <v>420</v>
      </c>
      <c r="J184" s="191" t="s">
        <v>651</v>
      </c>
      <c r="K184" s="192">
        <f t="shared" si="168"/>
        <v>95</v>
      </c>
      <c r="L184" s="193">
        <f t="shared" si="169"/>
        <v>0.2638888888888889</v>
      </c>
      <c r="M184" s="188" t="s">
        <v>587</v>
      </c>
      <c r="N184" s="194">
        <v>42024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21</v>
      </c>
      <c r="B185" s="186">
        <v>42012</v>
      </c>
      <c r="C185" s="186"/>
      <c r="D185" s="187" t="s">
        <v>652</v>
      </c>
      <c r="E185" s="188" t="s">
        <v>589</v>
      </c>
      <c r="F185" s="189">
        <v>130</v>
      </c>
      <c r="G185" s="188"/>
      <c r="H185" s="188">
        <v>175.5</v>
      </c>
      <c r="I185" s="190">
        <v>165</v>
      </c>
      <c r="J185" s="191" t="s">
        <v>653</v>
      </c>
      <c r="K185" s="192">
        <f t="shared" si="168"/>
        <v>45.5</v>
      </c>
      <c r="L185" s="193">
        <f t="shared" si="169"/>
        <v>0.35</v>
      </c>
      <c r="M185" s="188" t="s">
        <v>587</v>
      </c>
      <c r="N185" s="194">
        <v>43088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22</v>
      </c>
      <c r="B186" s="186">
        <v>42040</v>
      </c>
      <c r="C186" s="186"/>
      <c r="D186" s="187" t="s">
        <v>381</v>
      </c>
      <c r="E186" s="188" t="s">
        <v>618</v>
      </c>
      <c r="F186" s="189">
        <v>98</v>
      </c>
      <c r="G186" s="188"/>
      <c r="H186" s="188">
        <v>120</v>
      </c>
      <c r="I186" s="190">
        <v>120</v>
      </c>
      <c r="J186" s="191" t="s">
        <v>620</v>
      </c>
      <c r="K186" s="192">
        <f t="shared" si="168"/>
        <v>22</v>
      </c>
      <c r="L186" s="193">
        <f t="shared" si="169"/>
        <v>0.22448979591836735</v>
      </c>
      <c r="M186" s="188" t="s">
        <v>587</v>
      </c>
      <c r="N186" s="194">
        <v>42753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23</v>
      </c>
      <c r="B187" s="186">
        <v>42040</v>
      </c>
      <c r="C187" s="186"/>
      <c r="D187" s="187" t="s">
        <v>654</v>
      </c>
      <c r="E187" s="188" t="s">
        <v>618</v>
      </c>
      <c r="F187" s="189">
        <v>196</v>
      </c>
      <c r="G187" s="188"/>
      <c r="H187" s="188">
        <v>262</v>
      </c>
      <c r="I187" s="190">
        <v>255</v>
      </c>
      <c r="J187" s="191" t="s">
        <v>620</v>
      </c>
      <c r="K187" s="192">
        <f t="shared" si="168"/>
        <v>66</v>
      </c>
      <c r="L187" s="193">
        <f t="shared" si="169"/>
        <v>0.33673469387755101</v>
      </c>
      <c r="M187" s="188" t="s">
        <v>587</v>
      </c>
      <c r="N187" s="194">
        <v>42599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24</v>
      </c>
      <c r="B188" s="196">
        <v>42067</v>
      </c>
      <c r="C188" s="196"/>
      <c r="D188" s="197" t="s">
        <v>380</v>
      </c>
      <c r="E188" s="198" t="s">
        <v>618</v>
      </c>
      <c r="F188" s="199">
        <v>235</v>
      </c>
      <c r="G188" s="199"/>
      <c r="H188" s="200">
        <v>77</v>
      </c>
      <c r="I188" s="200" t="s">
        <v>655</v>
      </c>
      <c r="J188" s="201" t="s">
        <v>656</v>
      </c>
      <c r="K188" s="202">
        <f t="shared" si="168"/>
        <v>-158</v>
      </c>
      <c r="L188" s="203">
        <f t="shared" si="169"/>
        <v>-0.67234042553191486</v>
      </c>
      <c r="M188" s="199" t="s">
        <v>599</v>
      </c>
      <c r="N188" s="19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25</v>
      </c>
      <c r="B189" s="186">
        <v>42067</v>
      </c>
      <c r="C189" s="186"/>
      <c r="D189" s="187" t="s">
        <v>657</v>
      </c>
      <c r="E189" s="188" t="s">
        <v>618</v>
      </c>
      <c r="F189" s="189">
        <v>185</v>
      </c>
      <c r="G189" s="188"/>
      <c r="H189" s="188">
        <v>224</v>
      </c>
      <c r="I189" s="190" t="s">
        <v>658</v>
      </c>
      <c r="J189" s="191" t="s">
        <v>620</v>
      </c>
      <c r="K189" s="192">
        <f t="shared" si="168"/>
        <v>39</v>
      </c>
      <c r="L189" s="193">
        <f t="shared" si="169"/>
        <v>0.21081081081081082</v>
      </c>
      <c r="M189" s="188" t="s">
        <v>587</v>
      </c>
      <c r="N189" s="194">
        <v>42647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26</v>
      </c>
      <c r="B190" s="196">
        <v>42090</v>
      </c>
      <c r="C190" s="196"/>
      <c r="D190" s="204" t="s">
        <v>659</v>
      </c>
      <c r="E190" s="199" t="s">
        <v>618</v>
      </c>
      <c r="F190" s="199">
        <v>49.5</v>
      </c>
      <c r="G190" s="200"/>
      <c r="H190" s="200">
        <v>15.85</v>
      </c>
      <c r="I190" s="200">
        <v>67</v>
      </c>
      <c r="J190" s="201" t="s">
        <v>660</v>
      </c>
      <c r="K190" s="200">
        <f t="shared" si="168"/>
        <v>-33.65</v>
      </c>
      <c r="L190" s="205">
        <f t="shared" si="169"/>
        <v>-0.67979797979797973</v>
      </c>
      <c r="M190" s="199" t="s">
        <v>599</v>
      </c>
      <c r="N190" s="206">
        <v>43627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27</v>
      </c>
      <c r="B191" s="186">
        <v>42093</v>
      </c>
      <c r="C191" s="186"/>
      <c r="D191" s="187" t="s">
        <v>661</v>
      </c>
      <c r="E191" s="188" t="s">
        <v>618</v>
      </c>
      <c r="F191" s="189">
        <v>183.5</v>
      </c>
      <c r="G191" s="188"/>
      <c r="H191" s="188">
        <v>219</v>
      </c>
      <c r="I191" s="190">
        <v>218</v>
      </c>
      <c r="J191" s="191" t="s">
        <v>662</v>
      </c>
      <c r="K191" s="192">
        <f t="shared" si="168"/>
        <v>35.5</v>
      </c>
      <c r="L191" s="193">
        <f t="shared" si="169"/>
        <v>0.19346049046321526</v>
      </c>
      <c r="M191" s="188" t="s">
        <v>587</v>
      </c>
      <c r="N191" s="194">
        <v>42103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28</v>
      </c>
      <c r="B192" s="186">
        <v>42114</v>
      </c>
      <c r="C192" s="186"/>
      <c r="D192" s="187" t="s">
        <v>663</v>
      </c>
      <c r="E192" s="188" t="s">
        <v>618</v>
      </c>
      <c r="F192" s="189">
        <f>(227+237)/2</f>
        <v>232</v>
      </c>
      <c r="G192" s="188"/>
      <c r="H192" s="188">
        <v>298</v>
      </c>
      <c r="I192" s="190">
        <v>298</v>
      </c>
      <c r="J192" s="191" t="s">
        <v>620</v>
      </c>
      <c r="K192" s="192">
        <f t="shared" si="168"/>
        <v>66</v>
      </c>
      <c r="L192" s="193">
        <f t="shared" si="169"/>
        <v>0.28448275862068967</v>
      </c>
      <c r="M192" s="188" t="s">
        <v>587</v>
      </c>
      <c r="N192" s="194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29</v>
      </c>
      <c r="B193" s="186">
        <v>42128</v>
      </c>
      <c r="C193" s="186"/>
      <c r="D193" s="187" t="s">
        <v>664</v>
      </c>
      <c r="E193" s="188" t="s">
        <v>589</v>
      </c>
      <c r="F193" s="189">
        <v>385</v>
      </c>
      <c r="G193" s="188"/>
      <c r="H193" s="188">
        <f>212.5+331</f>
        <v>543.5</v>
      </c>
      <c r="I193" s="190">
        <v>510</v>
      </c>
      <c r="J193" s="191" t="s">
        <v>665</v>
      </c>
      <c r="K193" s="192">
        <f t="shared" si="168"/>
        <v>158.5</v>
      </c>
      <c r="L193" s="193">
        <f t="shared" si="169"/>
        <v>0.41168831168831171</v>
      </c>
      <c r="M193" s="188" t="s">
        <v>587</v>
      </c>
      <c r="N193" s="194">
        <v>42235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30</v>
      </c>
      <c r="B194" s="186">
        <v>42128</v>
      </c>
      <c r="C194" s="186"/>
      <c r="D194" s="187" t="s">
        <v>666</v>
      </c>
      <c r="E194" s="188" t="s">
        <v>589</v>
      </c>
      <c r="F194" s="189">
        <v>115.5</v>
      </c>
      <c r="G194" s="188"/>
      <c r="H194" s="188">
        <v>146</v>
      </c>
      <c r="I194" s="190">
        <v>142</v>
      </c>
      <c r="J194" s="191" t="s">
        <v>667</v>
      </c>
      <c r="K194" s="192">
        <f t="shared" si="168"/>
        <v>30.5</v>
      </c>
      <c r="L194" s="193">
        <f t="shared" si="169"/>
        <v>0.26406926406926406</v>
      </c>
      <c r="M194" s="188" t="s">
        <v>587</v>
      </c>
      <c r="N194" s="194">
        <v>42202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31</v>
      </c>
      <c r="B195" s="186">
        <v>42151</v>
      </c>
      <c r="C195" s="186"/>
      <c r="D195" s="187" t="s">
        <v>668</v>
      </c>
      <c r="E195" s="188" t="s">
        <v>589</v>
      </c>
      <c r="F195" s="189">
        <v>237.5</v>
      </c>
      <c r="G195" s="188"/>
      <c r="H195" s="188">
        <v>279.5</v>
      </c>
      <c r="I195" s="190">
        <v>278</v>
      </c>
      <c r="J195" s="191" t="s">
        <v>620</v>
      </c>
      <c r="K195" s="192">
        <f t="shared" si="168"/>
        <v>42</v>
      </c>
      <c r="L195" s="193">
        <f t="shared" si="169"/>
        <v>0.17684210526315788</v>
      </c>
      <c r="M195" s="188" t="s">
        <v>587</v>
      </c>
      <c r="N195" s="194">
        <v>42222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32</v>
      </c>
      <c r="B196" s="186">
        <v>42174</v>
      </c>
      <c r="C196" s="186"/>
      <c r="D196" s="187" t="s">
        <v>639</v>
      </c>
      <c r="E196" s="188" t="s">
        <v>618</v>
      </c>
      <c r="F196" s="189">
        <v>340</v>
      </c>
      <c r="G196" s="188"/>
      <c r="H196" s="188">
        <v>448</v>
      </c>
      <c r="I196" s="190">
        <v>448</v>
      </c>
      <c r="J196" s="191" t="s">
        <v>620</v>
      </c>
      <c r="K196" s="192">
        <f t="shared" si="168"/>
        <v>108</v>
      </c>
      <c r="L196" s="193">
        <f t="shared" si="169"/>
        <v>0.31764705882352939</v>
      </c>
      <c r="M196" s="188" t="s">
        <v>587</v>
      </c>
      <c r="N196" s="194">
        <v>43018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33</v>
      </c>
      <c r="B197" s="186">
        <v>42191</v>
      </c>
      <c r="C197" s="186"/>
      <c r="D197" s="187" t="s">
        <v>669</v>
      </c>
      <c r="E197" s="188" t="s">
        <v>618</v>
      </c>
      <c r="F197" s="189">
        <v>390</v>
      </c>
      <c r="G197" s="188"/>
      <c r="H197" s="188">
        <v>460</v>
      </c>
      <c r="I197" s="190">
        <v>460</v>
      </c>
      <c r="J197" s="191" t="s">
        <v>620</v>
      </c>
      <c r="K197" s="192">
        <f t="shared" si="168"/>
        <v>70</v>
      </c>
      <c r="L197" s="193">
        <f t="shared" si="169"/>
        <v>0.17948717948717949</v>
      </c>
      <c r="M197" s="188" t="s">
        <v>587</v>
      </c>
      <c r="N197" s="194">
        <v>42478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34</v>
      </c>
      <c r="B198" s="196">
        <v>42195</v>
      </c>
      <c r="C198" s="196"/>
      <c r="D198" s="197" t="s">
        <v>670</v>
      </c>
      <c r="E198" s="198" t="s">
        <v>618</v>
      </c>
      <c r="F198" s="199">
        <v>122.5</v>
      </c>
      <c r="G198" s="199"/>
      <c r="H198" s="200">
        <v>61</v>
      </c>
      <c r="I198" s="200">
        <v>172</v>
      </c>
      <c r="J198" s="201" t="s">
        <v>671</v>
      </c>
      <c r="K198" s="202">
        <f t="shared" si="168"/>
        <v>-61.5</v>
      </c>
      <c r="L198" s="203">
        <f t="shared" si="169"/>
        <v>-0.50204081632653064</v>
      </c>
      <c r="M198" s="199" t="s">
        <v>599</v>
      </c>
      <c r="N198" s="196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35</v>
      </c>
      <c r="B199" s="186">
        <v>42219</v>
      </c>
      <c r="C199" s="186"/>
      <c r="D199" s="187" t="s">
        <v>672</v>
      </c>
      <c r="E199" s="188" t="s">
        <v>618</v>
      </c>
      <c r="F199" s="189">
        <v>297.5</v>
      </c>
      <c r="G199" s="188"/>
      <c r="H199" s="188">
        <v>350</v>
      </c>
      <c r="I199" s="190">
        <v>360</v>
      </c>
      <c r="J199" s="191" t="s">
        <v>673</v>
      </c>
      <c r="K199" s="192">
        <f t="shared" si="168"/>
        <v>52.5</v>
      </c>
      <c r="L199" s="193">
        <f t="shared" si="169"/>
        <v>0.17647058823529413</v>
      </c>
      <c r="M199" s="188" t="s">
        <v>587</v>
      </c>
      <c r="N199" s="194">
        <v>42232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36</v>
      </c>
      <c r="B200" s="186">
        <v>42219</v>
      </c>
      <c r="C200" s="186"/>
      <c r="D200" s="187" t="s">
        <v>674</v>
      </c>
      <c r="E200" s="188" t="s">
        <v>618</v>
      </c>
      <c r="F200" s="189">
        <v>115.5</v>
      </c>
      <c r="G200" s="188"/>
      <c r="H200" s="188">
        <v>149</v>
      </c>
      <c r="I200" s="190">
        <v>140</v>
      </c>
      <c r="J200" s="191" t="s">
        <v>675</v>
      </c>
      <c r="K200" s="192">
        <f t="shared" si="168"/>
        <v>33.5</v>
      </c>
      <c r="L200" s="193">
        <f t="shared" si="169"/>
        <v>0.29004329004329005</v>
      </c>
      <c r="M200" s="188" t="s">
        <v>587</v>
      </c>
      <c r="N200" s="19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37</v>
      </c>
      <c r="B201" s="186">
        <v>42251</v>
      </c>
      <c r="C201" s="186"/>
      <c r="D201" s="187" t="s">
        <v>668</v>
      </c>
      <c r="E201" s="188" t="s">
        <v>618</v>
      </c>
      <c r="F201" s="189">
        <v>226</v>
      </c>
      <c r="G201" s="188"/>
      <c r="H201" s="188">
        <v>292</v>
      </c>
      <c r="I201" s="190">
        <v>292</v>
      </c>
      <c r="J201" s="191" t="s">
        <v>676</v>
      </c>
      <c r="K201" s="192">
        <f t="shared" si="168"/>
        <v>66</v>
      </c>
      <c r="L201" s="193">
        <f t="shared" si="169"/>
        <v>0.29203539823008851</v>
      </c>
      <c r="M201" s="188" t="s">
        <v>587</v>
      </c>
      <c r="N201" s="194">
        <v>42286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38</v>
      </c>
      <c r="B202" s="186">
        <v>42254</v>
      </c>
      <c r="C202" s="186"/>
      <c r="D202" s="187" t="s">
        <v>663</v>
      </c>
      <c r="E202" s="188" t="s">
        <v>618</v>
      </c>
      <c r="F202" s="189">
        <v>232.5</v>
      </c>
      <c r="G202" s="188"/>
      <c r="H202" s="188">
        <v>312.5</v>
      </c>
      <c r="I202" s="190">
        <v>310</v>
      </c>
      <c r="J202" s="191" t="s">
        <v>620</v>
      </c>
      <c r="K202" s="192">
        <f t="shared" si="168"/>
        <v>80</v>
      </c>
      <c r="L202" s="193">
        <f t="shared" si="169"/>
        <v>0.34408602150537637</v>
      </c>
      <c r="M202" s="188" t="s">
        <v>587</v>
      </c>
      <c r="N202" s="194">
        <v>42823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39</v>
      </c>
      <c r="B203" s="186">
        <v>42268</v>
      </c>
      <c r="C203" s="186"/>
      <c r="D203" s="187" t="s">
        <v>677</v>
      </c>
      <c r="E203" s="188" t="s">
        <v>618</v>
      </c>
      <c r="F203" s="189">
        <v>196.5</v>
      </c>
      <c r="G203" s="188"/>
      <c r="H203" s="188">
        <v>238</v>
      </c>
      <c r="I203" s="190">
        <v>238</v>
      </c>
      <c r="J203" s="191" t="s">
        <v>676</v>
      </c>
      <c r="K203" s="192">
        <f t="shared" si="168"/>
        <v>41.5</v>
      </c>
      <c r="L203" s="193">
        <f t="shared" si="169"/>
        <v>0.21119592875318066</v>
      </c>
      <c r="M203" s="188" t="s">
        <v>587</v>
      </c>
      <c r="N203" s="194">
        <v>42291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40</v>
      </c>
      <c r="B204" s="186">
        <v>42271</v>
      </c>
      <c r="C204" s="186"/>
      <c r="D204" s="187" t="s">
        <v>617</v>
      </c>
      <c r="E204" s="188" t="s">
        <v>618</v>
      </c>
      <c r="F204" s="189">
        <v>65</v>
      </c>
      <c r="G204" s="188"/>
      <c r="H204" s="188">
        <v>82</v>
      </c>
      <c r="I204" s="190">
        <v>82</v>
      </c>
      <c r="J204" s="191" t="s">
        <v>676</v>
      </c>
      <c r="K204" s="192">
        <f t="shared" si="168"/>
        <v>17</v>
      </c>
      <c r="L204" s="193">
        <f t="shared" si="169"/>
        <v>0.26153846153846155</v>
      </c>
      <c r="M204" s="188" t="s">
        <v>587</v>
      </c>
      <c r="N204" s="194">
        <v>42578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41</v>
      </c>
      <c r="B205" s="186">
        <v>42291</v>
      </c>
      <c r="C205" s="186"/>
      <c r="D205" s="187" t="s">
        <v>678</v>
      </c>
      <c r="E205" s="188" t="s">
        <v>618</v>
      </c>
      <c r="F205" s="189">
        <v>144</v>
      </c>
      <c r="G205" s="188"/>
      <c r="H205" s="188">
        <v>182.5</v>
      </c>
      <c r="I205" s="190">
        <v>181</v>
      </c>
      <c r="J205" s="191" t="s">
        <v>676</v>
      </c>
      <c r="K205" s="192">
        <f t="shared" si="168"/>
        <v>38.5</v>
      </c>
      <c r="L205" s="193">
        <f t="shared" si="169"/>
        <v>0.2673611111111111</v>
      </c>
      <c r="M205" s="188" t="s">
        <v>587</v>
      </c>
      <c r="N205" s="194">
        <v>42817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42</v>
      </c>
      <c r="B206" s="186">
        <v>42291</v>
      </c>
      <c r="C206" s="186"/>
      <c r="D206" s="187" t="s">
        <v>679</v>
      </c>
      <c r="E206" s="188" t="s">
        <v>618</v>
      </c>
      <c r="F206" s="189">
        <v>264</v>
      </c>
      <c r="G206" s="188"/>
      <c r="H206" s="188">
        <v>311</v>
      </c>
      <c r="I206" s="190">
        <v>311</v>
      </c>
      <c r="J206" s="191" t="s">
        <v>676</v>
      </c>
      <c r="K206" s="192">
        <f t="shared" si="168"/>
        <v>47</v>
      </c>
      <c r="L206" s="193">
        <f t="shared" si="169"/>
        <v>0.17803030303030304</v>
      </c>
      <c r="M206" s="188" t="s">
        <v>587</v>
      </c>
      <c r="N206" s="194">
        <v>42604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43</v>
      </c>
      <c r="B207" s="186">
        <v>42318</v>
      </c>
      <c r="C207" s="186"/>
      <c r="D207" s="187" t="s">
        <v>680</v>
      </c>
      <c r="E207" s="188" t="s">
        <v>589</v>
      </c>
      <c r="F207" s="189">
        <v>549.5</v>
      </c>
      <c r="G207" s="188"/>
      <c r="H207" s="188">
        <v>630</v>
      </c>
      <c r="I207" s="190">
        <v>630</v>
      </c>
      <c r="J207" s="191" t="s">
        <v>676</v>
      </c>
      <c r="K207" s="192">
        <f t="shared" si="168"/>
        <v>80.5</v>
      </c>
      <c r="L207" s="193">
        <f t="shared" si="169"/>
        <v>0.1464968152866242</v>
      </c>
      <c r="M207" s="188" t="s">
        <v>587</v>
      </c>
      <c r="N207" s="194">
        <v>42419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44</v>
      </c>
      <c r="B208" s="186">
        <v>42342</v>
      </c>
      <c r="C208" s="186"/>
      <c r="D208" s="187" t="s">
        <v>681</v>
      </c>
      <c r="E208" s="188" t="s">
        <v>618</v>
      </c>
      <c r="F208" s="189">
        <v>1027.5</v>
      </c>
      <c r="G208" s="188"/>
      <c r="H208" s="188">
        <v>1315</v>
      </c>
      <c r="I208" s="190">
        <v>1250</v>
      </c>
      <c r="J208" s="191" t="s">
        <v>676</v>
      </c>
      <c r="K208" s="192">
        <f t="shared" si="168"/>
        <v>287.5</v>
      </c>
      <c r="L208" s="193">
        <f t="shared" si="169"/>
        <v>0.27980535279805352</v>
      </c>
      <c r="M208" s="188" t="s">
        <v>587</v>
      </c>
      <c r="N208" s="194">
        <v>43244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45</v>
      </c>
      <c r="B209" s="186">
        <v>42367</v>
      </c>
      <c r="C209" s="186"/>
      <c r="D209" s="187" t="s">
        <v>682</v>
      </c>
      <c r="E209" s="188" t="s">
        <v>618</v>
      </c>
      <c r="F209" s="189">
        <v>465</v>
      </c>
      <c r="G209" s="188"/>
      <c r="H209" s="188">
        <v>540</v>
      </c>
      <c r="I209" s="190">
        <v>540</v>
      </c>
      <c r="J209" s="191" t="s">
        <v>676</v>
      </c>
      <c r="K209" s="192">
        <f t="shared" si="168"/>
        <v>75</v>
      </c>
      <c r="L209" s="193">
        <f t="shared" si="169"/>
        <v>0.16129032258064516</v>
      </c>
      <c r="M209" s="188" t="s">
        <v>587</v>
      </c>
      <c r="N209" s="194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46</v>
      </c>
      <c r="B210" s="186">
        <v>42380</v>
      </c>
      <c r="C210" s="186"/>
      <c r="D210" s="187" t="s">
        <v>381</v>
      </c>
      <c r="E210" s="188" t="s">
        <v>589</v>
      </c>
      <c r="F210" s="189">
        <v>81</v>
      </c>
      <c r="G210" s="188"/>
      <c r="H210" s="188">
        <v>110</v>
      </c>
      <c r="I210" s="190">
        <v>110</v>
      </c>
      <c r="J210" s="191" t="s">
        <v>676</v>
      </c>
      <c r="K210" s="192">
        <f t="shared" si="168"/>
        <v>29</v>
      </c>
      <c r="L210" s="193">
        <f t="shared" si="169"/>
        <v>0.35802469135802467</v>
      </c>
      <c r="M210" s="188" t="s">
        <v>587</v>
      </c>
      <c r="N210" s="194">
        <v>42745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47</v>
      </c>
      <c r="B211" s="186">
        <v>42382</v>
      </c>
      <c r="C211" s="186"/>
      <c r="D211" s="187" t="s">
        <v>683</v>
      </c>
      <c r="E211" s="188" t="s">
        <v>589</v>
      </c>
      <c r="F211" s="189">
        <v>417.5</v>
      </c>
      <c r="G211" s="188"/>
      <c r="H211" s="188">
        <v>547</v>
      </c>
      <c r="I211" s="190">
        <v>535</v>
      </c>
      <c r="J211" s="191" t="s">
        <v>676</v>
      </c>
      <c r="K211" s="192">
        <f t="shared" si="168"/>
        <v>129.5</v>
      </c>
      <c r="L211" s="193">
        <f t="shared" si="169"/>
        <v>0.31017964071856285</v>
      </c>
      <c r="M211" s="188" t="s">
        <v>587</v>
      </c>
      <c r="N211" s="194">
        <v>42578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48</v>
      </c>
      <c r="B212" s="186">
        <v>42408</v>
      </c>
      <c r="C212" s="186"/>
      <c r="D212" s="187" t="s">
        <v>684</v>
      </c>
      <c r="E212" s="188" t="s">
        <v>618</v>
      </c>
      <c r="F212" s="189">
        <v>650</v>
      </c>
      <c r="G212" s="188"/>
      <c r="H212" s="188">
        <v>800</v>
      </c>
      <c r="I212" s="190">
        <v>800</v>
      </c>
      <c r="J212" s="191" t="s">
        <v>676</v>
      </c>
      <c r="K212" s="192">
        <f t="shared" si="168"/>
        <v>150</v>
      </c>
      <c r="L212" s="193">
        <f t="shared" si="169"/>
        <v>0.23076923076923078</v>
      </c>
      <c r="M212" s="188" t="s">
        <v>587</v>
      </c>
      <c r="N212" s="194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49</v>
      </c>
      <c r="B213" s="186">
        <v>42433</v>
      </c>
      <c r="C213" s="186"/>
      <c r="D213" s="187" t="s">
        <v>210</v>
      </c>
      <c r="E213" s="188" t="s">
        <v>618</v>
      </c>
      <c r="F213" s="189">
        <v>437.5</v>
      </c>
      <c r="G213" s="188"/>
      <c r="H213" s="188">
        <v>504.5</v>
      </c>
      <c r="I213" s="190">
        <v>522</v>
      </c>
      <c r="J213" s="191" t="s">
        <v>685</v>
      </c>
      <c r="K213" s="192">
        <f t="shared" si="168"/>
        <v>67</v>
      </c>
      <c r="L213" s="193">
        <f t="shared" si="169"/>
        <v>0.15314285714285714</v>
      </c>
      <c r="M213" s="188" t="s">
        <v>587</v>
      </c>
      <c r="N213" s="194">
        <v>42480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50</v>
      </c>
      <c r="B214" s="186">
        <v>42438</v>
      </c>
      <c r="C214" s="186"/>
      <c r="D214" s="187" t="s">
        <v>686</v>
      </c>
      <c r="E214" s="188" t="s">
        <v>618</v>
      </c>
      <c r="F214" s="189">
        <v>189.5</v>
      </c>
      <c r="G214" s="188"/>
      <c r="H214" s="188">
        <v>218</v>
      </c>
      <c r="I214" s="190">
        <v>218</v>
      </c>
      <c r="J214" s="191" t="s">
        <v>676</v>
      </c>
      <c r="K214" s="192">
        <f t="shared" si="168"/>
        <v>28.5</v>
      </c>
      <c r="L214" s="193">
        <f t="shared" si="169"/>
        <v>0.15039577836411611</v>
      </c>
      <c r="M214" s="188" t="s">
        <v>587</v>
      </c>
      <c r="N214" s="194">
        <v>43034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51</v>
      </c>
      <c r="B215" s="196">
        <v>42471</v>
      </c>
      <c r="C215" s="196"/>
      <c r="D215" s="204" t="s">
        <v>687</v>
      </c>
      <c r="E215" s="199" t="s">
        <v>618</v>
      </c>
      <c r="F215" s="199">
        <v>36.5</v>
      </c>
      <c r="G215" s="200"/>
      <c r="H215" s="200">
        <v>15.85</v>
      </c>
      <c r="I215" s="200">
        <v>60</v>
      </c>
      <c r="J215" s="201" t="s">
        <v>688</v>
      </c>
      <c r="K215" s="202">
        <f t="shared" si="168"/>
        <v>-20.65</v>
      </c>
      <c r="L215" s="203">
        <f t="shared" si="169"/>
        <v>-0.5657534246575342</v>
      </c>
      <c r="M215" s="199" t="s">
        <v>599</v>
      </c>
      <c r="N215" s="207">
        <v>43627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52</v>
      </c>
      <c r="B216" s="186">
        <v>42472</v>
      </c>
      <c r="C216" s="186"/>
      <c r="D216" s="187" t="s">
        <v>689</v>
      </c>
      <c r="E216" s="188" t="s">
        <v>618</v>
      </c>
      <c r="F216" s="189">
        <v>93</v>
      </c>
      <c r="G216" s="188"/>
      <c r="H216" s="188">
        <v>149</v>
      </c>
      <c r="I216" s="190">
        <v>140</v>
      </c>
      <c r="J216" s="191" t="s">
        <v>690</v>
      </c>
      <c r="K216" s="192">
        <f t="shared" si="168"/>
        <v>56</v>
      </c>
      <c r="L216" s="193">
        <f t="shared" si="169"/>
        <v>0.60215053763440862</v>
      </c>
      <c r="M216" s="188" t="s">
        <v>587</v>
      </c>
      <c r="N216" s="194">
        <v>42740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53</v>
      </c>
      <c r="B217" s="186">
        <v>42472</v>
      </c>
      <c r="C217" s="186"/>
      <c r="D217" s="187" t="s">
        <v>691</v>
      </c>
      <c r="E217" s="188" t="s">
        <v>618</v>
      </c>
      <c r="F217" s="189">
        <v>130</v>
      </c>
      <c r="G217" s="188"/>
      <c r="H217" s="188">
        <v>150</v>
      </c>
      <c r="I217" s="190" t="s">
        <v>692</v>
      </c>
      <c r="J217" s="191" t="s">
        <v>676</v>
      </c>
      <c r="K217" s="192">
        <f t="shared" si="168"/>
        <v>20</v>
      </c>
      <c r="L217" s="193">
        <f t="shared" si="169"/>
        <v>0.15384615384615385</v>
      </c>
      <c r="M217" s="188" t="s">
        <v>587</v>
      </c>
      <c r="N217" s="194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54</v>
      </c>
      <c r="B218" s="186">
        <v>42473</v>
      </c>
      <c r="C218" s="186"/>
      <c r="D218" s="187" t="s">
        <v>693</v>
      </c>
      <c r="E218" s="188" t="s">
        <v>618</v>
      </c>
      <c r="F218" s="189">
        <v>196</v>
      </c>
      <c r="G218" s="188"/>
      <c r="H218" s="188">
        <v>299</v>
      </c>
      <c r="I218" s="190">
        <v>299</v>
      </c>
      <c r="J218" s="191" t="s">
        <v>676</v>
      </c>
      <c r="K218" s="192">
        <v>103</v>
      </c>
      <c r="L218" s="193">
        <v>0.52551020408163296</v>
      </c>
      <c r="M218" s="188" t="s">
        <v>587</v>
      </c>
      <c r="N218" s="194">
        <v>42620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55</v>
      </c>
      <c r="B219" s="186">
        <v>42473</v>
      </c>
      <c r="C219" s="186"/>
      <c r="D219" s="187" t="s">
        <v>694</v>
      </c>
      <c r="E219" s="188" t="s">
        <v>618</v>
      </c>
      <c r="F219" s="189">
        <v>88</v>
      </c>
      <c r="G219" s="188"/>
      <c r="H219" s="188">
        <v>103</v>
      </c>
      <c r="I219" s="190">
        <v>103</v>
      </c>
      <c r="J219" s="191" t="s">
        <v>676</v>
      </c>
      <c r="K219" s="192">
        <v>15</v>
      </c>
      <c r="L219" s="193">
        <v>0.170454545454545</v>
      </c>
      <c r="M219" s="188" t="s">
        <v>587</v>
      </c>
      <c r="N219" s="194">
        <v>42530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56</v>
      </c>
      <c r="B220" s="186">
        <v>42492</v>
      </c>
      <c r="C220" s="186"/>
      <c r="D220" s="187" t="s">
        <v>695</v>
      </c>
      <c r="E220" s="188" t="s">
        <v>618</v>
      </c>
      <c r="F220" s="189">
        <v>127.5</v>
      </c>
      <c r="G220" s="188"/>
      <c r="H220" s="188">
        <v>148</v>
      </c>
      <c r="I220" s="190" t="s">
        <v>696</v>
      </c>
      <c r="J220" s="191" t="s">
        <v>676</v>
      </c>
      <c r="K220" s="192">
        <f>H220-F220</f>
        <v>20.5</v>
      </c>
      <c r="L220" s="193">
        <f>K220/F220</f>
        <v>0.16078431372549021</v>
      </c>
      <c r="M220" s="188" t="s">
        <v>587</v>
      </c>
      <c r="N220" s="194">
        <v>42564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57</v>
      </c>
      <c r="B221" s="186">
        <v>42493</v>
      </c>
      <c r="C221" s="186"/>
      <c r="D221" s="187" t="s">
        <v>697</v>
      </c>
      <c r="E221" s="188" t="s">
        <v>618</v>
      </c>
      <c r="F221" s="189">
        <v>675</v>
      </c>
      <c r="G221" s="188"/>
      <c r="H221" s="188">
        <v>815</v>
      </c>
      <c r="I221" s="190" t="s">
        <v>698</v>
      </c>
      <c r="J221" s="191" t="s">
        <v>676</v>
      </c>
      <c r="K221" s="192">
        <f>H221-F221</f>
        <v>140</v>
      </c>
      <c r="L221" s="193">
        <f>K221/F221</f>
        <v>0.2074074074074074</v>
      </c>
      <c r="M221" s="188" t="s">
        <v>587</v>
      </c>
      <c r="N221" s="194">
        <v>43154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58</v>
      </c>
      <c r="B222" s="196">
        <v>42522</v>
      </c>
      <c r="C222" s="196"/>
      <c r="D222" s="197" t="s">
        <v>699</v>
      </c>
      <c r="E222" s="198" t="s">
        <v>618</v>
      </c>
      <c r="F222" s="199">
        <v>500</v>
      </c>
      <c r="G222" s="199"/>
      <c r="H222" s="200">
        <v>232.5</v>
      </c>
      <c r="I222" s="200" t="s">
        <v>700</v>
      </c>
      <c r="J222" s="201" t="s">
        <v>701</v>
      </c>
      <c r="K222" s="202">
        <f>H222-F222</f>
        <v>-267.5</v>
      </c>
      <c r="L222" s="203">
        <f>K222/F222</f>
        <v>-0.53500000000000003</v>
      </c>
      <c r="M222" s="199" t="s">
        <v>599</v>
      </c>
      <c r="N222" s="196">
        <v>43735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59</v>
      </c>
      <c r="B223" s="186">
        <v>42527</v>
      </c>
      <c r="C223" s="186"/>
      <c r="D223" s="187" t="s">
        <v>539</v>
      </c>
      <c r="E223" s="188" t="s">
        <v>618</v>
      </c>
      <c r="F223" s="189">
        <v>110</v>
      </c>
      <c r="G223" s="188"/>
      <c r="H223" s="188">
        <v>126.5</v>
      </c>
      <c r="I223" s="190">
        <v>125</v>
      </c>
      <c r="J223" s="191" t="s">
        <v>627</v>
      </c>
      <c r="K223" s="192">
        <f>H223-F223</f>
        <v>16.5</v>
      </c>
      <c r="L223" s="193">
        <f>K223/F223</f>
        <v>0.15</v>
      </c>
      <c r="M223" s="188" t="s">
        <v>587</v>
      </c>
      <c r="N223" s="194">
        <v>42552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60</v>
      </c>
      <c r="B224" s="186">
        <v>42538</v>
      </c>
      <c r="C224" s="186"/>
      <c r="D224" s="187" t="s">
        <v>702</v>
      </c>
      <c r="E224" s="188" t="s">
        <v>618</v>
      </c>
      <c r="F224" s="189">
        <v>44</v>
      </c>
      <c r="G224" s="188"/>
      <c r="H224" s="188">
        <v>69.5</v>
      </c>
      <c r="I224" s="190">
        <v>69.5</v>
      </c>
      <c r="J224" s="191" t="s">
        <v>703</v>
      </c>
      <c r="K224" s="192">
        <f>H224-F224</f>
        <v>25.5</v>
      </c>
      <c r="L224" s="193">
        <f>K224/F224</f>
        <v>0.57954545454545459</v>
      </c>
      <c r="M224" s="188" t="s">
        <v>587</v>
      </c>
      <c r="N224" s="194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61</v>
      </c>
      <c r="B225" s="186">
        <v>42549</v>
      </c>
      <c r="C225" s="186"/>
      <c r="D225" s="187" t="s">
        <v>704</v>
      </c>
      <c r="E225" s="188" t="s">
        <v>618</v>
      </c>
      <c r="F225" s="189">
        <v>262.5</v>
      </c>
      <c r="G225" s="188"/>
      <c r="H225" s="188">
        <v>340</v>
      </c>
      <c r="I225" s="190">
        <v>333</v>
      </c>
      <c r="J225" s="191" t="s">
        <v>705</v>
      </c>
      <c r="K225" s="192">
        <v>77.5</v>
      </c>
      <c r="L225" s="193">
        <v>0.29523809523809502</v>
      </c>
      <c r="M225" s="188" t="s">
        <v>587</v>
      </c>
      <c r="N225" s="194">
        <v>43017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62</v>
      </c>
      <c r="B226" s="186">
        <v>42549</v>
      </c>
      <c r="C226" s="186"/>
      <c r="D226" s="187" t="s">
        <v>706</v>
      </c>
      <c r="E226" s="188" t="s">
        <v>618</v>
      </c>
      <c r="F226" s="189">
        <v>840</v>
      </c>
      <c r="G226" s="188"/>
      <c r="H226" s="188">
        <v>1230</v>
      </c>
      <c r="I226" s="190">
        <v>1230</v>
      </c>
      <c r="J226" s="191" t="s">
        <v>676</v>
      </c>
      <c r="K226" s="192">
        <v>390</v>
      </c>
      <c r="L226" s="193">
        <v>0.46428571428571402</v>
      </c>
      <c r="M226" s="188" t="s">
        <v>587</v>
      </c>
      <c r="N226" s="194">
        <v>42649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63</v>
      </c>
      <c r="B227" s="209">
        <v>42556</v>
      </c>
      <c r="C227" s="209"/>
      <c r="D227" s="210" t="s">
        <v>707</v>
      </c>
      <c r="E227" s="211" t="s">
        <v>618</v>
      </c>
      <c r="F227" s="211">
        <v>395</v>
      </c>
      <c r="G227" s="212"/>
      <c r="H227" s="212">
        <f>(468.5+342.5)/2</f>
        <v>405.5</v>
      </c>
      <c r="I227" s="212">
        <v>510</v>
      </c>
      <c r="J227" s="213" t="s">
        <v>708</v>
      </c>
      <c r="K227" s="214">
        <f t="shared" ref="K227:K233" si="170">H227-F227</f>
        <v>10.5</v>
      </c>
      <c r="L227" s="215">
        <f t="shared" ref="L227:L233" si="171">K227/F227</f>
        <v>2.6582278481012658E-2</v>
      </c>
      <c r="M227" s="211" t="s">
        <v>709</v>
      </c>
      <c r="N227" s="209">
        <v>43606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64</v>
      </c>
      <c r="B228" s="196">
        <v>42584</v>
      </c>
      <c r="C228" s="196"/>
      <c r="D228" s="197" t="s">
        <v>710</v>
      </c>
      <c r="E228" s="198" t="s">
        <v>589</v>
      </c>
      <c r="F228" s="199">
        <f>169.5-12.8</f>
        <v>156.69999999999999</v>
      </c>
      <c r="G228" s="199"/>
      <c r="H228" s="200">
        <v>77</v>
      </c>
      <c r="I228" s="200" t="s">
        <v>711</v>
      </c>
      <c r="J228" s="201" t="s">
        <v>712</v>
      </c>
      <c r="K228" s="202">
        <f t="shared" si="170"/>
        <v>-79.699999999999989</v>
      </c>
      <c r="L228" s="203">
        <f t="shared" si="171"/>
        <v>-0.50861518825781749</v>
      </c>
      <c r="M228" s="199" t="s">
        <v>599</v>
      </c>
      <c r="N228" s="196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65</v>
      </c>
      <c r="B229" s="196">
        <v>42586</v>
      </c>
      <c r="C229" s="196"/>
      <c r="D229" s="197" t="s">
        <v>713</v>
      </c>
      <c r="E229" s="198" t="s">
        <v>618</v>
      </c>
      <c r="F229" s="199">
        <v>400</v>
      </c>
      <c r="G229" s="199"/>
      <c r="H229" s="200">
        <v>305</v>
      </c>
      <c r="I229" s="200">
        <v>475</v>
      </c>
      <c r="J229" s="201" t="s">
        <v>714</v>
      </c>
      <c r="K229" s="202">
        <f t="shared" si="170"/>
        <v>-95</v>
      </c>
      <c r="L229" s="203">
        <f t="shared" si="171"/>
        <v>-0.23749999999999999</v>
      </c>
      <c r="M229" s="199" t="s">
        <v>599</v>
      </c>
      <c r="N229" s="196">
        <v>43606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66</v>
      </c>
      <c r="B230" s="186">
        <v>42593</v>
      </c>
      <c r="C230" s="186"/>
      <c r="D230" s="187" t="s">
        <v>715</v>
      </c>
      <c r="E230" s="188" t="s">
        <v>618</v>
      </c>
      <c r="F230" s="189">
        <v>86.5</v>
      </c>
      <c r="G230" s="188"/>
      <c r="H230" s="188">
        <v>130</v>
      </c>
      <c r="I230" s="190">
        <v>130</v>
      </c>
      <c r="J230" s="191" t="s">
        <v>716</v>
      </c>
      <c r="K230" s="192">
        <f t="shared" si="170"/>
        <v>43.5</v>
      </c>
      <c r="L230" s="193">
        <f t="shared" si="171"/>
        <v>0.50289017341040465</v>
      </c>
      <c r="M230" s="188" t="s">
        <v>587</v>
      </c>
      <c r="N230" s="194">
        <v>43091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67</v>
      </c>
      <c r="B231" s="196">
        <v>42600</v>
      </c>
      <c r="C231" s="196"/>
      <c r="D231" s="197" t="s">
        <v>109</v>
      </c>
      <c r="E231" s="198" t="s">
        <v>618</v>
      </c>
      <c r="F231" s="199">
        <v>133.5</v>
      </c>
      <c r="G231" s="199"/>
      <c r="H231" s="200">
        <v>126.5</v>
      </c>
      <c r="I231" s="200">
        <v>178</v>
      </c>
      <c r="J231" s="201" t="s">
        <v>717</v>
      </c>
      <c r="K231" s="202">
        <f t="shared" si="170"/>
        <v>-7</v>
      </c>
      <c r="L231" s="203">
        <f t="shared" si="171"/>
        <v>-5.2434456928838954E-2</v>
      </c>
      <c r="M231" s="199" t="s">
        <v>599</v>
      </c>
      <c r="N231" s="196">
        <v>42615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68</v>
      </c>
      <c r="B232" s="186">
        <v>42613</v>
      </c>
      <c r="C232" s="186"/>
      <c r="D232" s="187" t="s">
        <v>718</v>
      </c>
      <c r="E232" s="188" t="s">
        <v>618</v>
      </c>
      <c r="F232" s="189">
        <v>560</v>
      </c>
      <c r="G232" s="188"/>
      <c r="H232" s="188">
        <v>725</v>
      </c>
      <c r="I232" s="190">
        <v>725</v>
      </c>
      <c r="J232" s="191" t="s">
        <v>620</v>
      </c>
      <c r="K232" s="192">
        <f t="shared" si="170"/>
        <v>165</v>
      </c>
      <c r="L232" s="193">
        <f t="shared" si="171"/>
        <v>0.29464285714285715</v>
      </c>
      <c r="M232" s="188" t="s">
        <v>587</v>
      </c>
      <c r="N232" s="194">
        <v>42456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69</v>
      </c>
      <c r="B233" s="186">
        <v>42614</v>
      </c>
      <c r="C233" s="186"/>
      <c r="D233" s="187" t="s">
        <v>719</v>
      </c>
      <c r="E233" s="188" t="s">
        <v>618</v>
      </c>
      <c r="F233" s="189">
        <v>160.5</v>
      </c>
      <c r="G233" s="188"/>
      <c r="H233" s="188">
        <v>210</v>
      </c>
      <c r="I233" s="190">
        <v>210</v>
      </c>
      <c r="J233" s="191" t="s">
        <v>620</v>
      </c>
      <c r="K233" s="192">
        <f t="shared" si="170"/>
        <v>49.5</v>
      </c>
      <c r="L233" s="193">
        <f t="shared" si="171"/>
        <v>0.30841121495327101</v>
      </c>
      <c r="M233" s="188" t="s">
        <v>587</v>
      </c>
      <c r="N233" s="194">
        <v>42871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70</v>
      </c>
      <c r="B234" s="186">
        <v>42646</v>
      </c>
      <c r="C234" s="186"/>
      <c r="D234" s="187" t="s">
        <v>395</v>
      </c>
      <c r="E234" s="188" t="s">
        <v>618</v>
      </c>
      <c r="F234" s="189">
        <v>430</v>
      </c>
      <c r="G234" s="188"/>
      <c r="H234" s="188">
        <v>596</v>
      </c>
      <c r="I234" s="190">
        <v>575</v>
      </c>
      <c r="J234" s="191" t="s">
        <v>720</v>
      </c>
      <c r="K234" s="192">
        <v>166</v>
      </c>
      <c r="L234" s="193">
        <v>0.38604651162790699</v>
      </c>
      <c r="M234" s="188" t="s">
        <v>587</v>
      </c>
      <c r="N234" s="194">
        <v>42769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71</v>
      </c>
      <c r="B235" s="186">
        <v>42657</v>
      </c>
      <c r="C235" s="186"/>
      <c r="D235" s="187" t="s">
        <v>721</v>
      </c>
      <c r="E235" s="188" t="s">
        <v>618</v>
      </c>
      <c r="F235" s="189">
        <v>280</v>
      </c>
      <c r="G235" s="188"/>
      <c r="H235" s="188">
        <v>345</v>
      </c>
      <c r="I235" s="190">
        <v>345</v>
      </c>
      <c r="J235" s="191" t="s">
        <v>620</v>
      </c>
      <c r="K235" s="192">
        <f t="shared" ref="K235:K240" si="172">H235-F235</f>
        <v>65</v>
      </c>
      <c r="L235" s="193">
        <f>K235/F235</f>
        <v>0.23214285714285715</v>
      </c>
      <c r="M235" s="188" t="s">
        <v>587</v>
      </c>
      <c r="N235" s="194">
        <v>42814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72</v>
      </c>
      <c r="B236" s="186">
        <v>42657</v>
      </c>
      <c r="C236" s="186"/>
      <c r="D236" s="187" t="s">
        <v>722</v>
      </c>
      <c r="E236" s="188" t="s">
        <v>618</v>
      </c>
      <c r="F236" s="189">
        <v>245</v>
      </c>
      <c r="G236" s="188"/>
      <c r="H236" s="188">
        <v>325.5</v>
      </c>
      <c r="I236" s="190">
        <v>330</v>
      </c>
      <c r="J236" s="191" t="s">
        <v>723</v>
      </c>
      <c r="K236" s="192">
        <f t="shared" si="172"/>
        <v>80.5</v>
      </c>
      <c r="L236" s="193">
        <f>K236/F236</f>
        <v>0.32857142857142857</v>
      </c>
      <c r="M236" s="188" t="s">
        <v>587</v>
      </c>
      <c r="N236" s="194">
        <v>42769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73</v>
      </c>
      <c r="B237" s="186">
        <v>42660</v>
      </c>
      <c r="C237" s="186"/>
      <c r="D237" s="187" t="s">
        <v>345</v>
      </c>
      <c r="E237" s="188" t="s">
        <v>618</v>
      </c>
      <c r="F237" s="189">
        <v>125</v>
      </c>
      <c r="G237" s="188"/>
      <c r="H237" s="188">
        <v>160</v>
      </c>
      <c r="I237" s="190">
        <v>160</v>
      </c>
      <c r="J237" s="191" t="s">
        <v>676</v>
      </c>
      <c r="K237" s="192">
        <f t="shared" si="172"/>
        <v>35</v>
      </c>
      <c r="L237" s="193">
        <v>0.28000000000000003</v>
      </c>
      <c r="M237" s="188" t="s">
        <v>587</v>
      </c>
      <c r="N237" s="194">
        <v>42803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74</v>
      </c>
      <c r="B238" s="186">
        <v>42660</v>
      </c>
      <c r="C238" s="186"/>
      <c r="D238" s="187" t="s">
        <v>468</v>
      </c>
      <c r="E238" s="188" t="s">
        <v>618</v>
      </c>
      <c r="F238" s="189">
        <v>114</v>
      </c>
      <c r="G238" s="188"/>
      <c r="H238" s="188">
        <v>145</v>
      </c>
      <c r="I238" s="190">
        <v>145</v>
      </c>
      <c r="J238" s="191" t="s">
        <v>676</v>
      </c>
      <c r="K238" s="192">
        <f t="shared" si="172"/>
        <v>31</v>
      </c>
      <c r="L238" s="193">
        <f>K238/F238</f>
        <v>0.27192982456140352</v>
      </c>
      <c r="M238" s="188" t="s">
        <v>587</v>
      </c>
      <c r="N238" s="194">
        <v>42859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75</v>
      </c>
      <c r="B239" s="186">
        <v>42660</v>
      </c>
      <c r="C239" s="186"/>
      <c r="D239" s="187" t="s">
        <v>724</v>
      </c>
      <c r="E239" s="188" t="s">
        <v>618</v>
      </c>
      <c r="F239" s="189">
        <v>212</v>
      </c>
      <c r="G239" s="188"/>
      <c r="H239" s="188">
        <v>280</v>
      </c>
      <c r="I239" s="190">
        <v>276</v>
      </c>
      <c r="J239" s="191" t="s">
        <v>725</v>
      </c>
      <c r="K239" s="192">
        <f t="shared" si="172"/>
        <v>68</v>
      </c>
      <c r="L239" s="193">
        <f>K239/F239</f>
        <v>0.32075471698113206</v>
      </c>
      <c r="M239" s="188" t="s">
        <v>587</v>
      </c>
      <c r="N239" s="194">
        <v>42858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76</v>
      </c>
      <c r="B240" s="186">
        <v>42678</v>
      </c>
      <c r="C240" s="186"/>
      <c r="D240" s="187" t="s">
        <v>456</v>
      </c>
      <c r="E240" s="188" t="s">
        <v>618</v>
      </c>
      <c r="F240" s="189">
        <v>155</v>
      </c>
      <c r="G240" s="188"/>
      <c r="H240" s="188">
        <v>210</v>
      </c>
      <c r="I240" s="190">
        <v>210</v>
      </c>
      <c r="J240" s="191" t="s">
        <v>726</v>
      </c>
      <c r="K240" s="192">
        <f t="shared" si="172"/>
        <v>55</v>
      </c>
      <c r="L240" s="193">
        <f>K240/F240</f>
        <v>0.35483870967741937</v>
      </c>
      <c r="M240" s="188" t="s">
        <v>587</v>
      </c>
      <c r="N240" s="194">
        <v>42944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77</v>
      </c>
      <c r="B241" s="196">
        <v>42710</v>
      </c>
      <c r="C241" s="196"/>
      <c r="D241" s="197" t="s">
        <v>727</v>
      </c>
      <c r="E241" s="198" t="s">
        <v>618</v>
      </c>
      <c r="F241" s="199">
        <v>150.5</v>
      </c>
      <c r="G241" s="199"/>
      <c r="H241" s="200">
        <v>72.5</v>
      </c>
      <c r="I241" s="200">
        <v>174</v>
      </c>
      <c r="J241" s="201" t="s">
        <v>728</v>
      </c>
      <c r="K241" s="202">
        <v>-78</v>
      </c>
      <c r="L241" s="203">
        <v>-0.51827242524916906</v>
      </c>
      <c r="M241" s="199" t="s">
        <v>599</v>
      </c>
      <c r="N241" s="196">
        <v>43333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78</v>
      </c>
      <c r="B242" s="186">
        <v>42712</v>
      </c>
      <c r="C242" s="186"/>
      <c r="D242" s="187" t="s">
        <v>729</v>
      </c>
      <c r="E242" s="188" t="s">
        <v>618</v>
      </c>
      <c r="F242" s="189">
        <v>380</v>
      </c>
      <c r="G242" s="188"/>
      <c r="H242" s="188">
        <v>478</v>
      </c>
      <c r="I242" s="190">
        <v>468</v>
      </c>
      <c r="J242" s="191" t="s">
        <v>676</v>
      </c>
      <c r="K242" s="192">
        <f>H242-F242</f>
        <v>98</v>
      </c>
      <c r="L242" s="193">
        <f>K242/F242</f>
        <v>0.25789473684210529</v>
      </c>
      <c r="M242" s="188" t="s">
        <v>587</v>
      </c>
      <c r="N242" s="194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79</v>
      </c>
      <c r="B243" s="186">
        <v>42734</v>
      </c>
      <c r="C243" s="186"/>
      <c r="D243" s="187" t="s">
        <v>108</v>
      </c>
      <c r="E243" s="188" t="s">
        <v>618</v>
      </c>
      <c r="F243" s="189">
        <v>305</v>
      </c>
      <c r="G243" s="188"/>
      <c r="H243" s="188">
        <v>375</v>
      </c>
      <c r="I243" s="190">
        <v>375</v>
      </c>
      <c r="J243" s="191" t="s">
        <v>676</v>
      </c>
      <c r="K243" s="192">
        <f>H243-F243</f>
        <v>70</v>
      </c>
      <c r="L243" s="193">
        <f>K243/F243</f>
        <v>0.22950819672131148</v>
      </c>
      <c r="M243" s="188" t="s">
        <v>587</v>
      </c>
      <c r="N243" s="194">
        <v>42768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80</v>
      </c>
      <c r="B244" s="186">
        <v>42739</v>
      </c>
      <c r="C244" s="186"/>
      <c r="D244" s="187" t="s">
        <v>94</v>
      </c>
      <c r="E244" s="188" t="s">
        <v>618</v>
      </c>
      <c r="F244" s="189">
        <v>99.5</v>
      </c>
      <c r="G244" s="188"/>
      <c r="H244" s="188">
        <v>158</v>
      </c>
      <c r="I244" s="190">
        <v>158</v>
      </c>
      <c r="J244" s="191" t="s">
        <v>676</v>
      </c>
      <c r="K244" s="192">
        <f>H244-F244</f>
        <v>58.5</v>
      </c>
      <c r="L244" s="193">
        <f>K244/F244</f>
        <v>0.5879396984924623</v>
      </c>
      <c r="M244" s="188" t="s">
        <v>587</v>
      </c>
      <c r="N244" s="194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81</v>
      </c>
      <c r="B245" s="186">
        <v>42739</v>
      </c>
      <c r="C245" s="186"/>
      <c r="D245" s="187" t="s">
        <v>94</v>
      </c>
      <c r="E245" s="188" t="s">
        <v>618</v>
      </c>
      <c r="F245" s="189">
        <v>99.5</v>
      </c>
      <c r="G245" s="188"/>
      <c r="H245" s="188">
        <v>158</v>
      </c>
      <c r="I245" s="190">
        <v>158</v>
      </c>
      <c r="J245" s="191" t="s">
        <v>676</v>
      </c>
      <c r="K245" s="192">
        <v>58.5</v>
      </c>
      <c r="L245" s="193">
        <v>0.58793969849246197</v>
      </c>
      <c r="M245" s="188" t="s">
        <v>587</v>
      </c>
      <c r="N245" s="194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82</v>
      </c>
      <c r="B246" s="186">
        <v>42786</v>
      </c>
      <c r="C246" s="186"/>
      <c r="D246" s="187" t="s">
        <v>185</v>
      </c>
      <c r="E246" s="188" t="s">
        <v>618</v>
      </c>
      <c r="F246" s="189">
        <v>140.5</v>
      </c>
      <c r="G246" s="188"/>
      <c r="H246" s="188">
        <v>220</v>
      </c>
      <c r="I246" s="190">
        <v>220</v>
      </c>
      <c r="J246" s="191" t="s">
        <v>676</v>
      </c>
      <c r="K246" s="192">
        <f>H246-F246</f>
        <v>79.5</v>
      </c>
      <c r="L246" s="193">
        <f>K246/F246</f>
        <v>0.5658362989323843</v>
      </c>
      <c r="M246" s="188" t="s">
        <v>587</v>
      </c>
      <c r="N246" s="194">
        <v>42864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83</v>
      </c>
      <c r="B247" s="186">
        <v>42786</v>
      </c>
      <c r="C247" s="186"/>
      <c r="D247" s="187" t="s">
        <v>730</v>
      </c>
      <c r="E247" s="188" t="s">
        <v>618</v>
      </c>
      <c r="F247" s="189">
        <v>202.5</v>
      </c>
      <c r="G247" s="188"/>
      <c r="H247" s="188">
        <v>234</v>
      </c>
      <c r="I247" s="190">
        <v>234</v>
      </c>
      <c r="J247" s="191" t="s">
        <v>676</v>
      </c>
      <c r="K247" s="192">
        <v>31.5</v>
      </c>
      <c r="L247" s="193">
        <v>0.155555555555556</v>
      </c>
      <c r="M247" s="188" t="s">
        <v>587</v>
      </c>
      <c r="N247" s="194">
        <v>42836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84</v>
      </c>
      <c r="B248" s="186">
        <v>42818</v>
      </c>
      <c r="C248" s="186"/>
      <c r="D248" s="187" t="s">
        <v>731</v>
      </c>
      <c r="E248" s="188" t="s">
        <v>618</v>
      </c>
      <c r="F248" s="189">
        <v>300.5</v>
      </c>
      <c r="G248" s="188"/>
      <c r="H248" s="188">
        <v>417.5</v>
      </c>
      <c r="I248" s="190">
        <v>420</v>
      </c>
      <c r="J248" s="191" t="s">
        <v>732</v>
      </c>
      <c r="K248" s="192">
        <f>H248-F248</f>
        <v>117</v>
      </c>
      <c r="L248" s="193">
        <f>K248/F248</f>
        <v>0.38935108153078202</v>
      </c>
      <c r="M248" s="188" t="s">
        <v>587</v>
      </c>
      <c r="N248" s="194">
        <v>43070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85</v>
      </c>
      <c r="B249" s="186">
        <v>42818</v>
      </c>
      <c r="C249" s="186"/>
      <c r="D249" s="187" t="s">
        <v>706</v>
      </c>
      <c r="E249" s="188" t="s">
        <v>618</v>
      </c>
      <c r="F249" s="189">
        <v>850</v>
      </c>
      <c r="G249" s="188"/>
      <c r="H249" s="188">
        <v>1042.5</v>
      </c>
      <c r="I249" s="190">
        <v>1023</v>
      </c>
      <c r="J249" s="191" t="s">
        <v>733</v>
      </c>
      <c r="K249" s="192">
        <v>192.5</v>
      </c>
      <c r="L249" s="193">
        <v>0.22647058823529401</v>
      </c>
      <c r="M249" s="188" t="s">
        <v>587</v>
      </c>
      <c r="N249" s="194">
        <v>42830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86</v>
      </c>
      <c r="B250" s="186">
        <v>42830</v>
      </c>
      <c r="C250" s="186"/>
      <c r="D250" s="187" t="s">
        <v>487</v>
      </c>
      <c r="E250" s="188" t="s">
        <v>618</v>
      </c>
      <c r="F250" s="189">
        <v>785</v>
      </c>
      <c r="G250" s="188"/>
      <c r="H250" s="188">
        <v>930</v>
      </c>
      <c r="I250" s="190">
        <v>920</v>
      </c>
      <c r="J250" s="191" t="s">
        <v>734</v>
      </c>
      <c r="K250" s="192">
        <f>H250-F250</f>
        <v>145</v>
      </c>
      <c r="L250" s="193">
        <f>K250/F250</f>
        <v>0.18471337579617833</v>
      </c>
      <c r="M250" s="188" t="s">
        <v>587</v>
      </c>
      <c r="N250" s="194">
        <v>42976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87</v>
      </c>
      <c r="B251" s="196">
        <v>42831</v>
      </c>
      <c r="C251" s="196"/>
      <c r="D251" s="197" t="s">
        <v>735</v>
      </c>
      <c r="E251" s="198" t="s">
        <v>618</v>
      </c>
      <c r="F251" s="199">
        <v>40</v>
      </c>
      <c r="G251" s="199"/>
      <c r="H251" s="200">
        <v>13.1</v>
      </c>
      <c r="I251" s="200">
        <v>60</v>
      </c>
      <c r="J251" s="201" t="s">
        <v>736</v>
      </c>
      <c r="K251" s="202">
        <v>-26.9</v>
      </c>
      <c r="L251" s="203">
        <v>-0.67249999999999999</v>
      </c>
      <c r="M251" s="199" t="s">
        <v>599</v>
      </c>
      <c r="N251" s="196">
        <v>43138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88</v>
      </c>
      <c r="B252" s="186">
        <v>42837</v>
      </c>
      <c r="C252" s="186"/>
      <c r="D252" s="187" t="s">
        <v>93</v>
      </c>
      <c r="E252" s="188" t="s">
        <v>618</v>
      </c>
      <c r="F252" s="189">
        <v>289.5</v>
      </c>
      <c r="G252" s="188"/>
      <c r="H252" s="188">
        <v>354</v>
      </c>
      <c r="I252" s="190">
        <v>360</v>
      </c>
      <c r="J252" s="191" t="s">
        <v>737</v>
      </c>
      <c r="K252" s="192">
        <f t="shared" ref="K252:K260" si="173">H252-F252</f>
        <v>64.5</v>
      </c>
      <c r="L252" s="193">
        <f t="shared" ref="L252:L260" si="174">K252/F252</f>
        <v>0.22279792746113988</v>
      </c>
      <c r="M252" s="188" t="s">
        <v>587</v>
      </c>
      <c r="N252" s="19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89</v>
      </c>
      <c r="B253" s="186">
        <v>42845</v>
      </c>
      <c r="C253" s="186"/>
      <c r="D253" s="187" t="s">
        <v>426</v>
      </c>
      <c r="E253" s="188" t="s">
        <v>618</v>
      </c>
      <c r="F253" s="189">
        <v>700</v>
      </c>
      <c r="G253" s="188"/>
      <c r="H253" s="188">
        <v>840</v>
      </c>
      <c r="I253" s="190">
        <v>840</v>
      </c>
      <c r="J253" s="191" t="s">
        <v>738</v>
      </c>
      <c r="K253" s="192">
        <f t="shared" si="173"/>
        <v>140</v>
      </c>
      <c r="L253" s="193">
        <f t="shared" si="174"/>
        <v>0.2</v>
      </c>
      <c r="M253" s="188" t="s">
        <v>587</v>
      </c>
      <c r="N253" s="194">
        <v>42893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90</v>
      </c>
      <c r="B254" s="186">
        <v>42887</v>
      </c>
      <c r="C254" s="186"/>
      <c r="D254" s="187" t="s">
        <v>739</v>
      </c>
      <c r="E254" s="188" t="s">
        <v>618</v>
      </c>
      <c r="F254" s="189">
        <v>130</v>
      </c>
      <c r="G254" s="188"/>
      <c r="H254" s="188">
        <v>144.25</v>
      </c>
      <c r="I254" s="190">
        <v>170</v>
      </c>
      <c r="J254" s="191" t="s">
        <v>740</v>
      </c>
      <c r="K254" s="192">
        <f t="shared" si="173"/>
        <v>14.25</v>
      </c>
      <c r="L254" s="193">
        <f t="shared" si="174"/>
        <v>0.10961538461538461</v>
      </c>
      <c r="M254" s="188" t="s">
        <v>587</v>
      </c>
      <c r="N254" s="194">
        <v>43675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91</v>
      </c>
      <c r="B255" s="186">
        <v>42901</v>
      </c>
      <c r="C255" s="186"/>
      <c r="D255" s="187" t="s">
        <v>741</v>
      </c>
      <c r="E255" s="188" t="s">
        <v>618</v>
      </c>
      <c r="F255" s="189">
        <v>214.5</v>
      </c>
      <c r="G255" s="188"/>
      <c r="H255" s="188">
        <v>262</v>
      </c>
      <c r="I255" s="190">
        <v>262</v>
      </c>
      <c r="J255" s="191" t="s">
        <v>742</v>
      </c>
      <c r="K255" s="192">
        <f t="shared" si="173"/>
        <v>47.5</v>
      </c>
      <c r="L255" s="193">
        <f t="shared" si="174"/>
        <v>0.22144522144522144</v>
      </c>
      <c r="M255" s="188" t="s">
        <v>587</v>
      </c>
      <c r="N255" s="194">
        <v>42977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92</v>
      </c>
      <c r="B256" s="217">
        <v>42933</v>
      </c>
      <c r="C256" s="217"/>
      <c r="D256" s="218" t="s">
        <v>743</v>
      </c>
      <c r="E256" s="219" t="s">
        <v>618</v>
      </c>
      <c r="F256" s="220">
        <v>370</v>
      </c>
      <c r="G256" s="219"/>
      <c r="H256" s="219">
        <v>447.5</v>
      </c>
      <c r="I256" s="221">
        <v>450</v>
      </c>
      <c r="J256" s="222" t="s">
        <v>676</v>
      </c>
      <c r="K256" s="192">
        <f t="shared" si="173"/>
        <v>77.5</v>
      </c>
      <c r="L256" s="223">
        <f t="shared" si="174"/>
        <v>0.20945945945945946</v>
      </c>
      <c r="M256" s="219" t="s">
        <v>587</v>
      </c>
      <c r="N256" s="224">
        <v>43035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93</v>
      </c>
      <c r="B257" s="217">
        <v>42943</v>
      </c>
      <c r="C257" s="217"/>
      <c r="D257" s="218" t="s">
        <v>183</v>
      </c>
      <c r="E257" s="219" t="s">
        <v>618</v>
      </c>
      <c r="F257" s="220">
        <v>657.5</v>
      </c>
      <c r="G257" s="219"/>
      <c r="H257" s="219">
        <v>825</v>
      </c>
      <c r="I257" s="221">
        <v>820</v>
      </c>
      <c r="J257" s="222" t="s">
        <v>676</v>
      </c>
      <c r="K257" s="192">
        <f t="shared" si="173"/>
        <v>167.5</v>
      </c>
      <c r="L257" s="223">
        <f t="shared" si="174"/>
        <v>0.25475285171102663</v>
      </c>
      <c r="M257" s="219" t="s">
        <v>587</v>
      </c>
      <c r="N257" s="224">
        <v>43090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94</v>
      </c>
      <c r="B258" s="186">
        <v>42964</v>
      </c>
      <c r="C258" s="186"/>
      <c r="D258" s="187" t="s">
        <v>361</v>
      </c>
      <c r="E258" s="188" t="s">
        <v>618</v>
      </c>
      <c r="F258" s="189">
        <v>605</v>
      </c>
      <c r="G258" s="188"/>
      <c r="H258" s="188">
        <v>750</v>
      </c>
      <c r="I258" s="190">
        <v>750</v>
      </c>
      <c r="J258" s="191" t="s">
        <v>734</v>
      </c>
      <c r="K258" s="192">
        <f t="shared" si="173"/>
        <v>145</v>
      </c>
      <c r="L258" s="193">
        <f t="shared" si="174"/>
        <v>0.23966942148760331</v>
      </c>
      <c r="M258" s="188" t="s">
        <v>587</v>
      </c>
      <c r="N258" s="194">
        <v>43027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5">
        <v>95</v>
      </c>
      <c r="B259" s="196">
        <v>42979</v>
      </c>
      <c r="C259" s="196"/>
      <c r="D259" s="204" t="s">
        <v>744</v>
      </c>
      <c r="E259" s="199" t="s">
        <v>618</v>
      </c>
      <c r="F259" s="199">
        <v>255</v>
      </c>
      <c r="G259" s="200"/>
      <c r="H259" s="200">
        <v>217.25</v>
      </c>
      <c r="I259" s="200">
        <v>320</v>
      </c>
      <c r="J259" s="201" t="s">
        <v>745</v>
      </c>
      <c r="K259" s="202">
        <f t="shared" si="173"/>
        <v>-37.75</v>
      </c>
      <c r="L259" s="205">
        <f t="shared" si="174"/>
        <v>-0.14803921568627451</v>
      </c>
      <c r="M259" s="199" t="s">
        <v>599</v>
      </c>
      <c r="N259" s="196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96</v>
      </c>
      <c r="B260" s="186">
        <v>42997</v>
      </c>
      <c r="C260" s="186"/>
      <c r="D260" s="187" t="s">
        <v>746</v>
      </c>
      <c r="E260" s="188" t="s">
        <v>618</v>
      </c>
      <c r="F260" s="189">
        <v>215</v>
      </c>
      <c r="G260" s="188"/>
      <c r="H260" s="188">
        <v>258</v>
      </c>
      <c r="I260" s="190">
        <v>258</v>
      </c>
      <c r="J260" s="191" t="s">
        <v>676</v>
      </c>
      <c r="K260" s="192">
        <f t="shared" si="173"/>
        <v>43</v>
      </c>
      <c r="L260" s="193">
        <f t="shared" si="174"/>
        <v>0.2</v>
      </c>
      <c r="M260" s="188" t="s">
        <v>587</v>
      </c>
      <c r="N260" s="194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97</v>
      </c>
      <c r="B261" s="186">
        <v>42997</v>
      </c>
      <c r="C261" s="186"/>
      <c r="D261" s="187" t="s">
        <v>746</v>
      </c>
      <c r="E261" s="188" t="s">
        <v>618</v>
      </c>
      <c r="F261" s="189">
        <v>215</v>
      </c>
      <c r="G261" s="188"/>
      <c r="H261" s="188">
        <v>258</v>
      </c>
      <c r="I261" s="190">
        <v>258</v>
      </c>
      <c r="J261" s="222" t="s">
        <v>676</v>
      </c>
      <c r="K261" s="192">
        <v>43</v>
      </c>
      <c r="L261" s="193">
        <v>0.2</v>
      </c>
      <c r="M261" s="188" t="s">
        <v>587</v>
      </c>
      <c r="N261" s="19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98</v>
      </c>
      <c r="B262" s="217">
        <v>42998</v>
      </c>
      <c r="C262" s="217"/>
      <c r="D262" s="218" t="s">
        <v>747</v>
      </c>
      <c r="E262" s="219" t="s">
        <v>618</v>
      </c>
      <c r="F262" s="189">
        <v>75</v>
      </c>
      <c r="G262" s="219"/>
      <c r="H262" s="219">
        <v>90</v>
      </c>
      <c r="I262" s="221">
        <v>90</v>
      </c>
      <c r="J262" s="191" t="s">
        <v>748</v>
      </c>
      <c r="K262" s="192">
        <f t="shared" ref="K262:K267" si="175">H262-F262</f>
        <v>15</v>
      </c>
      <c r="L262" s="193">
        <f t="shared" ref="L262:L267" si="176">K262/F262</f>
        <v>0.2</v>
      </c>
      <c r="M262" s="188" t="s">
        <v>587</v>
      </c>
      <c r="N262" s="194">
        <v>43019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99</v>
      </c>
      <c r="B263" s="217">
        <v>43011</v>
      </c>
      <c r="C263" s="217"/>
      <c r="D263" s="218" t="s">
        <v>601</v>
      </c>
      <c r="E263" s="219" t="s">
        <v>618</v>
      </c>
      <c r="F263" s="220">
        <v>315</v>
      </c>
      <c r="G263" s="219"/>
      <c r="H263" s="219">
        <v>392</v>
      </c>
      <c r="I263" s="221">
        <v>384</v>
      </c>
      <c r="J263" s="222" t="s">
        <v>749</v>
      </c>
      <c r="K263" s="192">
        <f t="shared" si="175"/>
        <v>77</v>
      </c>
      <c r="L263" s="223">
        <f t="shared" si="176"/>
        <v>0.24444444444444444</v>
      </c>
      <c r="M263" s="219" t="s">
        <v>587</v>
      </c>
      <c r="N263" s="224">
        <v>43017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100</v>
      </c>
      <c r="B264" s="217">
        <v>43013</v>
      </c>
      <c r="C264" s="217"/>
      <c r="D264" s="218" t="s">
        <v>461</v>
      </c>
      <c r="E264" s="219" t="s">
        <v>618</v>
      </c>
      <c r="F264" s="220">
        <v>145</v>
      </c>
      <c r="G264" s="219"/>
      <c r="H264" s="219">
        <v>179</v>
      </c>
      <c r="I264" s="221">
        <v>180</v>
      </c>
      <c r="J264" s="222" t="s">
        <v>750</v>
      </c>
      <c r="K264" s="192">
        <f t="shared" si="175"/>
        <v>34</v>
      </c>
      <c r="L264" s="223">
        <f t="shared" si="176"/>
        <v>0.23448275862068965</v>
      </c>
      <c r="M264" s="219" t="s">
        <v>587</v>
      </c>
      <c r="N264" s="224">
        <v>43025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101</v>
      </c>
      <c r="B265" s="217">
        <v>43014</v>
      </c>
      <c r="C265" s="217"/>
      <c r="D265" s="218" t="s">
        <v>335</v>
      </c>
      <c r="E265" s="219" t="s">
        <v>618</v>
      </c>
      <c r="F265" s="220">
        <v>256</v>
      </c>
      <c r="G265" s="219"/>
      <c r="H265" s="219">
        <v>323</v>
      </c>
      <c r="I265" s="221">
        <v>320</v>
      </c>
      <c r="J265" s="222" t="s">
        <v>676</v>
      </c>
      <c r="K265" s="192">
        <f t="shared" si="175"/>
        <v>67</v>
      </c>
      <c r="L265" s="223">
        <f t="shared" si="176"/>
        <v>0.26171875</v>
      </c>
      <c r="M265" s="219" t="s">
        <v>587</v>
      </c>
      <c r="N265" s="224">
        <v>43067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102</v>
      </c>
      <c r="B266" s="217">
        <v>43017</v>
      </c>
      <c r="C266" s="217"/>
      <c r="D266" s="218" t="s">
        <v>351</v>
      </c>
      <c r="E266" s="219" t="s">
        <v>618</v>
      </c>
      <c r="F266" s="220">
        <v>137.5</v>
      </c>
      <c r="G266" s="219"/>
      <c r="H266" s="219">
        <v>184</v>
      </c>
      <c r="I266" s="221">
        <v>183</v>
      </c>
      <c r="J266" s="222" t="s">
        <v>751</v>
      </c>
      <c r="K266" s="192">
        <f t="shared" si="175"/>
        <v>46.5</v>
      </c>
      <c r="L266" s="223">
        <f t="shared" si="176"/>
        <v>0.33818181818181819</v>
      </c>
      <c r="M266" s="219" t="s">
        <v>587</v>
      </c>
      <c r="N266" s="224">
        <v>43108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103</v>
      </c>
      <c r="B267" s="217">
        <v>43018</v>
      </c>
      <c r="C267" s="217"/>
      <c r="D267" s="218" t="s">
        <v>752</v>
      </c>
      <c r="E267" s="219" t="s">
        <v>618</v>
      </c>
      <c r="F267" s="220">
        <v>125.5</v>
      </c>
      <c r="G267" s="219"/>
      <c r="H267" s="219">
        <v>158</v>
      </c>
      <c r="I267" s="221">
        <v>155</v>
      </c>
      <c r="J267" s="222" t="s">
        <v>753</v>
      </c>
      <c r="K267" s="192">
        <f t="shared" si="175"/>
        <v>32.5</v>
      </c>
      <c r="L267" s="223">
        <f t="shared" si="176"/>
        <v>0.25896414342629481</v>
      </c>
      <c r="M267" s="219" t="s">
        <v>587</v>
      </c>
      <c r="N267" s="224">
        <v>43067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104</v>
      </c>
      <c r="B268" s="217">
        <v>43018</v>
      </c>
      <c r="C268" s="217"/>
      <c r="D268" s="218" t="s">
        <v>754</v>
      </c>
      <c r="E268" s="219" t="s">
        <v>618</v>
      </c>
      <c r="F268" s="220">
        <v>895</v>
      </c>
      <c r="G268" s="219"/>
      <c r="H268" s="219">
        <v>1122.5</v>
      </c>
      <c r="I268" s="221">
        <v>1078</v>
      </c>
      <c r="J268" s="222" t="s">
        <v>755</v>
      </c>
      <c r="K268" s="192">
        <v>227.5</v>
      </c>
      <c r="L268" s="223">
        <v>0.25418994413407803</v>
      </c>
      <c r="M268" s="219" t="s">
        <v>587</v>
      </c>
      <c r="N268" s="224">
        <v>43117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105</v>
      </c>
      <c r="B269" s="217">
        <v>43020</v>
      </c>
      <c r="C269" s="217"/>
      <c r="D269" s="218" t="s">
        <v>344</v>
      </c>
      <c r="E269" s="219" t="s">
        <v>618</v>
      </c>
      <c r="F269" s="220">
        <v>525</v>
      </c>
      <c r="G269" s="219"/>
      <c r="H269" s="219">
        <v>629</v>
      </c>
      <c r="I269" s="221">
        <v>629</v>
      </c>
      <c r="J269" s="222" t="s">
        <v>676</v>
      </c>
      <c r="K269" s="192">
        <v>104</v>
      </c>
      <c r="L269" s="223">
        <v>0.19809523809523799</v>
      </c>
      <c r="M269" s="219" t="s">
        <v>587</v>
      </c>
      <c r="N269" s="224">
        <v>43119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106</v>
      </c>
      <c r="B270" s="217">
        <v>43046</v>
      </c>
      <c r="C270" s="217"/>
      <c r="D270" s="218" t="s">
        <v>386</v>
      </c>
      <c r="E270" s="219" t="s">
        <v>618</v>
      </c>
      <c r="F270" s="220">
        <v>740</v>
      </c>
      <c r="G270" s="219"/>
      <c r="H270" s="219">
        <v>892.5</v>
      </c>
      <c r="I270" s="221">
        <v>900</v>
      </c>
      <c r="J270" s="222" t="s">
        <v>756</v>
      </c>
      <c r="K270" s="192">
        <f>H270-F270</f>
        <v>152.5</v>
      </c>
      <c r="L270" s="223">
        <f>K270/F270</f>
        <v>0.20608108108108109</v>
      </c>
      <c r="M270" s="219" t="s">
        <v>587</v>
      </c>
      <c r="N270" s="224">
        <v>43052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107</v>
      </c>
      <c r="B271" s="186">
        <v>43073</v>
      </c>
      <c r="C271" s="186"/>
      <c r="D271" s="187" t="s">
        <v>757</v>
      </c>
      <c r="E271" s="188" t="s">
        <v>618</v>
      </c>
      <c r="F271" s="189">
        <v>118.5</v>
      </c>
      <c r="G271" s="188"/>
      <c r="H271" s="188">
        <v>143.5</v>
      </c>
      <c r="I271" s="190">
        <v>145</v>
      </c>
      <c r="J271" s="191" t="s">
        <v>608</v>
      </c>
      <c r="K271" s="192">
        <f>H271-F271</f>
        <v>25</v>
      </c>
      <c r="L271" s="193">
        <f>K271/F271</f>
        <v>0.2109704641350211</v>
      </c>
      <c r="M271" s="188" t="s">
        <v>587</v>
      </c>
      <c r="N271" s="194">
        <v>43097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5">
        <v>108</v>
      </c>
      <c r="B272" s="196">
        <v>43090</v>
      </c>
      <c r="C272" s="196"/>
      <c r="D272" s="197" t="s">
        <v>432</v>
      </c>
      <c r="E272" s="198" t="s">
        <v>618</v>
      </c>
      <c r="F272" s="199">
        <v>715</v>
      </c>
      <c r="G272" s="199"/>
      <c r="H272" s="200">
        <v>500</v>
      </c>
      <c r="I272" s="200">
        <v>872</v>
      </c>
      <c r="J272" s="201" t="s">
        <v>758</v>
      </c>
      <c r="K272" s="202">
        <f>H272-F272</f>
        <v>-215</v>
      </c>
      <c r="L272" s="203">
        <f>K272/F272</f>
        <v>-0.30069930069930068</v>
      </c>
      <c r="M272" s="199" t="s">
        <v>599</v>
      </c>
      <c r="N272" s="196">
        <v>43670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109</v>
      </c>
      <c r="B273" s="186">
        <v>43098</v>
      </c>
      <c r="C273" s="186"/>
      <c r="D273" s="187" t="s">
        <v>601</v>
      </c>
      <c r="E273" s="188" t="s">
        <v>618</v>
      </c>
      <c r="F273" s="189">
        <v>435</v>
      </c>
      <c r="G273" s="188"/>
      <c r="H273" s="188">
        <v>542.5</v>
      </c>
      <c r="I273" s="190">
        <v>539</v>
      </c>
      <c r="J273" s="191" t="s">
        <v>676</v>
      </c>
      <c r="K273" s="192">
        <v>107.5</v>
      </c>
      <c r="L273" s="193">
        <v>0.247126436781609</v>
      </c>
      <c r="M273" s="188" t="s">
        <v>587</v>
      </c>
      <c r="N273" s="194">
        <v>43206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110</v>
      </c>
      <c r="B274" s="186">
        <v>43098</v>
      </c>
      <c r="C274" s="186"/>
      <c r="D274" s="187" t="s">
        <v>559</v>
      </c>
      <c r="E274" s="188" t="s">
        <v>618</v>
      </c>
      <c r="F274" s="189">
        <v>885</v>
      </c>
      <c r="G274" s="188"/>
      <c r="H274" s="188">
        <v>1090</v>
      </c>
      <c r="I274" s="190">
        <v>1084</v>
      </c>
      <c r="J274" s="191" t="s">
        <v>676</v>
      </c>
      <c r="K274" s="192">
        <v>205</v>
      </c>
      <c r="L274" s="193">
        <v>0.23163841807909599</v>
      </c>
      <c r="M274" s="188" t="s">
        <v>587</v>
      </c>
      <c r="N274" s="194">
        <v>43213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5">
        <v>111</v>
      </c>
      <c r="B275" s="226">
        <v>43192</v>
      </c>
      <c r="C275" s="226"/>
      <c r="D275" s="204" t="s">
        <v>759</v>
      </c>
      <c r="E275" s="199" t="s">
        <v>618</v>
      </c>
      <c r="F275" s="227">
        <v>478.5</v>
      </c>
      <c r="G275" s="199"/>
      <c r="H275" s="199">
        <v>442</v>
      </c>
      <c r="I275" s="200">
        <v>613</v>
      </c>
      <c r="J275" s="201" t="s">
        <v>760</v>
      </c>
      <c r="K275" s="202">
        <f>H275-F275</f>
        <v>-36.5</v>
      </c>
      <c r="L275" s="203">
        <f>K275/F275</f>
        <v>-7.6280041797283177E-2</v>
      </c>
      <c r="M275" s="199" t="s">
        <v>599</v>
      </c>
      <c r="N275" s="196">
        <v>43762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5">
        <v>112</v>
      </c>
      <c r="B276" s="196">
        <v>43194</v>
      </c>
      <c r="C276" s="196"/>
      <c r="D276" s="197" t="s">
        <v>761</v>
      </c>
      <c r="E276" s="198" t="s">
        <v>618</v>
      </c>
      <c r="F276" s="199">
        <f>141.5-7.3</f>
        <v>134.19999999999999</v>
      </c>
      <c r="G276" s="199"/>
      <c r="H276" s="200">
        <v>77</v>
      </c>
      <c r="I276" s="200">
        <v>180</v>
      </c>
      <c r="J276" s="201" t="s">
        <v>762</v>
      </c>
      <c r="K276" s="202">
        <f>H276-F276</f>
        <v>-57.199999999999989</v>
      </c>
      <c r="L276" s="203">
        <f>K276/F276</f>
        <v>-0.42622950819672129</v>
      </c>
      <c r="M276" s="199" t="s">
        <v>599</v>
      </c>
      <c r="N276" s="196">
        <v>43522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113</v>
      </c>
      <c r="B277" s="196">
        <v>43209</v>
      </c>
      <c r="C277" s="196"/>
      <c r="D277" s="197" t="s">
        <v>763</v>
      </c>
      <c r="E277" s="198" t="s">
        <v>618</v>
      </c>
      <c r="F277" s="199">
        <v>430</v>
      </c>
      <c r="G277" s="199"/>
      <c r="H277" s="200">
        <v>220</v>
      </c>
      <c r="I277" s="200">
        <v>537</v>
      </c>
      <c r="J277" s="201" t="s">
        <v>764</v>
      </c>
      <c r="K277" s="202">
        <f>H277-F277</f>
        <v>-210</v>
      </c>
      <c r="L277" s="203">
        <f>K277/F277</f>
        <v>-0.48837209302325579</v>
      </c>
      <c r="M277" s="199" t="s">
        <v>599</v>
      </c>
      <c r="N277" s="196">
        <v>43252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114</v>
      </c>
      <c r="B278" s="217">
        <v>43220</v>
      </c>
      <c r="C278" s="217"/>
      <c r="D278" s="218" t="s">
        <v>387</v>
      </c>
      <c r="E278" s="219" t="s">
        <v>618</v>
      </c>
      <c r="F278" s="219">
        <v>153.5</v>
      </c>
      <c r="G278" s="219"/>
      <c r="H278" s="219">
        <v>196</v>
      </c>
      <c r="I278" s="221">
        <v>196</v>
      </c>
      <c r="J278" s="191" t="s">
        <v>765</v>
      </c>
      <c r="K278" s="192">
        <f>H278-F278</f>
        <v>42.5</v>
      </c>
      <c r="L278" s="193">
        <f>K278/F278</f>
        <v>0.27687296416938112</v>
      </c>
      <c r="M278" s="188" t="s">
        <v>587</v>
      </c>
      <c r="N278" s="194">
        <v>43605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5">
        <v>115</v>
      </c>
      <c r="B279" s="196">
        <v>43306</v>
      </c>
      <c r="C279" s="196"/>
      <c r="D279" s="197" t="s">
        <v>735</v>
      </c>
      <c r="E279" s="198" t="s">
        <v>618</v>
      </c>
      <c r="F279" s="199">
        <v>27.5</v>
      </c>
      <c r="G279" s="199"/>
      <c r="H279" s="200">
        <v>13.1</v>
      </c>
      <c r="I279" s="200">
        <v>60</v>
      </c>
      <c r="J279" s="201" t="s">
        <v>766</v>
      </c>
      <c r="K279" s="202">
        <v>-14.4</v>
      </c>
      <c r="L279" s="203">
        <v>-0.52363636363636401</v>
      </c>
      <c r="M279" s="199" t="s">
        <v>599</v>
      </c>
      <c r="N279" s="196">
        <v>43138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5">
        <v>116</v>
      </c>
      <c r="B280" s="226">
        <v>43318</v>
      </c>
      <c r="C280" s="226"/>
      <c r="D280" s="204" t="s">
        <v>767</v>
      </c>
      <c r="E280" s="199" t="s">
        <v>618</v>
      </c>
      <c r="F280" s="199">
        <v>148.5</v>
      </c>
      <c r="G280" s="199"/>
      <c r="H280" s="199">
        <v>102</v>
      </c>
      <c r="I280" s="200">
        <v>182</v>
      </c>
      <c r="J280" s="201" t="s">
        <v>768</v>
      </c>
      <c r="K280" s="202">
        <f>H280-F280</f>
        <v>-46.5</v>
      </c>
      <c r="L280" s="203">
        <f>K280/F280</f>
        <v>-0.31313131313131315</v>
      </c>
      <c r="M280" s="199" t="s">
        <v>599</v>
      </c>
      <c r="N280" s="196">
        <v>43661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117</v>
      </c>
      <c r="B281" s="186">
        <v>43335</v>
      </c>
      <c r="C281" s="186"/>
      <c r="D281" s="187" t="s">
        <v>769</v>
      </c>
      <c r="E281" s="188" t="s">
        <v>618</v>
      </c>
      <c r="F281" s="219">
        <v>285</v>
      </c>
      <c r="G281" s="188"/>
      <c r="H281" s="188">
        <v>355</v>
      </c>
      <c r="I281" s="190">
        <v>364</v>
      </c>
      <c r="J281" s="191" t="s">
        <v>770</v>
      </c>
      <c r="K281" s="192">
        <v>70</v>
      </c>
      <c r="L281" s="193">
        <v>0.24561403508771901</v>
      </c>
      <c r="M281" s="188" t="s">
        <v>587</v>
      </c>
      <c r="N281" s="194">
        <v>43455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118</v>
      </c>
      <c r="B282" s="186">
        <v>43341</v>
      </c>
      <c r="C282" s="186"/>
      <c r="D282" s="187" t="s">
        <v>375</v>
      </c>
      <c r="E282" s="188" t="s">
        <v>618</v>
      </c>
      <c r="F282" s="219">
        <v>525</v>
      </c>
      <c r="G282" s="188"/>
      <c r="H282" s="188">
        <v>585</v>
      </c>
      <c r="I282" s="190">
        <v>635</v>
      </c>
      <c r="J282" s="191" t="s">
        <v>771</v>
      </c>
      <c r="K282" s="192">
        <f t="shared" ref="K282:K299" si="177">H282-F282</f>
        <v>60</v>
      </c>
      <c r="L282" s="193">
        <f t="shared" ref="L282:L299" si="178">K282/F282</f>
        <v>0.11428571428571428</v>
      </c>
      <c r="M282" s="188" t="s">
        <v>587</v>
      </c>
      <c r="N282" s="194">
        <v>43662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119</v>
      </c>
      <c r="B283" s="186">
        <v>43395</v>
      </c>
      <c r="C283" s="186"/>
      <c r="D283" s="187" t="s">
        <v>361</v>
      </c>
      <c r="E283" s="188" t="s">
        <v>618</v>
      </c>
      <c r="F283" s="219">
        <v>475</v>
      </c>
      <c r="G283" s="188"/>
      <c r="H283" s="188">
        <v>574</v>
      </c>
      <c r="I283" s="190">
        <v>570</v>
      </c>
      <c r="J283" s="191" t="s">
        <v>676</v>
      </c>
      <c r="K283" s="192">
        <f t="shared" si="177"/>
        <v>99</v>
      </c>
      <c r="L283" s="193">
        <f t="shared" si="178"/>
        <v>0.20842105263157895</v>
      </c>
      <c r="M283" s="188" t="s">
        <v>587</v>
      </c>
      <c r="N283" s="194">
        <v>43403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120</v>
      </c>
      <c r="B284" s="217">
        <v>43397</v>
      </c>
      <c r="C284" s="217"/>
      <c r="D284" s="218" t="s">
        <v>382</v>
      </c>
      <c r="E284" s="219" t="s">
        <v>618</v>
      </c>
      <c r="F284" s="219">
        <v>707.5</v>
      </c>
      <c r="G284" s="219"/>
      <c r="H284" s="219">
        <v>872</v>
      </c>
      <c r="I284" s="221">
        <v>872</v>
      </c>
      <c r="J284" s="222" t="s">
        <v>676</v>
      </c>
      <c r="K284" s="192">
        <f t="shared" si="177"/>
        <v>164.5</v>
      </c>
      <c r="L284" s="223">
        <f t="shared" si="178"/>
        <v>0.23250883392226149</v>
      </c>
      <c r="M284" s="219" t="s">
        <v>587</v>
      </c>
      <c r="N284" s="224">
        <v>43482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121</v>
      </c>
      <c r="B285" s="217">
        <v>43398</v>
      </c>
      <c r="C285" s="217"/>
      <c r="D285" s="218" t="s">
        <v>772</v>
      </c>
      <c r="E285" s="219" t="s">
        <v>618</v>
      </c>
      <c r="F285" s="219">
        <v>162</v>
      </c>
      <c r="G285" s="219"/>
      <c r="H285" s="219">
        <v>204</v>
      </c>
      <c r="I285" s="221">
        <v>209</v>
      </c>
      <c r="J285" s="222" t="s">
        <v>773</v>
      </c>
      <c r="K285" s="192">
        <f t="shared" si="177"/>
        <v>42</v>
      </c>
      <c r="L285" s="223">
        <f t="shared" si="178"/>
        <v>0.25925925925925924</v>
      </c>
      <c r="M285" s="219" t="s">
        <v>587</v>
      </c>
      <c r="N285" s="224">
        <v>43539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122</v>
      </c>
      <c r="B286" s="217">
        <v>43399</v>
      </c>
      <c r="C286" s="217"/>
      <c r="D286" s="218" t="s">
        <v>480</v>
      </c>
      <c r="E286" s="219" t="s">
        <v>618</v>
      </c>
      <c r="F286" s="219">
        <v>240</v>
      </c>
      <c r="G286" s="219"/>
      <c r="H286" s="219">
        <v>297</v>
      </c>
      <c r="I286" s="221">
        <v>297</v>
      </c>
      <c r="J286" s="222" t="s">
        <v>676</v>
      </c>
      <c r="K286" s="228">
        <f t="shared" si="177"/>
        <v>57</v>
      </c>
      <c r="L286" s="223">
        <f t="shared" si="178"/>
        <v>0.23749999999999999</v>
      </c>
      <c r="M286" s="219" t="s">
        <v>587</v>
      </c>
      <c r="N286" s="224">
        <v>43417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123</v>
      </c>
      <c r="B287" s="186">
        <v>43439</v>
      </c>
      <c r="C287" s="186"/>
      <c r="D287" s="187" t="s">
        <v>774</v>
      </c>
      <c r="E287" s="188" t="s">
        <v>618</v>
      </c>
      <c r="F287" s="188">
        <v>202.5</v>
      </c>
      <c r="G287" s="188"/>
      <c r="H287" s="188">
        <v>255</v>
      </c>
      <c r="I287" s="190">
        <v>252</v>
      </c>
      <c r="J287" s="191" t="s">
        <v>676</v>
      </c>
      <c r="K287" s="192">
        <f t="shared" si="177"/>
        <v>52.5</v>
      </c>
      <c r="L287" s="193">
        <f t="shared" si="178"/>
        <v>0.25925925925925924</v>
      </c>
      <c r="M287" s="188" t="s">
        <v>587</v>
      </c>
      <c r="N287" s="194">
        <v>43542</v>
      </c>
      <c r="O287" s="1"/>
      <c r="P287" s="1"/>
      <c r="Q287" s="1"/>
      <c r="R287" s="6" t="s">
        <v>775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124</v>
      </c>
      <c r="B288" s="217">
        <v>43465</v>
      </c>
      <c r="C288" s="186"/>
      <c r="D288" s="218" t="s">
        <v>414</v>
      </c>
      <c r="E288" s="219" t="s">
        <v>618</v>
      </c>
      <c r="F288" s="219">
        <v>710</v>
      </c>
      <c r="G288" s="219"/>
      <c r="H288" s="219">
        <v>866</v>
      </c>
      <c r="I288" s="221">
        <v>866</v>
      </c>
      <c r="J288" s="222" t="s">
        <v>676</v>
      </c>
      <c r="K288" s="192">
        <f t="shared" si="177"/>
        <v>156</v>
      </c>
      <c r="L288" s="193">
        <f t="shared" si="178"/>
        <v>0.21971830985915494</v>
      </c>
      <c r="M288" s="188" t="s">
        <v>587</v>
      </c>
      <c r="N288" s="194">
        <v>43553</v>
      </c>
      <c r="O288" s="1"/>
      <c r="P288" s="1"/>
      <c r="Q288" s="1"/>
      <c r="R288" s="6" t="s">
        <v>775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125</v>
      </c>
      <c r="B289" s="217">
        <v>43522</v>
      </c>
      <c r="C289" s="217"/>
      <c r="D289" s="218" t="s">
        <v>152</v>
      </c>
      <c r="E289" s="219" t="s">
        <v>618</v>
      </c>
      <c r="F289" s="219">
        <v>337.25</v>
      </c>
      <c r="G289" s="219"/>
      <c r="H289" s="219">
        <v>398.5</v>
      </c>
      <c r="I289" s="221">
        <v>411</v>
      </c>
      <c r="J289" s="191" t="s">
        <v>776</v>
      </c>
      <c r="K289" s="192">
        <f t="shared" si="177"/>
        <v>61.25</v>
      </c>
      <c r="L289" s="193">
        <f t="shared" si="178"/>
        <v>0.1816160118606375</v>
      </c>
      <c r="M289" s="188" t="s">
        <v>587</v>
      </c>
      <c r="N289" s="194">
        <v>43760</v>
      </c>
      <c r="O289" s="1"/>
      <c r="P289" s="1"/>
      <c r="Q289" s="1"/>
      <c r="R289" s="6" t="s">
        <v>775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126</v>
      </c>
      <c r="B290" s="230">
        <v>43559</v>
      </c>
      <c r="C290" s="230"/>
      <c r="D290" s="231" t="s">
        <v>777</v>
      </c>
      <c r="E290" s="232" t="s">
        <v>618</v>
      </c>
      <c r="F290" s="232">
        <v>130</v>
      </c>
      <c r="G290" s="232"/>
      <c r="H290" s="232">
        <v>65</v>
      </c>
      <c r="I290" s="233">
        <v>158</v>
      </c>
      <c r="J290" s="201" t="s">
        <v>778</v>
      </c>
      <c r="K290" s="202">
        <f t="shared" si="177"/>
        <v>-65</v>
      </c>
      <c r="L290" s="203">
        <f t="shared" si="178"/>
        <v>-0.5</v>
      </c>
      <c r="M290" s="199" t="s">
        <v>599</v>
      </c>
      <c r="N290" s="196">
        <v>43726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127</v>
      </c>
      <c r="B291" s="217">
        <v>43017</v>
      </c>
      <c r="C291" s="217"/>
      <c r="D291" s="218" t="s">
        <v>185</v>
      </c>
      <c r="E291" s="219" t="s">
        <v>618</v>
      </c>
      <c r="F291" s="219">
        <v>141.5</v>
      </c>
      <c r="G291" s="219"/>
      <c r="H291" s="219">
        <v>183.5</v>
      </c>
      <c r="I291" s="221">
        <v>210</v>
      </c>
      <c r="J291" s="191" t="s">
        <v>773</v>
      </c>
      <c r="K291" s="192">
        <f t="shared" si="177"/>
        <v>42</v>
      </c>
      <c r="L291" s="193">
        <f t="shared" si="178"/>
        <v>0.29681978798586572</v>
      </c>
      <c r="M291" s="188" t="s">
        <v>587</v>
      </c>
      <c r="N291" s="194">
        <v>43042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128</v>
      </c>
      <c r="B292" s="230">
        <v>43074</v>
      </c>
      <c r="C292" s="230"/>
      <c r="D292" s="231" t="s">
        <v>780</v>
      </c>
      <c r="E292" s="232" t="s">
        <v>618</v>
      </c>
      <c r="F292" s="227">
        <v>172</v>
      </c>
      <c r="G292" s="232"/>
      <c r="H292" s="232">
        <v>155.25</v>
      </c>
      <c r="I292" s="233">
        <v>230</v>
      </c>
      <c r="J292" s="201" t="s">
        <v>781</v>
      </c>
      <c r="K292" s="202">
        <f t="shared" si="177"/>
        <v>-16.75</v>
      </c>
      <c r="L292" s="203">
        <f t="shared" si="178"/>
        <v>-9.7383720930232565E-2</v>
      </c>
      <c r="M292" s="199" t="s">
        <v>599</v>
      </c>
      <c r="N292" s="196">
        <v>43787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129</v>
      </c>
      <c r="B293" s="217">
        <v>43398</v>
      </c>
      <c r="C293" s="217"/>
      <c r="D293" s="218" t="s">
        <v>107</v>
      </c>
      <c r="E293" s="219" t="s">
        <v>618</v>
      </c>
      <c r="F293" s="219">
        <v>698.5</v>
      </c>
      <c r="G293" s="219"/>
      <c r="H293" s="219">
        <v>890</v>
      </c>
      <c r="I293" s="221">
        <v>890</v>
      </c>
      <c r="J293" s="191" t="s">
        <v>849</v>
      </c>
      <c r="K293" s="192">
        <f t="shared" si="177"/>
        <v>191.5</v>
      </c>
      <c r="L293" s="193">
        <f t="shared" si="178"/>
        <v>0.27415891195418757</v>
      </c>
      <c r="M293" s="188" t="s">
        <v>587</v>
      </c>
      <c r="N293" s="194">
        <v>44328</v>
      </c>
      <c r="O293" s="1"/>
      <c r="P293" s="1"/>
      <c r="Q293" s="1"/>
      <c r="R293" s="6" t="s">
        <v>775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130</v>
      </c>
      <c r="B294" s="217">
        <v>42877</v>
      </c>
      <c r="C294" s="217"/>
      <c r="D294" s="218" t="s">
        <v>374</v>
      </c>
      <c r="E294" s="219" t="s">
        <v>618</v>
      </c>
      <c r="F294" s="219">
        <v>127.6</v>
      </c>
      <c r="G294" s="219"/>
      <c r="H294" s="219">
        <v>138</v>
      </c>
      <c r="I294" s="221">
        <v>190</v>
      </c>
      <c r="J294" s="191" t="s">
        <v>782</v>
      </c>
      <c r="K294" s="192">
        <f t="shared" si="177"/>
        <v>10.400000000000006</v>
      </c>
      <c r="L294" s="193">
        <f t="shared" si="178"/>
        <v>8.1504702194357417E-2</v>
      </c>
      <c r="M294" s="188" t="s">
        <v>587</v>
      </c>
      <c r="N294" s="194">
        <v>43774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131</v>
      </c>
      <c r="B295" s="217">
        <v>43158</v>
      </c>
      <c r="C295" s="217"/>
      <c r="D295" s="218" t="s">
        <v>783</v>
      </c>
      <c r="E295" s="219" t="s">
        <v>618</v>
      </c>
      <c r="F295" s="219">
        <v>317</v>
      </c>
      <c r="G295" s="219"/>
      <c r="H295" s="219">
        <v>382.5</v>
      </c>
      <c r="I295" s="221">
        <v>398</v>
      </c>
      <c r="J295" s="191" t="s">
        <v>784</v>
      </c>
      <c r="K295" s="192">
        <f t="shared" si="177"/>
        <v>65.5</v>
      </c>
      <c r="L295" s="193">
        <f t="shared" si="178"/>
        <v>0.20662460567823343</v>
      </c>
      <c r="M295" s="188" t="s">
        <v>587</v>
      </c>
      <c r="N295" s="194">
        <v>44238</v>
      </c>
      <c r="O295" s="1"/>
      <c r="P295" s="1"/>
      <c r="Q295" s="1"/>
      <c r="R295" s="6" t="s">
        <v>779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132</v>
      </c>
      <c r="B296" s="230">
        <v>43164</v>
      </c>
      <c r="C296" s="230"/>
      <c r="D296" s="231" t="s">
        <v>144</v>
      </c>
      <c r="E296" s="232" t="s">
        <v>618</v>
      </c>
      <c r="F296" s="227">
        <f>510-14.4</f>
        <v>495.6</v>
      </c>
      <c r="G296" s="232"/>
      <c r="H296" s="232">
        <v>350</v>
      </c>
      <c r="I296" s="233">
        <v>672</v>
      </c>
      <c r="J296" s="201" t="s">
        <v>785</v>
      </c>
      <c r="K296" s="202">
        <f t="shared" si="177"/>
        <v>-145.60000000000002</v>
      </c>
      <c r="L296" s="203">
        <f t="shared" si="178"/>
        <v>-0.29378531073446329</v>
      </c>
      <c r="M296" s="199" t="s">
        <v>599</v>
      </c>
      <c r="N296" s="196">
        <v>43887</v>
      </c>
      <c r="O296" s="1"/>
      <c r="P296" s="1"/>
      <c r="Q296" s="1"/>
      <c r="R296" s="6" t="s">
        <v>775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133</v>
      </c>
      <c r="B297" s="230">
        <v>43237</v>
      </c>
      <c r="C297" s="230"/>
      <c r="D297" s="231" t="s">
        <v>472</v>
      </c>
      <c r="E297" s="232" t="s">
        <v>618</v>
      </c>
      <c r="F297" s="227">
        <v>230.3</v>
      </c>
      <c r="G297" s="232"/>
      <c r="H297" s="232">
        <v>102.5</v>
      </c>
      <c r="I297" s="233">
        <v>348</v>
      </c>
      <c r="J297" s="201" t="s">
        <v>786</v>
      </c>
      <c r="K297" s="202">
        <f t="shared" si="177"/>
        <v>-127.80000000000001</v>
      </c>
      <c r="L297" s="203">
        <f t="shared" si="178"/>
        <v>-0.55492835432045162</v>
      </c>
      <c r="M297" s="199" t="s">
        <v>599</v>
      </c>
      <c r="N297" s="196">
        <v>43896</v>
      </c>
      <c r="O297" s="1"/>
      <c r="P297" s="1"/>
      <c r="Q297" s="1"/>
      <c r="R297" s="6" t="s">
        <v>775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134</v>
      </c>
      <c r="B298" s="217">
        <v>43258</v>
      </c>
      <c r="C298" s="217"/>
      <c r="D298" s="218" t="s">
        <v>437</v>
      </c>
      <c r="E298" s="219" t="s">
        <v>618</v>
      </c>
      <c r="F298" s="219">
        <f>342.5-5.1</f>
        <v>337.4</v>
      </c>
      <c r="G298" s="219"/>
      <c r="H298" s="219">
        <v>412.5</v>
      </c>
      <c r="I298" s="221">
        <v>439</v>
      </c>
      <c r="J298" s="191" t="s">
        <v>787</v>
      </c>
      <c r="K298" s="192">
        <f t="shared" si="177"/>
        <v>75.100000000000023</v>
      </c>
      <c r="L298" s="193">
        <f t="shared" si="178"/>
        <v>0.22258446947243635</v>
      </c>
      <c r="M298" s="188" t="s">
        <v>587</v>
      </c>
      <c r="N298" s="194">
        <v>44230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0">
        <v>135</v>
      </c>
      <c r="B299" s="209">
        <v>43285</v>
      </c>
      <c r="C299" s="209"/>
      <c r="D299" s="210" t="s">
        <v>55</v>
      </c>
      <c r="E299" s="211" t="s">
        <v>618</v>
      </c>
      <c r="F299" s="211">
        <f>127.5-5.53</f>
        <v>121.97</v>
      </c>
      <c r="G299" s="212"/>
      <c r="H299" s="212">
        <v>122.5</v>
      </c>
      <c r="I299" s="212">
        <v>170</v>
      </c>
      <c r="J299" s="213" t="s">
        <v>816</v>
      </c>
      <c r="K299" s="214">
        <f t="shared" si="177"/>
        <v>0.53000000000000114</v>
      </c>
      <c r="L299" s="215">
        <f t="shared" si="178"/>
        <v>4.3453308190538747E-3</v>
      </c>
      <c r="M299" s="211" t="s">
        <v>709</v>
      </c>
      <c r="N299" s="209">
        <v>44431</v>
      </c>
      <c r="O299" s="1"/>
      <c r="P299" s="1"/>
      <c r="Q299" s="1"/>
      <c r="R299" s="6" t="s">
        <v>775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136</v>
      </c>
      <c r="B300" s="230">
        <v>43294</v>
      </c>
      <c r="C300" s="230"/>
      <c r="D300" s="231" t="s">
        <v>363</v>
      </c>
      <c r="E300" s="232" t="s">
        <v>618</v>
      </c>
      <c r="F300" s="227">
        <v>46.5</v>
      </c>
      <c r="G300" s="232"/>
      <c r="H300" s="232">
        <v>17</v>
      </c>
      <c r="I300" s="233">
        <v>59</v>
      </c>
      <c r="J300" s="201" t="s">
        <v>788</v>
      </c>
      <c r="K300" s="202">
        <f t="shared" ref="K300:K308" si="179">H300-F300</f>
        <v>-29.5</v>
      </c>
      <c r="L300" s="203">
        <f t="shared" ref="L300:L308" si="180">K300/F300</f>
        <v>-0.63440860215053763</v>
      </c>
      <c r="M300" s="199" t="s">
        <v>599</v>
      </c>
      <c r="N300" s="196">
        <v>43887</v>
      </c>
      <c r="O300" s="1"/>
      <c r="P300" s="1"/>
      <c r="Q300" s="1"/>
      <c r="R300" s="6" t="s">
        <v>775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137</v>
      </c>
      <c r="B301" s="217">
        <v>43396</v>
      </c>
      <c r="C301" s="217"/>
      <c r="D301" s="218" t="s">
        <v>416</v>
      </c>
      <c r="E301" s="219" t="s">
        <v>618</v>
      </c>
      <c r="F301" s="219">
        <v>156.5</v>
      </c>
      <c r="G301" s="219"/>
      <c r="H301" s="219">
        <v>207.5</v>
      </c>
      <c r="I301" s="221">
        <v>191</v>
      </c>
      <c r="J301" s="191" t="s">
        <v>676</v>
      </c>
      <c r="K301" s="192">
        <f t="shared" si="179"/>
        <v>51</v>
      </c>
      <c r="L301" s="193">
        <f t="shared" si="180"/>
        <v>0.32587859424920129</v>
      </c>
      <c r="M301" s="188" t="s">
        <v>587</v>
      </c>
      <c r="N301" s="194">
        <v>44369</v>
      </c>
      <c r="O301" s="1"/>
      <c r="P301" s="1"/>
      <c r="Q301" s="1"/>
      <c r="R301" s="6" t="s">
        <v>775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138</v>
      </c>
      <c r="B302" s="217">
        <v>43439</v>
      </c>
      <c r="C302" s="217"/>
      <c r="D302" s="218" t="s">
        <v>325</v>
      </c>
      <c r="E302" s="219" t="s">
        <v>618</v>
      </c>
      <c r="F302" s="219">
        <v>259.5</v>
      </c>
      <c r="G302" s="219"/>
      <c r="H302" s="219">
        <v>320</v>
      </c>
      <c r="I302" s="221">
        <v>320</v>
      </c>
      <c r="J302" s="191" t="s">
        <v>676</v>
      </c>
      <c r="K302" s="192">
        <f t="shared" si="179"/>
        <v>60.5</v>
      </c>
      <c r="L302" s="193">
        <f t="shared" si="180"/>
        <v>0.23314065510597304</v>
      </c>
      <c r="M302" s="188" t="s">
        <v>587</v>
      </c>
      <c r="N302" s="194">
        <v>44323</v>
      </c>
      <c r="O302" s="1"/>
      <c r="P302" s="1"/>
      <c r="Q302" s="1"/>
      <c r="R302" s="6" t="s">
        <v>775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139</v>
      </c>
      <c r="B303" s="230">
        <v>43439</v>
      </c>
      <c r="C303" s="230"/>
      <c r="D303" s="231" t="s">
        <v>789</v>
      </c>
      <c r="E303" s="232" t="s">
        <v>618</v>
      </c>
      <c r="F303" s="232">
        <v>715</v>
      </c>
      <c r="G303" s="232"/>
      <c r="H303" s="232">
        <v>445</v>
      </c>
      <c r="I303" s="233">
        <v>840</v>
      </c>
      <c r="J303" s="201" t="s">
        <v>790</v>
      </c>
      <c r="K303" s="202">
        <f t="shared" si="179"/>
        <v>-270</v>
      </c>
      <c r="L303" s="203">
        <f t="shared" si="180"/>
        <v>-0.3776223776223776</v>
      </c>
      <c r="M303" s="199" t="s">
        <v>599</v>
      </c>
      <c r="N303" s="196">
        <v>43800</v>
      </c>
      <c r="O303" s="1"/>
      <c r="P303" s="1"/>
      <c r="Q303" s="1"/>
      <c r="R303" s="6" t="s">
        <v>775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140</v>
      </c>
      <c r="B304" s="217">
        <v>43469</v>
      </c>
      <c r="C304" s="217"/>
      <c r="D304" s="218" t="s">
        <v>157</v>
      </c>
      <c r="E304" s="219" t="s">
        <v>618</v>
      </c>
      <c r="F304" s="219">
        <v>875</v>
      </c>
      <c r="G304" s="219"/>
      <c r="H304" s="219">
        <v>1165</v>
      </c>
      <c r="I304" s="221">
        <v>1185</v>
      </c>
      <c r="J304" s="191" t="s">
        <v>791</v>
      </c>
      <c r="K304" s="192">
        <f t="shared" si="179"/>
        <v>290</v>
      </c>
      <c r="L304" s="193">
        <f t="shared" si="180"/>
        <v>0.33142857142857141</v>
      </c>
      <c r="M304" s="188" t="s">
        <v>587</v>
      </c>
      <c r="N304" s="194">
        <v>43847</v>
      </c>
      <c r="O304" s="1"/>
      <c r="P304" s="1"/>
      <c r="Q304" s="1"/>
      <c r="R304" s="6" t="s">
        <v>775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141</v>
      </c>
      <c r="B305" s="217">
        <v>43559</v>
      </c>
      <c r="C305" s="217"/>
      <c r="D305" s="218" t="s">
        <v>341</v>
      </c>
      <c r="E305" s="219" t="s">
        <v>618</v>
      </c>
      <c r="F305" s="219">
        <f>387-14.63</f>
        <v>372.37</v>
      </c>
      <c r="G305" s="219"/>
      <c r="H305" s="219">
        <v>490</v>
      </c>
      <c r="I305" s="221">
        <v>490</v>
      </c>
      <c r="J305" s="191" t="s">
        <v>676</v>
      </c>
      <c r="K305" s="192">
        <f t="shared" si="179"/>
        <v>117.63</v>
      </c>
      <c r="L305" s="193">
        <f t="shared" si="180"/>
        <v>0.31589548030185027</v>
      </c>
      <c r="M305" s="188" t="s">
        <v>587</v>
      </c>
      <c r="N305" s="194">
        <v>43850</v>
      </c>
      <c r="O305" s="1"/>
      <c r="P305" s="1"/>
      <c r="Q305" s="1"/>
      <c r="R305" s="6" t="s">
        <v>775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142</v>
      </c>
      <c r="B306" s="230">
        <v>43578</v>
      </c>
      <c r="C306" s="230"/>
      <c r="D306" s="231" t="s">
        <v>792</v>
      </c>
      <c r="E306" s="232" t="s">
        <v>589</v>
      </c>
      <c r="F306" s="232">
        <v>220</v>
      </c>
      <c r="G306" s="232"/>
      <c r="H306" s="232">
        <v>127.5</v>
      </c>
      <c r="I306" s="233">
        <v>284</v>
      </c>
      <c r="J306" s="201" t="s">
        <v>793</v>
      </c>
      <c r="K306" s="202">
        <f t="shared" si="179"/>
        <v>-92.5</v>
      </c>
      <c r="L306" s="203">
        <f t="shared" si="180"/>
        <v>-0.42045454545454547</v>
      </c>
      <c r="M306" s="199" t="s">
        <v>599</v>
      </c>
      <c r="N306" s="196">
        <v>43896</v>
      </c>
      <c r="O306" s="1"/>
      <c r="P306" s="1"/>
      <c r="Q306" s="1"/>
      <c r="R306" s="6" t="s">
        <v>775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143</v>
      </c>
      <c r="B307" s="217">
        <v>43622</v>
      </c>
      <c r="C307" s="217"/>
      <c r="D307" s="218" t="s">
        <v>481</v>
      </c>
      <c r="E307" s="219" t="s">
        <v>589</v>
      </c>
      <c r="F307" s="219">
        <v>332.8</v>
      </c>
      <c r="G307" s="219"/>
      <c r="H307" s="219">
        <v>405</v>
      </c>
      <c r="I307" s="221">
        <v>419</v>
      </c>
      <c r="J307" s="191" t="s">
        <v>794</v>
      </c>
      <c r="K307" s="192">
        <f t="shared" si="179"/>
        <v>72.199999999999989</v>
      </c>
      <c r="L307" s="193">
        <f t="shared" si="180"/>
        <v>0.21694711538461534</v>
      </c>
      <c r="M307" s="188" t="s">
        <v>587</v>
      </c>
      <c r="N307" s="194">
        <v>43860</v>
      </c>
      <c r="O307" s="1"/>
      <c r="P307" s="1"/>
      <c r="Q307" s="1"/>
      <c r="R307" s="6" t="s">
        <v>779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0">
        <v>144</v>
      </c>
      <c r="B308" s="209">
        <v>43641</v>
      </c>
      <c r="C308" s="209"/>
      <c r="D308" s="210" t="s">
        <v>150</v>
      </c>
      <c r="E308" s="211" t="s">
        <v>618</v>
      </c>
      <c r="F308" s="211">
        <v>386</v>
      </c>
      <c r="G308" s="212"/>
      <c r="H308" s="212">
        <v>395</v>
      </c>
      <c r="I308" s="212">
        <v>452</v>
      </c>
      <c r="J308" s="213" t="s">
        <v>795</v>
      </c>
      <c r="K308" s="214">
        <f t="shared" si="179"/>
        <v>9</v>
      </c>
      <c r="L308" s="215">
        <f t="shared" si="180"/>
        <v>2.3316062176165803E-2</v>
      </c>
      <c r="M308" s="211" t="s">
        <v>709</v>
      </c>
      <c r="N308" s="209">
        <v>43868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0">
        <v>145</v>
      </c>
      <c r="B309" s="209">
        <v>43707</v>
      </c>
      <c r="C309" s="209"/>
      <c r="D309" s="210" t="s">
        <v>130</v>
      </c>
      <c r="E309" s="211" t="s">
        <v>618</v>
      </c>
      <c r="F309" s="211">
        <v>137.5</v>
      </c>
      <c r="G309" s="212"/>
      <c r="H309" s="212">
        <v>138.5</v>
      </c>
      <c r="I309" s="212">
        <v>190</v>
      </c>
      <c r="J309" s="213" t="s">
        <v>815</v>
      </c>
      <c r="K309" s="214">
        <f>H309-F309</f>
        <v>1</v>
      </c>
      <c r="L309" s="215">
        <f>K309/F309</f>
        <v>7.2727272727272727E-3</v>
      </c>
      <c r="M309" s="211" t="s">
        <v>709</v>
      </c>
      <c r="N309" s="209">
        <v>44432</v>
      </c>
      <c r="O309" s="1"/>
      <c r="P309" s="1"/>
      <c r="Q309" s="1"/>
      <c r="R309" s="6" t="s">
        <v>775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146</v>
      </c>
      <c r="B310" s="217">
        <v>43731</v>
      </c>
      <c r="C310" s="217"/>
      <c r="D310" s="218" t="s">
        <v>428</v>
      </c>
      <c r="E310" s="219" t="s">
        <v>618</v>
      </c>
      <c r="F310" s="219">
        <v>235</v>
      </c>
      <c r="G310" s="219"/>
      <c r="H310" s="219">
        <v>295</v>
      </c>
      <c r="I310" s="221">
        <v>296</v>
      </c>
      <c r="J310" s="191" t="s">
        <v>796</v>
      </c>
      <c r="K310" s="192">
        <f t="shared" ref="K310:K316" si="181">H310-F310</f>
        <v>60</v>
      </c>
      <c r="L310" s="193">
        <f t="shared" ref="L310:L316" si="182">K310/F310</f>
        <v>0.25531914893617019</v>
      </c>
      <c r="M310" s="188" t="s">
        <v>587</v>
      </c>
      <c r="N310" s="194">
        <v>43844</v>
      </c>
      <c r="O310" s="1"/>
      <c r="P310" s="1"/>
      <c r="Q310" s="1"/>
      <c r="R310" s="6" t="s">
        <v>779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147</v>
      </c>
      <c r="B311" s="217">
        <v>43752</v>
      </c>
      <c r="C311" s="217"/>
      <c r="D311" s="218" t="s">
        <v>797</v>
      </c>
      <c r="E311" s="219" t="s">
        <v>618</v>
      </c>
      <c r="F311" s="219">
        <v>277.5</v>
      </c>
      <c r="G311" s="219"/>
      <c r="H311" s="219">
        <v>333</v>
      </c>
      <c r="I311" s="221">
        <v>333</v>
      </c>
      <c r="J311" s="191" t="s">
        <v>798</v>
      </c>
      <c r="K311" s="192">
        <f t="shared" si="181"/>
        <v>55.5</v>
      </c>
      <c r="L311" s="193">
        <f t="shared" si="182"/>
        <v>0.2</v>
      </c>
      <c r="M311" s="188" t="s">
        <v>587</v>
      </c>
      <c r="N311" s="194">
        <v>43846</v>
      </c>
      <c r="O311" s="1"/>
      <c r="P311" s="1"/>
      <c r="Q311" s="1"/>
      <c r="R311" s="6" t="s">
        <v>775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148</v>
      </c>
      <c r="B312" s="217">
        <v>43752</v>
      </c>
      <c r="C312" s="217"/>
      <c r="D312" s="218" t="s">
        <v>799</v>
      </c>
      <c r="E312" s="219" t="s">
        <v>618</v>
      </c>
      <c r="F312" s="219">
        <v>930</v>
      </c>
      <c r="G312" s="219"/>
      <c r="H312" s="219">
        <v>1165</v>
      </c>
      <c r="I312" s="221">
        <v>1200</v>
      </c>
      <c r="J312" s="191" t="s">
        <v>800</v>
      </c>
      <c r="K312" s="192">
        <f t="shared" si="181"/>
        <v>235</v>
      </c>
      <c r="L312" s="193">
        <f t="shared" si="182"/>
        <v>0.25268817204301075</v>
      </c>
      <c r="M312" s="188" t="s">
        <v>587</v>
      </c>
      <c r="N312" s="194">
        <v>43847</v>
      </c>
      <c r="O312" s="1"/>
      <c r="P312" s="1"/>
      <c r="Q312" s="1"/>
      <c r="R312" s="6" t="s">
        <v>779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149</v>
      </c>
      <c r="B313" s="217">
        <v>43753</v>
      </c>
      <c r="C313" s="217"/>
      <c r="D313" s="218" t="s">
        <v>801</v>
      </c>
      <c r="E313" s="219" t="s">
        <v>618</v>
      </c>
      <c r="F313" s="189">
        <v>111</v>
      </c>
      <c r="G313" s="219"/>
      <c r="H313" s="219">
        <v>141</v>
      </c>
      <c r="I313" s="221">
        <v>141</v>
      </c>
      <c r="J313" s="191" t="s">
        <v>602</v>
      </c>
      <c r="K313" s="192">
        <f t="shared" si="181"/>
        <v>30</v>
      </c>
      <c r="L313" s="193">
        <f t="shared" si="182"/>
        <v>0.27027027027027029</v>
      </c>
      <c r="M313" s="188" t="s">
        <v>587</v>
      </c>
      <c r="N313" s="194">
        <v>44328</v>
      </c>
      <c r="O313" s="1"/>
      <c r="P313" s="1"/>
      <c r="Q313" s="1"/>
      <c r="R313" s="6" t="s">
        <v>779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150</v>
      </c>
      <c r="B314" s="217">
        <v>43753</v>
      </c>
      <c r="C314" s="217"/>
      <c r="D314" s="218" t="s">
        <v>802</v>
      </c>
      <c r="E314" s="219" t="s">
        <v>618</v>
      </c>
      <c r="F314" s="189">
        <v>296</v>
      </c>
      <c r="G314" s="219"/>
      <c r="H314" s="219">
        <v>370</v>
      </c>
      <c r="I314" s="221">
        <v>370</v>
      </c>
      <c r="J314" s="191" t="s">
        <v>676</v>
      </c>
      <c r="K314" s="192">
        <f t="shared" si="181"/>
        <v>74</v>
      </c>
      <c r="L314" s="193">
        <f t="shared" si="182"/>
        <v>0.25</v>
      </c>
      <c r="M314" s="188" t="s">
        <v>587</v>
      </c>
      <c r="N314" s="194">
        <v>43853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151</v>
      </c>
      <c r="B315" s="217">
        <v>43754</v>
      </c>
      <c r="C315" s="217"/>
      <c r="D315" s="218" t="s">
        <v>803</v>
      </c>
      <c r="E315" s="219" t="s">
        <v>618</v>
      </c>
      <c r="F315" s="189">
        <v>300</v>
      </c>
      <c r="G315" s="219"/>
      <c r="H315" s="219">
        <v>382.5</v>
      </c>
      <c r="I315" s="221">
        <v>344</v>
      </c>
      <c r="J315" s="191" t="s">
        <v>853</v>
      </c>
      <c r="K315" s="192">
        <f t="shared" si="181"/>
        <v>82.5</v>
      </c>
      <c r="L315" s="193">
        <f t="shared" si="182"/>
        <v>0.27500000000000002</v>
      </c>
      <c r="M315" s="188" t="s">
        <v>587</v>
      </c>
      <c r="N315" s="194">
        <v>44238</v>
      </c>
      <c r="O315" s="1"/>
      <c r="P315" s="1"/>
      <c r="Q315" s="1"/>
      <c r="R315" s="6" t="s">
        <v>779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152</v>
      </c>
      <c r="B316" s="217">
        <v>43832</v>
      </c>
      <c r="C316" s="217"/>
      <c r="D316" s="218" t="s">
        <v>804</v>
      </c>
      <c r="E316" s="219" t="s">
        <v>618</v>
      </c>
      <c r="F316" s="189">
        <v>495</v>
      </c>
      <c r="G316" s="219"/>
      <c r="H316" s="219">
        <v>595</v>
      </c>
      <c r="I316" s="221">
        <v>590</v>
      </c>
      <c r="J316" s="191" t="s">
        <v>852</v>
      </c>
      <c r="K316" s="192">
        <f t="shared" si="181"/>
        <v>100</v>
      </c>
      <c r="L316" s="193">
        <f t="shared" si="182"/>
        <v>0.20202020202020202</v>
      </c>
      <c r="M316" s="188" t="s">
        <v>587</v>
      </c>
      <c r="N316" s="194">
        <v>44589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153</v>
      </c>
      <c r="B317" s="217">
        <v>43966</v>
      </c>
      <c r="C317" s="217"/>
      <c r="D317" s="218" t="s">
        <v>71</v>
      </c>
      <c r="E317" s="219" t="s">
        <v>618</v>
      </c>
      <c r="F317" s="189">
        <v>67.5</v>
      </c>
      <c r="G317" s="219"/>
      <c r="H317" s="219">
        <v>86</v>
      </c>
      <c r="I317" s="221">
        <v>86</v>
      </c>
      <c r="J317" s="191" t="s">
        <v>805</v>
      </c>
      <c r="K317" s="192">
        <f t="shared" ref="K317:K324" si="183">H317-F317</f>
        <v>18.5</v>
      </c>
      <c r="L317" s="193">
        <f t="shared" ref="L317:L324" si="184">K317/F317</f>
        <v>0.27407407407407408</v>
      </c>
      <c r="M317" s="188" t="s">
        <v>587</v>
      </c>
      <c r="N317" s="194">
        <v>44008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154</v>
      </c>
      <c r="B318" s="217">
        <v>44035</v>
      </c>
      <c r="C318" s="217"/>
      <c r="D318" s="218" t="s">
        <v>480</v>
      </c>
      <c r="E318" s="219" t="s">
        <v>618</v>
      </c>
      <c r="F318" s="189">
        <v>231</v>
      </c>
      <c r="G318" s="219"/>
      <c r="H318" s="219">
        <v>281</v>
      </c>
      <c r="I318" s="221">
        <v>281</v>
      </c>
      <c r="J318" s="191" t="s">
        <v>676</v>
      </c>
      <c r="K318" s="192">
        <f t="shared" si="183"/>
        <v>50</v>
      </c>
      <c r="L318" s="193">
        <f t="shared" si="184"/>
        <v>0.21645021645021645</v>
      </c>
      <c r="M318" s="188" t="s">
        <v>587</v>
      </c>
      <c r="N318" s="194">
        <v>44358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155</v>
      </c>
      <c r="B319" s="217">
        <v>44092</v>
      </c>
      <c r="C319" s="217"/>
      <c r="D319" s="218" t="s">
        <v>405</v>
      </c>
      <c r="E319" s="219" t="s">
        <v>618</v>
      </c>
      <c r="F319" s="219">
        <v>206</v>
      </c>
      <c r="G319" s="219"/>
      <c r="H319" s="219">
        <v>248</v>
      </c>
      <c r="I319" s="221">
        <v>248</v>
      </c>
      <c r="J319" s="191" t="s">
        <v>676</v>
      </c>
      <c r="K319" s="192">
        <f t="shared" si="183"/>
        <v>42</v>
      </c>
      <c r="L319" s="193">
        <f t="shared" si="184"/>
        <v>0.20388349514563106</v>
      </c>
      <c r="M319" s="188" t="s">
        <v>587</v>
      </c>
      <c r="N319" s="194">
        <v>44214</v>
      </c>
      <c r="O319" s="1"/>
      <c r="P319" s="1"/>
      <c r="Q319" s="1"/>
      <c r="R319" s="6" t="s">
        <v>779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156</v>
      </c>
      <c r="B320" s="217">
        <v>44140</v>
      </c>
      <c r="C320" s="217"/>
      <c r="D320" s="218" t="s">
        <v>405</v>
      </c>
      <c r="E320" s="219" t="s">
        <v>618</v>
      </c>
      <c r="F320" s="219">
        <v>182.5</v>
      </c>
      <c r="G320" s="219"/>
      <c r="H320" s="219">
        <v>248</v>
      </c>
      <c r="I320" s="221">
        <v>248</v>
      </c>
      <c r="J320" s="191" t="s">
        <v>676</v>
      </c>
      <c r="K320" s="192">
        <f t="shared" si="183"/>
        <v>65.5</v>
      </c>
      <c r="L320" s="193">
        <f t="shared" si="184"/>
        <v>0.35890410958904112</v>
      </c>
      <c r="M320" s="188" t="s">
        <v>587</v>
      </c>
      <c r="N320" s="194">
        <v>44214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157</v>
      </c>
      <c r="B321" s="217">
        <v>44140</v>
      </c>
      <c r="C321" s="217"/>
      <c r="D321" s="218" t="s">
        <v>325</v>
      </c>
      <c r="E321" s="219" t="s">
        <v>618</v>
      </c>
      <c r="F321" s="219">
        <v>247.5</v>
      </c>
      <c r="G321" s="219"/>
      <c r="H321" s="219">
        <v>320</v>
      </c>
      <c r="I321" s="221">
        <v>320</v>
      </c>
      <c r="J321" s="191" t="s">
        <v>676</v>
      </c>
      <c r="K321" s="192">
        <f t="shared" si="183"/>
        <v>72.5</v>
      </c>
      <c r="L321" s="193">
        <f t="shared" si="184"/>
        <v>0.29292929292929293</v>
      </c>
      <c r="M321" s="188" t="s">
        <v>587</v>
      </c>
      <c r="N321" s="194">
        <v>44323</v>
      </c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158</v>
      </c>
      <c r="B322" s="217">
        <v>44140</v>
      </c>
      <c r="C322" s="217"/>
      <c r="D322" s="218" t="s">
        <v>271</v>
      </c>
      <c r="E322" s="219" t="s">
        <v>618</v>
      </c>
      <c r="F322" s="189">
        <v>925</v>
      </c>
      <c r="G322" s="219"/>
      <c r="H322" s="219">
        <v>1095</v>
      </c>
      <c r="I322" s="221">
        <v>1093</v>
      </c>
      <c r="J322" s="191" t="s">
        <v>806</v>
      </c>
      <c r="K322" s="192">
        <f t="shared" si="183"/>
        <v>170</v>
      </c>
      <c r="L322" s="193">
        <f t="shared" si="184"/>
        <v>0.18378378378378379</v>
      </c>
      <c r="M322" s="188" t="s">
        <v>587</v>
      </c>
      <c r="N322" s="194">
        <v>44201</v>
      </c>
      <c r="O322" s="1"/>
      <c r="P322" s="1"/>
      <c r="Q322" s="1"/>
      <c r="R322" s="6" t="s">
        <v>779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159</v>
      </c>
      <c r="B323" s="217">
        <v>44140</v>
      </c>
      <c r="C323" s="217"/>
      <c r="D323" s="218" t="s">
        <v>341</v>
      </c>
      <c r="E323" s="219" t="s">
        <v>618</v>
      </c>
      <c r="F323" s="189">
        <v>332.5</v>
      </c>
      <c r="G323" s="219"/>
      <c r="H323" s="219">
        <v>393</v>
      </c>
      <c r="I323" s="221">
        <v>406</v>
      </c>
      <c r="J323" s="191" t="s">
        <v>807</v>
      </c>
      <c r="K323" s="192">
        <f t="shared" si="183"/>
        <v>60.5</v>
      </c>
      <c r="L323" s="193">
        <f t="shared" si="184"/>
        <v>0.18195488721804512</v>
      </c>
      <c r="M323" s="188" t="s">
        <v>587</v>
      </c>
      <c r="N323" s="194">
        <v>44256</v>
      </c>
      <c r="O323" s="1"/>
      <c r="P323" s="1"/>
      <c r="Q323" s="1"/>
      <c r="R323" s="6" t="s">
        <v>779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160</v>
      </c>
      <c r="B324" s="217">
        <v>44141</v>
      </c>
      <c r="C324" s="217"/>
      <c r="D324" s="218" t="s">
        <v>480</v>
      </c>
      <c r="E324" s="219" t="s">
        <v>618</v>
      </c>
      <c r="F324" s="189">
        <v>231</v>
      </c>
      <c r="G324" s="219"/>
      <c r="H324" s="219">
        <v>281</v>
      </c>
      <c r="I324" s="221">
        <v>281</v>
      </c>
      <c r="J324" s="191" t="s">
        <v>676</v>
      </c>
      <c r="K324" s="192">
        <f t="shared" si="183"/>
        <v>50</v>
      </c>
      <c r="L324" s="193">
        <f t="shared" si="184"/>
        <v>0.21645021645021645</v>
      </c>
      <c r="M324" s="188" t="s">
        <v>587</v>
      </c>
      <c r="N324" s="194">
        <v>44358</v>
      </c>
      <c r="O324" s="1"/>
      <c r="P324" s="1"/>
      <c r="Q324" s="1"/>
      <c r="R324" s="6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42">
        <v>161</v>
      </c>
      <c r="B325" s="235">
        <v>44187</v>
      </c>
      <c r="C325" s="235"/>
      <c r="D325" s="236" t="s">
        <v>453</v>
      </c>
      <c r="E325" s="53" t="s">
        <v>618</v>
      </c>
      <c r="F325" s="237" t="s">
        <v>808</v>
      </c>
      <c r="G325" s="53"/>
      <c r="H325" s="53"/>
      <c r="I325" s="238">
        <v>239</v>
      </c>
      <c r="J325" s="234" t="s">
        <v>590</v>
      </c>
      <c r="K325" s="234"/>
      <c r="L325" s="239"/>
      <c r="M325" s="240"/>
      <c r="N325" s="241"/>
      <c r="O325" s="1"/>
      <c r="P325" s="1"/>
      <c r="Q325" s="1"/>
      <c r="R325" s="6" t="s">
        <v>779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162</v>
      </c>
      <c r="B326" s="217">
        <v>44258</v>
      </c>
      <c r="C326" s="217"/>
      <c r="D326" s="218" t="s">
        <v>804</v>
      </c>
      <c r="E326" s="219" t="s">
        <v>618</v>
      </c>
      <c r="F326" s="189">
        <v>495</v>
      </c>
      <c r="G326" s="219"/>
      <c r="H326" s="219">
        <v>595</v>
      </c>
      <c r="I326" s="221">
        <v>590</v>
      </c>
      <c r="J326" s="191" t="s">
        <v>852</v>
      </c>
      <c r="K326" s="192">
        <f>H326-F326</f>
        <v>100</v>
      </c>
      <c r="L326" s="193">
        <f>K326/F326</f>
        <v>0.20202020202020202</v>
      </c>
      <c r="M326" s="188" t="s">
        <v>587</v>
      </c>
      <c r="N326" s="194">
        <v>44589</v>
      </c>
      <c r="O326" s="1"/>
      <c r="P326" s="1"/>
      <c r="R326" s="6" t="s">
        <v>779</v>
      </c>
    </row>
    <row r="327" spans="1:26" ht="12.75" customHeight="1">
      <c r="A327" s="216">
        <v>163</v>
      </c>
      <c r="B327" s="217">
        <v>44274</v>
      </c>
      <c r="C327" s="217"/>
      <c r="D327" s="218" t="s">
        <v>341</v>
      </c>
      <c r="E327" s="219" t="s">
        <v>618</v>
      </c>
      <c r="F327" s="189">
        <v>355</v>
      </c>
      <c r="G327" s="219"/>
      <c r="H327" s="219">
        <v>422.5</v>
      </c>
      <c r="I327" s="221">
        <v>420</v>
      </c>
      <c r="J327" s="191" t="s">
        <v>809</v>
      </c>
      <c r="K327" s="192">
        <f>H327-F327</f>
        <v>67.5</v>
      </c>
      <c r="L327" s="193">
        <f>K327/F327</f>
        <v>0.19014084507042253</v>
      </c>
      <c r="M327" s="188" t="s">
        <v>587</v>
      </c>
      <c r="N327" s="194">
        <v>44361</v>
      </c>
      <c r="O327" s="1"/>
      <c r="R327" s="243" t="s">
        <v>779</v>
      </c>
    </row>
    <row r="328" spans="1:26" ht="12.75" customHeight="1">
      <c r="A328" s="216">
        <v>164</v>
      </c>
      <c r="B328" s="217">
        <v>44295</v>
      </c>
      <c r="C328" s="217"/>
      <c r="D328" s="218" t="s">
        <v>810</v>
      </c>
      <c r="E328" s="219" t="s">
        <v>618</v>
      </c>
      <c r="F328" s="189">
        <v>555</v>
      </c>
      <c r="G328" s="219"/>
      <c r="H328" s="219">
        <v>663</v>
      </c>
      <c r="I328" s="221">
        <v>663</v>
      </c>
      <c r="J328" s="191" t="s">
        <v>811</v>
      </c>
      <c r="K328" s="192">
        <f>H328-F328</f>
        <v>108</v>
      </c>
      <c r="L328" s="193">
        <f>K328/F328</f>
        <v>0.19459459459459461</v>
      </c>
      <c r="M328" s="188" t="s">
        <v>587</v>
      </c>
      <c r="N328" s="194">
        <v>44321</v>
      </c>
      <c r="O328" s="1"/>
      <c r="P328" s="1"/>
      <c r="Q328" s="1"/>
      <c r="R328" s="243" t="s">
        <v>779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165</v>
      </c>
      <c r="B329" s="217">
        <v>44308</v>
      </c>
      <c r="C329" s="217"/>
      <c r="D329" s="218" t="s">
        <v>374</v>
      </c>
      <c r="E329" s="219" t="s">
        <v>618</v>
      </c>
      <c r="F329" s="189">
        <v>126.5</v>
      </c>
      <c r="G329" s="219"/>
      <c r="H329" s="219">
        <v>155</v>
      </c>
      <c r="I329" s="221">
        <v>155</v>
      </c>
      <c r="J329" s="191" t="s">
        <v>676</v>
      </c>
      <c r="K329" s="192">
        <f>H329-F329</f>
        <v>28.5</v>
      </c>
      <c r="L329" s="193">
        <f>K329/F329</f>
        <v>0.22529644268774704</v>
      </c>
      <c r="M329" s="188" t="s">
        <v>587</v>
      </c>
      <c r="N329" s="194">
        <v>44362</v>
      </c>
      <c r="O329" s="1"/>
      <c r="R329" s="243" t="s">
        <v>779</v>
      </c>
    </row>
    <row r="330" spans="1:26" ht="12.75" customHeight="1">
      <c r="A330" s="277">
        <v>166</v>
      </c>
      <c r="B330" s="278">
        <v>44368</v>
      </c>
      <c r="C330" s="278"/>
      <c r="D330" s="279" t="s">
        <v>392</v>
      </c>
      <c r="E330" s="280" t="s">
        <v>618</v>
      </c>
      <c r="F330" s="281">
        <v>287.5</v>
      </c>
      <c r="G330" s="280"/>
      <c r="H330" s="280">
        <v>245</v>
      </c>
      <c r="I330" s="282">
        <v>344</v>
      </c>
      <c r="J330" s="201" t="s">
        <v>847</v>
      </c>
      <c r="K330" s="202">
        <f>H330-F330</f>
        <v>-42.5</v>
      </c>
      <c r="L330" s="203">
        <f>K330/F330</f>
        <v>-0.14782608695652175</v>
      </c>
      <c r="M330" s="199" t="s">
        <v>599</v>
      </c>
      <c r="N330" s="196">
        <v>44508</v>
      </c>
      <c r="O330" s="1"/>
      <c r="R330" s="243" t="s">
        <v>779</v>
      </c>
    </row>
    <row r="331" spans="1:26" ht="12.75" customHeight="1">
      <c r="A331" s="242">
        <v>167</v>
      </c>
      <c r="B331" s="235">
        <v>44368</v>
      </c>
      <c r="C331" s="235"/>
      <c r="D331" s="236" t="s">
        <v>480</v>
      </c>
      <c r="E331" s="53" t="s">
        <v>618</v>
      </c>
      <c r="F331" s="237" t="s">
        <v>812</v>
      </c>
      <c r="G331" s="53"/>
      <c r="H331" s="53"/>
      <c r="I331" s="238">
        <v>320</v>
      </c>
      <c r="J331" s="234" t="s">
        <v>590</v>
      </c>
      <c r="K331" s="242"/>
      <c r="L331" s="235"/>
      <c r="M331" s="235"/>
      <c r="N331" s="236"/>
      <c r="O331" s="41"/>
      <c r="R331" s="243" t="s">
        <v>779</v>
      </c>
    </row>
    <row r="332" spans="1:26" ht="12.75" customHeight="1">
      <c r="A332" s="216">
        <v>168</v>
      </c>
      <c r="B332" s="217">
        <v>44406</v>
      </c>
      <c r="C332" s="217"/>
      <c r="D332" s="218" t="s">
        <v>374</v>
      </c>
      <c r="E332" s="219" t="s">
        <v>618</v>
      </c>
      <c r="F332" s="189">
        <v>162.5</v>
      </c>
      <c r="G332" s="219"/>
      <c r="H332" s="219">
        <v>200</v>
      </c>
      <c r="I332" s="221">
        <v>200</v>
      </c>
      <c r="J332" s="191" t="s">
        <v>676</v>
      </c>
      <c r="K332" s="192">
        <f>H332-F332</f>
        <v>37.5</v>
      </c>
      <c r="L332" s="193">
        <f>K332/F332</f>
        <v>0.23076923076923078</v>
      </c>
      <c r="M332" s="188" t="s">
        <v>587</v>
      </c>
      <c r="N332" s="194">
        <v>44571</v>
      </c>
      <c r="O332" s="1"/>
      <c r="R332" s="243" t="s">
        <v>779</v>
      </c>
    </row>
    <row r="333" spans="1:26" ht="12.75" customHeight="1">
      <c r="A333" s="216">
        <v>169</v>
      </c>
      <c r="B333" s="217">
        <v>44462</v>
      </c>
      <c r="C333" s="217"/>
      <c r="D333" s="218" t="s">
        <v>817</v>
      </c>
      <c r="E333" s="219" t="s">
        <v>618</v>
      </c>
      <c r="F333" s="189">
        <v>1235</v>
      </c>
      <c r="G333" s="219"/>
      <c r="H333" s="219">
        <v>1505</v>
      </c>
      <c r="I333" s="221">
        <v>1500</v>
      </c>
      <c r="J333" s="191" t="s">
        <v>676</v>
      </c>
      <c r="K333" s="192">
        <f>H333-F333</f>
        <v>270</v>
      </c>
      <c r="L333" s="193">
        <f>K333/F333</f>
        <v>0.21862348178137653</v>
      </c>
      <c r="M333" s="188" t="s">
        <v>587</v>
      </c>
      <c r="N333" s="194">
        <v>44564</v>
      </c>
      <c r="O333" s="1"/>
      <c r="R333" s="243" t="s">
        <v>779</v>
      </c>
    </row>
    <row r="334" spans="1:26" ht="12.75" customHeight="1">
      <c r="A334" s="258">
        <v>170</v>
      </c>
      <c r="B334" s="259">
        <v>44480</v>
      </c>
      <c r="C334" s="259"/>
      <c r="D334" s="260" t="s">
        <v>819</v>
      </c>
      <c r="E334" s="261" t="s">
        <v>618</v>
      </c>
      <c r="F334" s="262" t="s">
        <v>824</v>
      </c>
      <c r="G334" s="261"/>
      <c r="H334" s="261"/>
      <c r="I334" s="261">
        <v>145</v>
      </c>
      <c r="J334" s="263" t="s">
        <v>590</v>
      </c>
      <c r="K334" s="258"/>
      <c r="L334" s="259"/>
      <c r="M334" s="259"/>
      <c r="N334" s="260"/>
      <c r="O334" s="41"/>
      <c r="R334" s="243" t="s">
        <v>779</v>
      </c>
    </row>
    <row r="335" spans="1:26" ht="12.75" customHeight="1">
      <c r="A335" s="264">
        <v>171</v>
      </c>
      <c r="B335" s="265">
        <v>44481</v>
      </c>
      <c r="C335" s="265"/>
      <c r="D335" s="266" t="s">
        <v>260</v>
      </c>
      <c r="E335" s="267" t="s">
        <v>618</v>
      </c>
      <c r="F335" s="268" t="s">
        <v>821</v>
      </c>
      <c r="G335" s="267"/>
      <c r="H335" s="267"/>
      <c r="I335" s="267">
        <v>380</v>
      </c>
      <c r="J335" s="269" t="s">
        <v>590</v>
      </c>
      <c r="K335" s="264"/>
      <c r="L335" s="265"/>
      <c r="M335" s="265"/>
      <c r="N335" s="266"/>
      <c r="O335" s="41"/>
      <c r="R335" s="243" t="s">
        <v>779</v>
      </c>
    </row>
    <row r="336" spans="1:26" ht="12.75" customHeight="1">
      <c r="A336" s="264">
        <v>172</v>
      </c>
      <c r="B336" s="265">
        <v>44481</v>
      </c>
      <c r="C336" s="265"/>
      <c r="D336" s="266" t="s">
        <v>400</v>
      </c>
      <c r="E336" s="267" t="s">
        <v>618</v>
      </c>
      <c r="F336" s="268" t="s">
        <v>822</v>
      </c>
      <c r="G336" s="267"/>
      <c r="H336" s="267"/>
      <c r="I336" s="267">
        <v>56</v>
      </c>
      <c r="J336" s="269" t="s">
        <v>590</v>
      </c>
      <c r="K336" s="264"/>
      <c r="L336" s="265"/>
      <c r="M336" s="265"/>
      <c r="N336" s="266"/>
      <c r="O336" s="41"/>
      <c r="R336" s="243"/>
    </row>
    <row r="337" spans="1:18" ht="12.75" customHeight="1">
      <c r="A337" s="216">
        <v>173</v>
      </c>
      <c r="B337" s="217">
        <v>44551</v>
      </c>
      <c r="C337" s="217"/>
      <c r="D337" s="218" t="s">
        <v>118</v>
      </c>
      <c r="E337" s="219" t="s">
        <v>618</v>
      </c>
      <c r="F337" s="189">
        <v>2300</v>
      </c>
      <c r="G337" s="219"/>
      <c r="H337" s="219">
        <f>(2820+2200)/2</f>
        <v>2510</v>
      </c>
      <c r="I337" s="221">
        <v>3000</v>
      </c>
      <c r="J337" s="191" t="s">
        <v>863</v>
      </c>
      <c r="K337" s="192">
        <f>H337-F337</f>
        <v>210</v>
      </c>
      <c r="L337" s="193">
        <f>K337/F337</f>
        <v>9.1304347826086957E-2</v>
      </c>
      <c r="M337" s="188" t="s">
        <v>587</v>
      </c>
      <c r="N337" s="194">
        <v>44649</v>
      </c>
      <c r="O337" s="1"/>
      <c r="R337" s="243"/>
    </row>
    <row r="338" spans="1:18" ht="12.75" customHeight="1">
      <c r="A338" s="270">
        <v>174</v>
      </c>
      <c r="B338" s="265">
        <v>44606</v>
      </c>
      <c r="C338" s="270"/>
      <c r="D338" s="270" t="s">
        <v>426</v>
      </c>
      <c r="E338" s="267" t="s">
        <v>618</v>
      </c>
      <c r="F338" s="267" t="s">
        <v>855</v>
      </c>
      <c r="G338" s="267"/>
      <c r="H338" s="267"/>
      <c r="I338" s="267">
        <v>764</v>
      </c>
      <c r="J338" s="267" t="s">
        <v>590</v>
      </c>
      <c r="K338" s="267"/>
      <c r="L338" s="267"/>
      <c r="M338" s="267"/>
      <c r="N338" s="270"/>
      <c r="O338" s="41"/>
      <c r="R338" s="243"/>
    </row>
    <row r="339" spans="1:18" ht="12.75" customHeight="1">
      <c r="A339" s="270">
        <v>175</v>
      </c>
      <c r="B339" s="265">
        <v>44613</v>
      </c>
      <c r="C339" s="270"/>
      <c r="D339" s="270" t="s">
        <v>817</v>
      </c>
      <c r="E339" s="267" t="s">
        <v>618</v>
      </c>
      <c r="F339" s="267" t="s">
        <v>856</v>
      </c>
      <c r="G339" s="267"/>
      <c r="H339" s="267"/>
      <c r="I339" s="267">
        <v>1510</v>
      </c>
      <c r="J339" s="267" t="s">
        <v>590</v>
      </c>
      <c r="K339" s="267"/>
      <c r="L339" s="267"/>
      <c r="M339" s="267"/>
      <c r="N339" s="270"/>
      <c r="O339" s="41"/>
      <c r="R339" s="243"/>
    </row>
    <row r="340" spans="1:18" ht="12.75" customHeight="1">
      <c r="A340">
        <v>176</v>
      </c>
      <c r="B340" s="265">
        <v>44670</v>
      </c>
      <c r="C340" s="265"/>
      <c r="D340" s="270" t="s">
        <v>551</v>
      </c>
      <c r="E340" s="360" t="s">
        <v>618</v>
      </c>
      <c r="F340" s="267" t="s">
        <v>871</v>
      </c>
      <c r="G340" s="267"/>
      <c r="H340" s="267"/>
      <c r="I340" s="267">
        <v>553</v>
      </c>
      <c r="J340" s="267" t="s">
        <v>590</v>
      </c>
      <c r="K340" s="267"/>
      <c r="L340" s="267"/>
      <c r="M340" s="267"/>
      <c r="N340" s="267"/>
      <c r="O340" s="41"/>
      <c r="R340" s="243"/>
    </row>
    <row r="341" spans="1:18" ht="12.75" customHeight="1">
      <c r="A341" s="242"/>
      <c r="F341" s="56"/>
      <c r="G341" s="56"/>
      <c r="H341" s="56"/>
      <c r="I341" s="56"/>
      <c r="J341" s="41"/>
      <c r="K341" s="56"/>
      <c r="L341" s="56"/>
      <c r="M341" s="56"/>
      <c r="O341" s="41"/>
      <c r="R341" s="243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B344" s="244" t="s">
        <v>813</v>
      </c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A351" s="245"/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A352" s="245"/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A353" s="53"/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</sheetData>
  <autoFilter ref="R1:R34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2022-06-01T02:59:35Z</dcterms:modified>
</cp:coreProperties>
</file>