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harma\AppData\Local\Microsoft\Windows\INetCache\Content.Outlook\RTXXB3N3\"/>
    </mc:Choice>
  </mc:AlternateContent>
  <bookViews>
    <workbookView xWindow="-105" yWindow="-105" windowWidth="23250" windowHeight="1257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F&amp;O)'!$A$163:$B$374</definedName>
  </definedNames>
  <calcPr calcId="191029"/>
</workbook>
</file>

<file path=xl/calcChain.xml><?xml version="1.0" encoding="utf-8"?>
<calcChain xmlns="http://schemas.openxmlformats.org/spreadsheetml/2006/main">
  <c r="L72" i="6" l="1"/>
  <c r="K72" i="6"/>
  <c r="M72" i="6" s="1"/>
  <c r="P28" i="6"/>
  <c r="L73" i="6"/>
  <c r="K73" i="6"/>
  <c r="K144" i="6"/>
  <c r="M144" i="6" s="1"/>
  <c r="M73" i="6" l="1"/>
  <c r="K141" i="6"/>
  <c r="M141" i="6" s="1"/>
  <c r="L71" i="6"/>
  <c r="K71" i="6"/>
  <c r="L20" i="6"/>
  <c r="K20" i="6"/>
  <c r="K140" i="6"/>
  <c r="M140" i="6" s="1"/>
  <c r="K139" i="6"/>
  <c r="M139" i="6" s="1"/>
  <c r="K138" i="6"/>
  <c r="M138" i="6" s="1"/>
  <c r="M20" i="6" l="1"/>
  <c r="M71" i="6"/>
  <c r="K137" i="6"/>
  <c r="M137" i="6" s="1"/>
  <c r="K136" i="6"/>
  <c r="M136" i="6" s="1"/>
  <c r="L18" i="6"/>
  <c r="K18" i="6"/>
  <c r="M18" i="6" l="1"/>
  <c r="L14" i="6"/>
  <c r="K14" i="6"/>
  <c r="M14" i="6" s="1"/>
  <c r="K135" i="6"/>
  <c r="M135" i="6" s="1"/>
  <c r="L68" i="6"/>
  <c r="K68" i="6"/>
  <c r="L69" i="6"/>
  <c r="K69" i="6"/>
  <c r="L70" i="6"/>
  <c r="K70" i="6"/>
  <c r="K133" i="6"/>
  <c r="M133" i="6" s="1"/>
  <c r="M68" i="6" l="1"/>
  <c r="M69" i="6"/>
  <c r="M70" i="6"/>
  <c r="P27" i="6"/>
  <c r="K134" i="6"/>
  <c r="M134" i="6" s="1"/>
  <c r="L67" i="6"/>
  <c r="K67" i="6"/>
  <c r="M67" i="6" s="1"/>
  <c r="L19" i="6"/>
  <c r="K19" i="6"/>
  <c r="K132" i="6"/>
  <c r="M132" i="6" s="1"/>
  <c r="M19" i="6" l="1"/>
  <c r="K131" i="6"/>
  <c r="M131" i="6" s="1"/>
  <c r="K123" i="6"/>
  <c r="K122" i="6"/>
  <c r="K129" i="6"/>
  <c r="K128" i="6"/>
  <c r="K66" i="6"/>
  <c r="L66" i="6"/>
  <c r="M66" i="6" l="1"/>
  <c r="L23" i="6"/>
  <c r="K23" i="6"/>
  <c r="M23" i="6" s="1"/>
  <c r="K130" i="6"/>
  <c r="M130" i="6" s="1"/>
  <c r="K65" i="6"/>
  <c r="L65" i="6"/>
  <c r="K127" i="6"/>
  <c r="M127" i="6" s="1"/>
  <c r="M65" i="6" l="1"/>
  <c r="K126" i="6"/>
  <c r="M126" i="6" s="1"/>
  <c r="L64" i="6"/>
  <c r="K64" i="6"/>
  <c r="K125" i="6"/>
  <c r="K124" i="6"/>
  <c r="L63" i="6"/>
  <c r="K63" i="6"/>
  <c r="L61" i="6"/>
  <c r="K61" i="6"/>
  <c r="M61" i="6" l="1"/>
  <c r="M64" i="6"/>
  <c r="M63" i="6"/>
  <c r="L22" i="6"/>
  <c r="K22" i="6"/>
  <c r="L62" i="6"/>
  <c r="K62" i="6"/>
  <c r="K121" i="6"/>
  <c r="K120" i="6"/>
  <c r="M22" i="6" l="1"/>
  <c r="M62" i="6"/>
  <c r="K119" i="6"/>
  <c r="M119" i="6" s="1"/>
  <c r="L59" i="6"/>
  <c r="K59" i="6"/>
  <c r="K340" i="6"/>
  <c r="L340" i="6" s="1"/>
  <c r="K118" i="6"/>
  <c r="M118" i="6" s="1"/>
  <c r="K109" i="6"/>
  <c r="K108" i="6"/>
  <c r="K117" i="6"/>
  <c r="M117" i="6" s="1"/>
  <c r="P26" i="6"/>
  <c r="K114" i="6"/>
  <c r="K113" i="6"/>
  <c r="L60" i="6"/>
  <c r="K60" i="6"/>
  <c r="K116" i="6"/>
  <c r="K115" i="6"/>
  <c r="M59" i="6" l="1"/>
  <c r="M60" i="6"/>
  <c r="K112" i="6"/>
  <c r="K111" i="6"/>
  <c r="L58" i="6"/>
  <c r="K58" i="6"/>
  <c r="L57" i="6"/>
  <c r="K57" i="6"/>
  <c r="L56" i="6"/>
  <c r="K56" i="6"/>
  <c r="M56" i="6" s="1"/>
  <c r="K107" i="6"/>
  <c r="K106" i="6"/>
  <c r="P25" i="6"/>
  <c r="L55" i="6"/>
  <c r="K55" i="6"/>
  <c r="M55" i="6" l="1"/>
  <c r="M58" i="6"/>
  <c r="M57" i="6"/>
  <c r="K359" i="6"/>
  <c r="L359" i="6" s="1"/>
  <c r="K54" i="6"/>
  <c r="K53" i="6"/>
  <c r="L54" i="6"/>
  <c r="L15" i="6"/>
  <c r="K15" i="6"/>
  <c r="K110" i="6"/>
  <c r="M110" i="6" s="1"/>
  <c r="L53" i="6"/>
  <c r="M15" i="6" l="1"/>
  <c r="M53" i="6"/>
  <c r="M54" i="6"/>
  <c r="K105" i="6"/>
  <c r="M105" i="6" s="1"/>
  <c r="K104" i="6"/>
  <c r="M104" i="6" s="1"/>
  <c r="L48" i="6"/>
  <c r="K48" i="6"/>
  <c r="L52" i="6"/>
  <c r="K52" i="6"/>
  <c r="L50" i="6"/>
  <c r="K50" i="6"/>
  <c r="K103" i="6"/>
  <c r="K102" i="6"/>
  <c r="M48" i="6" l="1"/>
  <c r="M52" i="6"/>
  <c r="M50" i="6"/>
  <c r="L44" i="6"/>
  <c r="K44" i="6"/>
  <c r="K101" i="6"/>
  <c r="M101" i="6" s="1"/>
  <c r="L51" i="6"/>
  <c r="K51" i="6"/>
  <c r="M51" i="6" s="1"/>
  <c r="P24" i="6"/>
  <c r="K99" i="6"/>
  <c r="K98" i="6"/>
  <c r="L49" i="6"/>
  <c r="K49" i="6"/>
  <c r="K100" i="6"/>
  <c r="M100" i="6" s="1"/>
  <c r="M44" i="6" l="1"/>
  <c r="M49" i="6"/>
  <c r="K97" i="6"/>
  <c r="K96" i="6"/>
  <c r="L42" i="6" l="1"/>
  <c r="K42" i="6"/>
  <c r="K95" i="6"/>
  <c r="M95" i="6" s="1"/>
  <c r="L12" i="6"/>
  <c r="K12" i="6"/>
  <c r="L47" i="6"/>
  <c r="K47" i="6"/>
  <c r="L43" i="6"/>
  <c r="K43" i="6"/>
  <c r="M47" i="6" l="1"/>
  <c r="M43" i="6"/>
  <c r="M12" i="6"/>
  <c r="M42" i="6"/>
  <c r="L45" i="6"/>
  <c r="K45" i="6"/>
  <c r="K94" i="6"/>
  <c r="M94" i="6" s="1"/>
  <c r="K93" i="6"/>
  <c r="K92" i="6"/>
  <c r="L17" i="6"/>
  <c r="K17" i="6"/>
  <c r="P21" i="6"/>
  <c r="L46" i="6"/>
  <c r="K46" i="6"/>
  <c r="M17" i="6" l="1"/>
  <c r="M45" i="6"/>
  <c r="M46" i="6"/>
  <c r="K91" i="6"/>
  <c r="M91" i="6" s="1"/>
  <c r="K90" i="6"/>
  <c r="K89" i="6"/>
  <c r="K88" i="6"/>
  <c r="M88" i="6" s="1"/>
  <c r="K81" i="6"/>
  <c r="K82" i="6"/>
  <c r="L11" i="6"/>
  <c r="K11" i="6"/>
  <c r="M11" i="6" s="1"/>
  <c r="K41" i="6" l="1"/>
  <c r="L41" i="6" l="1"/>
  <c r="M41" i="6" s="1"/>
  <c r="L16" i="6"/>
  <c r="K16" i="6"/>
  <c r="K87" i="6"/>
  <c r="M87" i="6" s="1"/>
  <c r="K84" i="6"/>
  <c r="K83" i="6"/>
  <c r="K86" i="6"/>
  <c r="K85" i="6"/>
  <c r="M16" i="6" l="1"/>
  <c r="K365" i="6" l="1"/>
  <c r="L365" i="6" s="1"/>
  <c r="K371" i="6" l="1"/>
  <c r="L371" i="6" s="1"/>
  <c r="P13" i="6"/>
  <c r="P150" i="6" l="1"/>
  <c r="P10" i="6" l="1"/>
  <c r="K350" i="6" l="1"/>
  <c r="L350" i="6" s="1"/>
  <c r="K360" i="6" l="1"/>
  <c r="L360" i="6" s="1"/>
  <c r="K366" i="6" l="1"/>
  <c r="L366" i="6" s="1"/>
  <c r="K334" i="6" l="1"/>
  <c r="L334" i="6" s="1"/>
  <c r="K335" i="6" l="1"/>
  <c r="L335" i="6" s="1"/>
  <c r="K361" i="6" l="1"/>
  <c r="L361" i="6" s="1"/>
  <c r="K353" i="6" l="1"/>
  <c r="L353" i="6" s="1"/>
  <c r="K357" i="6" l="1"/>
  <c r="L357" i="6" s="1"/>
  <c r="K362" i="6" l="1"/>
  <c r="L362" i="6" s="1"/>
  <c r="K354" i="6" l="1"/>
  <c r="L354" i="6" s="1"/>
  <c r="K348" i="6"/>
  <c r="L348" i="6" s="1"/>
  <c r="K356" i="6" l="1"/>
  <c r="L356" i="6" s="1"/>
  <c r="K344" i="6" l="1"/>
  <c r="L344" i="6" s="1"/>
  <c r="K345" i="6" l="1"/>
  <c r="L345" i="6" s="1"/>
  <c r="K338" i="6"/>
  <c r="L338" i="6" s="1"/>
  <c r="K355" i="6" l="1"/>
  <c r="L355" i="6" s="1"/>
  <c r="K349" i="6"/>
  <c r="L349" i="6" s="1"/>
  <c r="K351" i="6" l="1"/>
  <c r="L351" i="6" s="1"/>
  <c r="L6" i="2" l="1"/>
  <c r="K6" i="3"/>
  <c r="D7" i="5" l="1"/>
  <c r="M7" i="6"/>
  <c r="K346" i="6" l="1"/>
  <c r="L346" i="6" s="1"/>
  <c r="K343" i="6" l="1"/>
  <c r="L343" i="6" s="1"/>
  <c r="K347" i="6" l="1"/>
  <c r="L347" i="6" s="1"/>
  <c r="K342" i="6"/>
  <c r="L342" i="6" s="1"/>
  <c r="K341" i="6"/>
  <c r="L341" i="6" s="1"/>
  <c r="K339" i="6"/>
  <c r="L339" i="6" s="1"/>
  <c r="H337" i="6"/>
  <c r="K337" i="6" s="1"/>
  <c r="L337" i="6" s="1"/>
  <c r="K336" i="6"/>
  <c r="L336" i="6" s="1"/>
  <c r="K333" i="6"/>
  <c r="L333" i="6" s="1"/>
  <c r="K332" i="6"/>
  <c r="L332" i="6" s="1"/>
  <c r="K331" i="6"/>
  <c r="L331" i="6" s="1"/>
  <c r="K330" i="6"/>
  <c r="L330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F305" i="6"/>
  <c r="K305" i="6" s="1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F299" i="6"/>
  <c r="K299" i="6" s="1"/>
  <c r="L299" i="6" s="1"/>
  <c r="F298" i="6"/>
  <c r="K298" i="6" s="1"/>
  <c r="L298" i="6" s="1"/>
  <c r="K297" i="6"/>
  <c r="L297" i="6" s="1"/>
  <c r="F296" i="6"/>
  <c r="K296" i="6" s="1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0" i="6"/>
  <c r="L280" i="6" s="1"/>
  <c r="K278" i="6"/>
  <c r="L278" i="6" s="1"/>
  <c r="K277" i="6"/>
  <c r="L277" i="6" s="1"/>
  <c r="F276" i="6"/>
  <c r="K276" i="6" s="1"/>
  <c r="L276" i="6" s="1"/>
  <c r="K275" i="6"/>
  <c r="L275" i="6" s="1"/>
  <c r="K272" i="6"/>
  <c r="L272" i="6" s="1"/>
  <c r="K271" i="6"/>
  <c r="L271" i="6" s="1"/>
  <c r="K270" i="6"/>
  <c r="L270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0" i="6"/>
  <c r="L250" i="6" s="1"/>
  <c r="K248" i="6"/>
  <c r="L248" i="6" s="1"/>
  <c r="K246" i="6"/>
  <c r="L246" i="6" s="1"/>
  <c r="K244" i="6"/>
  <c r="L244" i="6" s="1"/>
  <c r="K243" i="6"/>
  <c r="L243" i="6" s="1"/>
  <c r="K242" i="6"/>
  <c r="L242" i="6" s="1"/>
  <c r="K240" i="6"/>
  <c r="L240" i="6" s="1"/>
  <c r="K239" i="6"/>
  <c r="L239" i="6" s="1"/>
  <c r="K238" i="6"/>
  <c r="L238" i="6" s="1"/>
  <c r="K237" i="6"/>
  <c r="K236" i="6"/>
  <c r="L236" i="6" s="1"/>
  <c r="K235" i="6"/>
  <c r="L235" i="6" s="1"/>
  <c r="K233" i="6"/>
  <c r="L233" i="6" s="1"/>
  <c r="K232" i="6"/>
  <c r="L232" i="6" s="1"/>
  <c r="K231" i="6"/>
  <c r="L231" i="6" s="1"/>
  <c r="K230" i="6"/>
  <c r="L230" i="6" s="1"/>
  <c r="K229" i="6"/>
  <c r="L229" i="6" s="1"/>
  <c r="F228" i="6"/>
  <c r="K228" i="6" s="1"/>
  <c r="L228" i="6" s="1"/>
  <c r="H227" i="6"/>
  <c r="K227" i="6" s="1"/>
  <c r="L227" i="6" s="1"/>
  <c r="K224" i="6"/>
  <c r="L224" i="6" s="1"/>
  <c r="K223" i="6"/>
  <c r="L223" i="6" s="1"/>
  <c r="K222" i="6"/>
  <c r="L222" i="6" s="1"/>
  <c r="K221" i="6"/>
  <c r="L221" i="6" s="1"/>
  <c r="K220" i="6"/>
  <c r="L220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H193" i="6"/>
  <c r="K193" i="6" s="1"/>
  <c r="L193" i="6" s="1"/>
  <c r="F192" i="6"/>
  <c r="K192" i="6" s="1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6" i="4"/>
</calcChain>
</file>

<file path=xl/sharedStrings.xml><?xml version="1.0" encoding="utf-8"?>
<sst xmlns="http://schemas.openxmlformats.org/spreadsheetml/2006/main" count="3416" uniqueCount="1275">
  <si>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</si>
  <si>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</si>
  <si>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</si>
  <si>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</si>
  <si>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</si>
  <si>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</si>
  <si>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</si>
  <si>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</si>
  <si>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</si>
  <si>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</si>
  <si>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</si>
  <si>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</si>
  <si>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</si>
  <si>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</si>
  <si>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</si>
  <si>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</si>
  <si>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</si>
  <si>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</si>
  <si>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</si>
  <si>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</si>
  <si>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</si>
  <si>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</si>
  <si>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</si>
  <si>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</si>
  <si>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</si>
  <si>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</si>
  <si>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</si>
  <si>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</si>
  <si>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</si>
  <si>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</si>
  <si>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</si>
  <si>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</si>
  <si>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</si>
  <si>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</si>
  <si>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</si>
  <si>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</si>
  <si>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</si>
  <si>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</si>
  <si>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</si>
  <si>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</si>
  <si>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</si>
  <si>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</si>
  <si>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</si>
  <si>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</si>
  <si>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</si>
  <si>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</si>
  <si>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</si>
  <si>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</si>
  <si>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</si>
  <si>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</si>
  <si>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</si>
  <si>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</si>
  <si>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</si>
  <si>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</si>
  <si>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</si>
  <si>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</si>
  <si>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</si>
  <si>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</si>
  <si>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</si>
  <si>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</si>
  <si>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</si>
  <si>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</si>
  <si>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</si>
  <si>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</si>
  <si>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</si>
  <si>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</si>
  <si>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</si>
  <si>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</si>
  <si>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</si>
  <si>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</si>
  <si>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</si>
  <si>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</si>
  <si>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</si>
  <si>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</si>
  <si>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</si>
  <si>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</si>
  <si>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</si>
  <si>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</si>
  <si>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</si>
  <si>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</si>
  <si>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</si>
  <si>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</si>
  <si>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</si>
  <si>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</si>
  <si>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</si>
  <si>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</si>
  <si>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</si>
  <si>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</si>
  <si>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</si>
  <si>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</si>
  <si>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</si>
  <si>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</si>
  <si>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</si>
  <si>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</si>
  <si>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</si>
  <si>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</si>
  <si>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</si>
  <si>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</si>
  <si>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</si>
  <si>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</si>
  <si>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</si>
  <si>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</si>
  <si>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</si>
  <si>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</si>
  <si>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</si>
  <si>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</si>
  <si>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</si>
  <si>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</si>
  <si>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</si>
  <si>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</si>
  <si>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</si>
  <si>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</si>
  <si>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</si>
  <si>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</si>
  <si>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</si>
  <si>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</si>
  <si>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</si>
  <si>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</si>
  <si>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</si>
  <si>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</si>
  <si>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</si>
  <si>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</si>
  <si>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</si>
  <si>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</si>
  <si>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</si>
  <si>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</si>
  <si>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</si>
  <si>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</si>
  <si>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</si>
  <si>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</si>
  <si>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</si>
  <si>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</si>
  <si>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</si>
  <si>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</si>
  <si>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</si>
  <si>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</si>
  <si>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</si>
  <si>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</si>
  <si>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</si>
  <si>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</si>
  <si>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</si>
  <si>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</si>
  <si>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</si>
  <si>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</si>
  <si>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</si>
  <si>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</si>
  <si>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</si>
  <si>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</si>
  <si>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</si>
  <si>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</si>
  <si>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</si>
  <si>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</si>
  <si>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</si>
  <si>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</si>
  <si>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</si>
  <si>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</si>
  <si>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</si>
  <si>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</si>
  <si>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</si>
  <si>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</si>
  <si>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</si>
  <si>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</si>
  <si>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</si>
  <si>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</si>
  <si>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</si>
  <si>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</si>
  <si>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</si>
  <si>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</si>
  <si>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</si>
  <si>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</si>
  <si>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</si>
  <si>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</si>
  <si>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</si>
  <si>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</si>
  <si>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</si>
  <si>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</si>
  <si>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</si>
  <si>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</si>
  <si>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</si>
  <si>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</si>
  <si>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</si>
  <si>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</si>
  <si>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</si>
  <si>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</si>
  <si>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</si>
  <si>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</si>
  <si>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</si>
  <si>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</si>
  <si>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</si>
  <si>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</si>
  <si>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</si>
  <si>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</si>
  <si>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</si>
  <si>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</si>
  <si>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</si>
  <si>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</si>
  <si>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</si>
  <si>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</si>
  <si>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</si>
  <si>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</si>
  <si>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</si>
  <si>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</si>
  <si>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</si>
  <si>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</si>
  <si>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</si>
  <si>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</si>
  <si>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</si>
  <si>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</si>
  <si>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</si>
  <si>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</si>
  <si>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</si>
  <si>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</si>
  <si>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</si>
  <si>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</si>
  <si>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</si>
  <si>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</si>
  <si>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</si>
  <si>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</si>
  <si>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</si>
  <si>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</si>
  <si>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</si>
  <si>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</si>
  <si>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</si>
  <si>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</si>
  <si>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</si>
  <si>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</si>
  <si>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</si>
  <si>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</si>
  <si>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</si>
  <si>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</si>
  <si>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</si>
  <si>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</si>
  <si>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</si>
  <si>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</si>
  <si>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</si>
  <si>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</si>
  <si>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</si>
  <si>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</si>
  <si>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</si>
  <si>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</si>
  <si>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</si>
  <si>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</si>
  <si>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</si>
  <si>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</si>
  <si>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</si>
  <si>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</si>
  <si>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</si>
  <si>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</si>
  <si>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</si>
  <si>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</si>
  <si>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</si>
  <si>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</si>
  <si>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</si>
  <si>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</si>
  <si>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</si>
  <si>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</si>
  <si>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</si>
  <si>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</si>
  <si>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</si>
  <si>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</si>
  <si>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</si>
  <si>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</si>
  <si>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</si>
  <si>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</si>
  <si>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</si>
  <si>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</si>
  <si>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</si>
  <si>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</si>
  <si>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</si>
  <si>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</si>
  <si>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</si>
  <si>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</si>
  <si>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</si>
  <si>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</si>
  <si>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</si>
  <si>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</si>
  <si>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</si>
  <si>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</si>
  <si>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</si>
  <si>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</si>
  <si>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</si>
  <si>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</si>
  <si>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</si>
  <si>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</si>
  <si>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</si>
  <si>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</si>
  <si>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</si>
  <si>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</si>
  <si>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</si>
  <si>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</si>
  <si>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</si>
  <si>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</si>
  <si>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</si>
  <si>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</si>
  <si>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</si>
  <si>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</si>
  <si>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</si>
  <si>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</si>
  <si>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</si>
  <si>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</si>
  <si>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</si>
  <si>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</si>
  <si>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</si>
  <si>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</si>
  <si>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</si>
  <si>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</si>
  <si>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</si>
  <si>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</si>
  <si>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</si>
  <si>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</si>
  <si>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</si>
  <si>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</si>
  <si>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</si>
  <si>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</si>
  <si>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</si>
  <si>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</si>
  <si>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</si>
  <si>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</si>
  <si>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</si>
  <si>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</si>
  <si>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</si>
  <si>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</si>
  <si>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</si>
  <si>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</si>
  <si>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</si>
  <si>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</si>
  <si>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</si>
  <si>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</si>
  <si>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</si>
  <si>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</si>
  <si>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</si>
  <si>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</si>
  <si>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</si>
  <si>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</si>
  <si>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</si>
  <si>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</si>
  <si>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</si>
  <si>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</si>
  <si>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</si>
  <si>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</si>
  <si>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</si>
  <si>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</si>
  <si>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</si>
  <si>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</si>
  <si>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</si>
  <si>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</si>
  <si>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</si>
  <si>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</si>
  <si>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</si>
  <si>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</si>
  <si>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</si>
  <si>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</si>
  <si>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</si>
  <si>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</si>
  <si>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</si>
  <si>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</si>
  <si>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</si>
  <si>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</si>
  <si>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</si>
  <si>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</si>
  <si>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</si>
  <si>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</si>
  <si>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</si>
  <si>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</si>
  <si>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</si>
  <si>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</si>
  <si>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</si>
  <si>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</si>
  <si>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</si>
  <si>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</si>
  <si>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</si>
  <si>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</si>
  <si>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</si>
  <si>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</si>
  <si>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</si>
  <si>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</si>
  <si>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</si>
  <si>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</si>
  <si>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</si>
  <si>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</si>
  <si>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</si>
  <si>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</si>
  <si>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</si>
  <si>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</si>
  <si>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</si>
  <si>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</si>
  <si>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</si>
  <si>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</si>
  <si>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</si>
  <si>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</si>
  <si>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</si>
  <si>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</si>
  <si>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</si>
  <si>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</si>
  <si>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</si>
  <si>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</si>
  <si>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</si>
  <si>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</si>
  <si>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</si>
  <si>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</si>
  <si>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</si>
  <si>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</si>
  <si>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</si>
  <si>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</si>
  <si>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</si>
  <si>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</si>
  <si>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</si>
  <si>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</si>
  <si>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</si>
  <si>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</si>
  <si>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</si>
  <si>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</si>
  <si>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</si>
  <si>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</si>
  <si>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</si>
  <si>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</si>
  <si>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</si>
  <si>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</si>
  <si>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</si>
  <si>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</si>
  <si>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</si>
  <si>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</si>
  <si>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</si>
  <si>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</si>
  <si>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</si>
  <si>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</si>
  <si>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</si>
  <si>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</si>
  <si>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</si>
  <si>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</si>
  <si>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</si>
  <si>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</si>
  <si>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</si>
  <si>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</si>
  <si>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</si>
  <si>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</si>
  <si>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</si>
  <si>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</si>
  <si>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</si>
  <si>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</si>
  <si>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</si>
  <si>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</si>
  <si>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</si>
  <si>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</si>
  <si>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</si>
  <si>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</si>
  <si>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</si>
  <si>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</si>
  <si>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</si>
  <si>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</si>
  <si>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</si>
  <si>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</si>
  <si>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</si>
  <si>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</si>
  <si>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</si>
  <si>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</si>
  <si>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</si>
  <si>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</si>
  <si>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</si>
  <si>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</si>
  <si>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</si>
  <si>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</si>
  <si>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</si>
  <si>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</si>
  <si>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</si>
  <si>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</si>
  <si>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</si>
  <si>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</si>
  <si>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</si>
  <si>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</si>
  <si>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</si>
  <si>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</si>
  <si>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</si>
  <si>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</si>
  <si>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</si>
  <si>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</si>
  <si>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</si>
  <si>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</si>
  <si>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</si>
  <si>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</si>
  <si>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</si>
  <si>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</si>
  <si>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</si>
  <si>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</si>
  <si>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</si>
  <si>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</si>
  <si>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</si>
  <si>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</si>
  <si>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</si>
  <si>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</si>
  <si>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</si>
  <si>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</si>
  <si>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</si>
  <si>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</si>
  <si>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</si>
  <si>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</si>
  <si>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</si>
  <si>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</si>
  <si>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</si>
  <si>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</si>
  <si>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</si>
  <si>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</si>
  <si>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</si>
  <si>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</si>
  <si>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</si>
  <si>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</si>
  <si>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</si>
  <si>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</si>
  <si>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</si>
  <si>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</si>
  <si>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</si>
  <si>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</si>
  <si>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</si>
  <si>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</si>
  <si>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</si>
  <si>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</si>
  <si>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</si>
  <si>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</si>
  <si>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</si>
  <si>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</si>
  <si>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</si>
  <si>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</si>
  <si>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</si>
  <si>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</si>
  <si>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</si>
  <si>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</si>
  <si>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</si>
  <si>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</si>
  <si>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</si>
  <si>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</si>
  <si>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</si>
  <si>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</si>
  <si>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</si>
  <si>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</si>
  <si>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</si>
  <si>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</si>
  <si>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</si>
  <si>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</si>
  <si>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</si>
  <si>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</si>
  <si>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</si>
  <si>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</si>
  <si>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</si>
  <si>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</si>
  <si>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</si>
  <si>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</si>
  <si>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</si>
  <si>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</si>
  <si>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</si>
  <si>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</si>
  <si>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</si>
  <si>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</si>
  <si>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</si>
  <si>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</si>
  <si>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</si>
  <si>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</si>
  <si>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</si>
  <si>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</si>
  <si>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</si>
  <si>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</si>
  <si>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</si>
  <si>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</si>
  <si>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</si>
  <si>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</si>
  <si>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</si>
  <si>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</si>
  <si>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</si>
  <si>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</si>
  <si>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</si>
  <si>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</si>
  <si>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</si>
  <si>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</si>
  <si>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</si>
  <si>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</si>
  <si>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</si>
  <si>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</si>
  <si>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</si>
  <si>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</si>
  <si>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</si>
  <si>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</si>
  <si>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</si>
  <si>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</si>
  <si>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</si>
  <si>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</si>
  <si>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</si>
  <si>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</si>
  <si>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</si>
  <si>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</si>
  <si>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</si>
  <si>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</si>
  <si>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</si>
  <si>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</si>
  <si>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</si>
  <si>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</si>
  <si>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</si>
  <si>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</si>
  <si>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</si>
  <si>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</si>
  <si>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</si>
  <si>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</si>
  <si>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</si>
  <si>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</si>
  <si>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</si>
  <si>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</si>
  <si>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</si>
  <si>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</si>
  <si>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</si>
  <si>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</si>
  <si>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</si>
  <si>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</si>
  <si>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</si>
  <si>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</si>
  <si>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</si>
  <si>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</si>
  <si>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</si>
  <si>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</si>
  <si>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</si>
  <si>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</si>
  <si>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</si>
  <si>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</si>
  <si>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</si>
  <si>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</si>
  <si>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</si>
  <si>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</si>
  <si>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</si>
  <si>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</si>
  <si>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</si>
  <si>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</si>
  <si>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</si>
  <si>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</si>
  <si>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</si>
  <si>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</si>
  <si>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</si>
  <si>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</si>
  <si>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</si>
  <si>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</si>
  <si>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</si>
  <si>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</si>
  <si>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</si>
  <si>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</si>
  <si>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</si>
  <si>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</si>
  <si>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</si>
  <si>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</si>
  <si>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</si>
  <si>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</si>
  <si>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</si>
  <si>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</si>
  <si>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</si>
  <si>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</si>
  <si>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</si>
  <si>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</si>
  <si>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</si>
  <si>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</si>
  <si>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</si>
  <si>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</si>
  <si>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</si>
  <si>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</si>
  <si>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</si>
  <si>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</si>
  <si>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</si>
  <si>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</si>
  <si>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</si>
  <si>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</si>
  <si>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</si>
  <si>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</si>
  <si>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</si>
  <si>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</si>
  <si>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</si>
  <si>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</si>
  <si>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</si>
  <si>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</si>
  <si>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</si>
  <si>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</si>
  <si>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</si>
  <si>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</si>
  <si>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</si>
  <si>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</si>
  <si>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</si>
  <si>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</si>
  <si>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</si>
  <si>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</si>
  <si>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</si>
  <si>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</si>
  <si>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</si>
  <si>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</si>
  <si>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</si>
  <si>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</si>
  <si>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</si>
  <si>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</si>
  <si>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</si>
  <si>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</si>
  <si>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</si>
  <si>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</si>
  <si>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</si>
  <si>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</si>
  <si>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</si>
  <si>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</si>
  <si>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</si>
  <si>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</si>
  <si>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</si>
  <si>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</si>
  <si>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</si>
  <si>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</si>
  <si>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</si>
  <si>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</si>
  <si>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</si>
  <si>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</si>
  <si>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</si>
  <si>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</si>
  <si>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</si>
  <si>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</si>
  <si>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</si>
  <si>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</si>
  <si>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</si>
  <si>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</si>
  <si>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</si>
  <si>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</si>
  <si>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</si>
  <si>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</si>
  <si>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</si>
  <si>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</si>
  <si>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</si>
  <si>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</si>
  <si>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</si>
  <si>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</si>
  <si>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</si>
  <si>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</si>
  <si>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</si>
  <si>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</si>
  <si>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</si>
  <si>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</si>
  <si>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</si>
  <si>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</si>
  <si>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</si>
  <si>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</si>
  <si>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</si>
  <si>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</si>
  <si>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</si>
  <si>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</si>
  <si>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</si>
  <si>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</si>
  <si>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</si>
  <si>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</si>
  <si>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</si>
  <si>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</si>
  <si>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</si>
  <si>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</si>
  <si>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</si>
  <si>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</si>
  <si>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</si>
  <si>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</si>
  <si>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</si>
  <si>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</si>
  <si>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</si>
  <si>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</si>
  <si>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</si>
  <si>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</si>
  <si>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</si>
  <si>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</si>
  <si>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</si>
  <si>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</si>
  <si>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</si>
  <si>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</si>
  <si>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</si>
  <si>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</si>
  <si>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</si>
  <si>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</si>
  <si>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</si>
  <si>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</si>
  <si>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</si>
  <si>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</si>
  <si>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</si>
  <si>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</si>
  <si>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</si>
  <si>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</si>
  <si>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</si>
  <si>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</si>
  <si>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</si>
  <si>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</si>
  <si>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</si>
  <si>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</si>
  <si>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</si>
  <si>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</si>
  <si>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</si>
  <si>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</si>
  <si>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</si>
  <si>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</si>
  <si>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</si>
  <si>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</si>
  <si>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</si>
  <si>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</si>
  <si>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</si>
  <si>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</si>
  <si>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</si>
  <si>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</si>
  <si>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</si>
  <si>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</si>
  <si>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</si>
  <si>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</si>
  <si>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</si>
  <si>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</si>
  <si>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</si>
  <si>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</si>
  <si>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</si>
  <si>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</si>
  <si>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</si>
  <si>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</si>
  <si>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</si>
  <si>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</si>
  <si>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</si>
  <si>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</si>
  <si>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</si>
  <si>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</si>
  <si>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</si>
  <si>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</si>
  <si>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</si>
  <si>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</si>
  <si>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</si>
  <si>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</si>
  <si>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</si>
  <si>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</si>
  <si>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</si>
  <si>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</si>
  <si>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</si>
  <si>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</si>
  <si>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</si>
  <si>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</si>
  <si>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</si>
  <si>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</si>
  <si>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</si>
  <si>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</si>
  <si>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</si>
  <si>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</si>
  <si>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</si>
  <si>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</si>
  <si>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</si>
  <si>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</si>
  <si>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</si>
  <si>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</si>
  <si>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</si>
  <si>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</si>
  <si>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</si>
  <si>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</si>
  <si>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</si>
  <si>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</si>
  <si>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</si>
  <si>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</si>
  <si>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</si>
  <si>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</si>
  <si>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</si>
  <si>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</si>
  <si>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</si>
  <si>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</si>
  <si>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</si>
  <si>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</si>
  <si>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</si>
  <si>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</si>
  <si>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</si>
  <si>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</si>
  <si>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</si>
  <si>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</si>
  <si>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</si>
  <si>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</si>
  <si>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</si>
  <si>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</si>
  <si>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</si>
  <si>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</si>
  <si>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</si>
  <si>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</si>
  <si>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</si>
  <si>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</si>
  <si>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</si>
  <si>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</si>
  <si>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</si>
  <si>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</si>
  <si>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</si>
  <si>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</si>
  <si>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</si>
  <si>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</si>
  <si>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</si>
  <si>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</si>
  <si>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48-52</t>
  </si>
  <si>
    <t>920-930</t>
  </si>
  <si>
    <t>37.3-41.30</t>
  </si>
  <si>
    <t>D</t>
  </si>
  <si>
    <t>2485-2585</t>
  </si>
  <si>
    <t>2800-3000</t>
  </si>
  <si>
    <t>670-710</t>
  </si>
  <si>
    <t>158-168</t>
  </si>
  <si>
    <t>MULTIPLIER SHARE &amp; STOCK ADVISORS PRIVATE LIMITED</t>
  </si>
  <si>
    <t>2900-2920</t>
  </si>
  <si>
    <t>3780-3880</t>
  </si>
  <si>
    <t>4100-4200</t>
  </si>
  <si>
    <t>2150-2350</t>
  </si>
  <si>
    <t>ASIANPAINT 2900 CE 25 APR</t>
  </si>
  <si>
    <t>ASIANPAINT 3000 CE 25 APR</t>
  </si>
  <si>
    <t>4100-4300</t>
  </si>
  <si>
    <t>1820-1950</t>
  </si>
  <si>
    <t>1490-1590</t>
  </si>
  <si>
    <t>1125-1195</t>
  </si>
  <si>
    <t>TITAN APR FUT</t>
  </si>
  <si>
    <t>3903-3963</t>
  </si>
  <si>
    <t>BANKNIFTY 47300 CE 3 APR</t>
  </si>
  <si>
    <t>BANKNIFTY 47800 CE 3 APR</t>
  </si>
  <si>
    <t>FINNIFTY 20850 PE 02 APR</t>
  </si>
  <si>
    <t>FINNIFTY 21100 CE 02 APR</t>
  </si>
  <si>
    <t>Chemicals</t>
  </si>
  <si>
    <t>Loss of Rs.59/-</t>
  </si>
  <si>
    <t>Profit of Rs.85/-</t>
  </si>
  <si>
    <t>MARUTI APR FUT</t>
  </si>
  <si>
    <t>12815-13025</t>
  </si>
  <si>
    <t>90-60</t>
  </si>
  <si>
    <t>Profit of Rs.20/-</t>
  </si>
  <si>
    <t>NIFTY 23000 CE 25 APR</t>
  </si>
  <si>
    <t>Profit of Rs.92/-</t>
  </si>
  <si>
    <t>Loss of Rs.57.5/-</t>
  </si>
  <si>
    <t>Retail Research Technical Calls &amp; Fundamental Performance Report for the month of April-2024</t>
  </si>
  <si>
    <t>Profit of Rs.33.5/-</t>
  </si>
  <si>
    <t>HDFCBANK APR FUT</t>
  </si>
  <si>
    <t>1525-1550</t>
  </si>
  <si>
    <t>FINNIFTY 21200 CE 02 APR</t>
  </si>
  <si>
    <t>50-75</t>
  </si>
  <si>
    <t>1415-1515</t>
  </si>
  <si>
    <t>Profit of Rs.7.5/-</t>
  </si>
  <si>
    <t>TATACONSUM 1100 CE 28 APR</t>
  </si>
  <si>
    <t>TATACONSUM 1130 CE 28 APR</t>
  </si>
  <si>
    <t>NAVINFLUOR APR FUT</t>
  </si>
  <si>
    <t>3240-3310</t>
  </si>
  <si>
    <t>Profit of Rs.5.5/-</t>
  </si>
  <si>
    <t>20-30</t>
  </si>
  <si>
    <t>Loss of Rs.6/-</t>
  </si>
  <si>
    <t>139-148</t>
  </si>
  <si>
    <t>DALBHARAT APR FUT</t>
  </si>
  <si>
    <t>2057-2099</t>
  </si>
  <si>
    <t>ULTRACEMCO APR FUT</t>
  </si>
  <si>
    <t>10225-10330</t>
  </si>
  <si>
    <t>BANKNIFTY 47500 CE 10 APR</t>
  </si>
  <si>
    <t>BANKNIFTY 48000 CE 10 APR</t>
  </si>
  <si>
    <t>4710-4810</t>
  </si>
  <si>
    <t>5050-5300</t>
  </si>
  <si>
    <t>Profit of Rs.75/-</t>
  </si>
  <si>
    <t>NIFTY 22450 PE 04 APR</t>
  </si>
  <si>
    <t>60-80</t>
  </si>
  <si>
    <t>Profit of Rs.37/-</t>
  </si>
  <si>
    <t>Profit of Rs.87/-</t>
  </si>
  <si>
    <t>Profit of Rs.26.5/-</t>
  </si>
  <si>
    <t>Loss of Rs.100/-</t>
  </si>
  <si>
    <t>Profit of Rs.8/-</t>
  </si>
  <si>
    <t>NIFTY 22350 CE 04 APR</t>
  </si>
  <si>
    <t>70-100</t>
  </si>
  <si>
    <t>Profit of Rs.37.5/-</t>
  </si>
  <si>
    <t>BHARTIARTL 1220 CE 28 APR</t>
  </si>
  <si>
    <t>BHARTIARTL 1260 CE 28 APR</t>
  </si>
  <si>
    <t>TATACONSUM 1160 CE 28 APR</t>
  </si>
  <si>
    <t>Loss of Rs.160/-</t>
  </si>
  <si>
    <t>INFY APR FUT</t>
  </si>
  <si>
    <t>ITBEES</t>
  </si>
  <si>
    <t>40-42</t>
  </si>
  <si>
    <t>8400-8600</t>
  </si>
  <si>
    <t>NIFTY 22400 PE 10 APR</t>
  </si>
  <si>
    <t>HAVELLS APR FUT</t>
  </si>
  <si>
    <t>1577-1596</t>
  </si>
  <si>
    <t>9.5</t>
  </si>
  <si>
    <t>Loss of Rs.4.85/-</t>
  </si>
  <si>
    <t>110-130</t>
  </si>
  <si>
    <t>Loss of Rs.33/-</t>
  </si>
  <si>
    <t>Profit of Rs.18.5/-</t>
  </si>
  <si>
    <t>730-740</t>
  </si>
  <si>
    <t>Profit of Rs.3/-</t>
  </si>
  <si>
    <t>1402.5-1442.5</t>
  </si>
  <si>
    <t>1530-1600</t>
  </si>
  <si>
    <t>SBICARD APR FUT</t>
  </si>
  <si>
    <t>741-755</t>
  </si>
  <si>
    <t>NILKAMAL</t>
  </si>
  <si>
    <t>1855-1955</t>
  </si>
  <si>
    <t>1580-1599</t>
  </si>
  <si>
    <t>Loss of Rs.21/-</t>
  </si>
  <si>
    <t>BANKNIFTY 48600 CE 10 APR</t>
  </si>
  <si>
    <t>400-500</t>
  </si>
  <si>
    <t>Loss of Rs.72/-</t>
  </si>
  <si>
    <t>FINNIFTY 21700 CE 09 APR</t>
  </si>
  <si>
    <t>FINNIFTY 21500 PE 09 APR</t>
  </si>
  <si>
    <t>Profit of Rs.12/-</t>
  </si>
  <si>
    <t>ABBOTINDIA APR FUT</t>
  </si>
  <si>
    <t>26738-27000</t>
  </si>
  <si>
    <t>Profit of Rs.11/-</t>
  </si>
  <si>
    <t>Profit of Rs.250/-</t>
  </si>
  <si>
    <t>Profit of Rs.22/-</t>
  </si>
  <si>
    <t>FINNIFTY 21750 CE 09 APR</t>
  </si>
  <si>
    <t>40-60</t>
  </si>
  <si>
    <t>Profit of Rs.10/-</t>
  </si>
  <si>
    <t>30-50</t>
  </si>
  <si>
    <t>Loss of Rs.15/-</t>
  </si>
  <si>
    <t>COLPAL APR FUT</t>
  </si>
  <si>
    <t>2600-2570</t>
  </si>
  <si>
    <t>NIFTY APR FUT</t>
  </si>
  <si>
    <t>22700-22600</t>
  </si>
  <si>
    <t>NIFTY 22400 CE 18 APR</t>
  </si>
  <si>
    <t>NIFTY 23000 PE 18 APR</t>
  </si>
  <si>
    <t>HINDALCO 590 PE APR</t>
  </si>
  <si>
    <t>HINDALCO 570 PE APR</t>
  </si>
  <si>
    <t>BANKNIFTY 48900 CE 10 APR</t>
  </si>
  <si>
    <t>200-300</t>
  </si>
  <si>
    <t>PIIND APR FUT</t>
  </si>
  <si>
    <t>3928-3970</t>
  </si>
  <si>
    <t>Profit of Rs.210/-</t>
  </si>
  <si>
    <t>FINNIFTY 21400 CE 16 APR</t>
  </si>
  <si>
    <t>FINNIFTY 22000 PE 16 APR</t>
  </si>
  <si>
    <t>Loss of Rs.20/-</t>
  </si>
  <si>
    <t>Loss of Rs.32.5/-</t>
  </si>
  <si>
    <t>HCLTECH APR FUT</t>
  </si>
  <si>
    <t>1561-1576</t>
  </si>
  <si>
    <t>1705-1750</t>
  </si>
  <si>
    <t>1875-2000</t>
  </si>
  <si>
    <t>Profit of Rs.28/-</t>
  </si>
  <si>
    <t>12800-13000</t>
  </si>
  <si>
    <t>TATAPOWER APR FUT</t>
  </si>
  <si>
    <t>444-447</t>
  </si>
  <si>
    <t>Loss of Rs.240/-</t>
  </si>
  <si>
    <t>NIFTY 22250 CE 25 APR</t>
  </si>
  <si>
    <t>NIFTY 23000 PE 25 APR</t>
  </si>
  <si>
    <t>FINNIFTY 21650 CE 16 APR</t>
  </si>
  <si>
    <t>FINNIFTY 21450 PE 16 APR</t>
  </si>
  <si>
    <t>26760-27000</t>
  </si>
  <si>
    <t>3905-3947</t>
  </si>
  <si>
    <t>Loss of Rs.3.25/-</t>
  </si>
  <si>
    <t>Profit of Rs.53.5/-</t>
  </si>
  <si>
    <t>Loss of Rs.45.5/-</t>
  </si>
  <si>
    <t>Profit of Rs.50.5/-</t>
  </si>
  <si>
    <t>1445-1497</t>
  </si>
  <si>
    <t>1630-1750</t>
  </si>
  <si>
    <t>3690-3750</t>
  </si>
  <si>
    <t>MCDOWELL-N APR FUT</t>
  </si>
  <si>
    <t>1180-1190</t>
  </si>
  <si>
    <t>FINNIFTY 21300 CE 16 APR</t>
  </si>
  <si>
    <t>GODREJCP APR FUT</t>
  </si>
  <si>
    <t>1206-1227</t>
  </si>
  <si>
    <t>MIDCPNIFTY 10825 CE 15 APR</t>
  </si>
  <si>
    <t>28-45</t>
  </si>
  <si>
    <t>Loss of Rs.14/-</t>
  </si>
  <si>
    <t>Profiit of Rs.15/-</t>
  </si>
  <si>
    <t>FINNIFTY 21250 CE 16 APR</t>
  </si>
  <si>
    <t>100-130</t>
  </si>
  <si>
    <t>Loss of Rs.35/-</t>
  </si>
  <si>
    <t>BANKNIFTY 47900 CE 16 APR</t>
  </si>
  <si>
    <t>BANKNIFTY 47600 PE 16 APR</t>
  </si>
  <si>
    <t>Profit of Rs.50/-</t>
  </si>
  <si>
    <t>Loss of Rs.10/-</t>
  </si>
  <si>
    <t>ULTRACEMCO 9500 CE APR</t>
  </si>
  <si>
    <t>ULTRACEMCO 9700 CE APR</t>
  </si>
  <si>
    <t>Loss of Rs.1.6/-</t>
  </si>
  <si>
    <t>NIFTY 22150 CE 18 APR</t>
  </si>
  <si>
    <t>NIFTY 22100 PE 18 APR</t>
  </si>
  <si>
    <t>Loss of Rs.60/-</t>
  </si>
  <si>
    <t>Loss of Rs.1.5/-</t>
  </si>
  <si>
    <t>DRREDDY APR FUT</t>
  </si>
  <si>
    <t>6174-6258</t>
  </si>
  <si>
    <t>NIFTY 22250 PE 18 APR</t>
  </si>
  <si>
    <t>60-90</t>
  </si>
  <si>
    <t>Profit of Rs.169/-</t>
  </si>
  <si>
    <t>SENSEX 73000 CE 19 APR</t>
  </si>
  <si>
    <t>500-700</t>
  </si>
  <si>
    <t>NIFTY 22100 CE 25 APR</t>
  </si>
  <si>
    <t xml:space="preserve">NIFTY 22300 CE 25 APR </t>
  </si>
  <si>
    <t>BAJAJ-AUTO APR FUT</t>
  </si>
  <si>
    <t>8741-8657</t>
  </si>
  <si>
    <t>Profit of Rs.87.5/-</t>
  </si>
  <si>
    <t>FINNIFTY 20800 PE 23 APR</t>
  </si>
  <si>
    <t>160-190</t>
  </si>
  <si>
    <t>Loss of Rs.18/-</t>
  </si>
  <si>
    <t>LT APR FUT</t>
  </si>
  <si>
    <t>3572-3607</t>
  </si>
  <si>
    <t>ATUL APR FUT</t>
  </si>
  <si>
    <t>6060-6200</t>
  </si>
  <si>
    <t>Loss of Rs.387.5/-</t>
  </si>
  <si>
    <t>INDRENEW</t>
  </si>
  <si>
    <t>Profit of Rs.35/-</t>
  </si>
  <si>
    <t>Profit of Rs.44.5/-</t>
  </si>
  <si>
    <t>Profit of Rs.16/-</t>
  </si>
  <si>
    <t>BAJAJ-AUTO MAY FUT</t>
  </si>
  <si>
    <t>8771-8687</t>
  </si>
  <si>
    <t>ASTRAL MAY FUT</t>
  </si>
  <si>
    <t>1996-2025</t>
  </si>
  <si>
    <t>BANKNIFTY 47900 CE 24 APR</t>
  </si>
  <si>
    <t>340-440</t>
  </si>
  <si>
    <t>FINNIFTY 21350 CE 23 APR</t>
  </si>
  <si>
    <t>95-125</t>
  </si>
  <si>
    <t>Profit of Rs.72.5/-</t>
  </si>
  <si>
    <t>BANKNIFTY 48100 CE 24 APR</t>
  </si>
  <si>
    <t>250-350</t>
  </si>
  <si>
    <t>FINNIFTY 21300 PE 23 APR</t>
  </si>
  <si>
    <t>Loss of Rs.25/-</t>
  </si>
  <si>
    <t>ABBOTINDIA MAY FUT</t>
  </si>
  <si>
    <t>26300-26575</t>
  </si>
  <si>
    <t>158-164</t>
  </si>
  <si>
    <t>180-195</t>
  </si>
  <si>
    <t>Loss of Rs.5/-</t>
  </si>
  <si>
    <t>Loss of Rs.300/-</t>
  </si>
  <si>
    <t>Profit of Rs.24/-</t>
  </si>
  <si>
    <t>Profit of Rs.57.5/-</t>
  </si>
  <si>
    <t>180-260</t>
  </si>
  <si>
    <t>GVL</t>
  </si>
  <si>
    <t>VRUDDHI</t>
  </si>
  <si>
    <t>Profit of Rs.61/-</t>
  </si>
  <si>
    <t>1320-1330</t>
  </si>
  <si>
    <t>NIFTY 22450 PE 25 APR</t>
  </si>
  <si>
    <t>Profit of Rs.58/-</t>
  </si>
  <si>
    <t>90-120</t>
  </si>
  <si>
    <t>NIFTY MAY FUT</t>
  </si>
  <si>
    <t>22850-22900</t>
  </si>
  <si>
    <t>CIPLA MAY FUT</t>
  </si>
  <si>
    <t>1440-1460</t>
  </si>
  <si>
    <t>BANKNIFTY 48500 CE 30 APR</t>
  </si>
  <si>
    <t>500-600</t>
  </si>
  <si>
    <t>Loss of Rs.3.75/-</t>
  </si>
  <si>
    <t>LTF</t>
  </si>
  <si>
    <t>KAILASHBEN ASHOKKUMAR PATEL</t>
  </si>
  <si>
    <t>SBIN MAY FUT</t>
  </si>
  <si>
    <t>820-835</t>
  </si>
  <si>
    <t>BANKNIFTY 48400 CE 30 APR</t>
  </si>
  <si>
    <t>380-480</t>
  </si>
  <si>
    <t>130-160</t>
  </si>
  <si>
    <t>NIFTY 22600 CE 02 MAY</t>
  </si>
  <si>
    <t>Loss of Rs.23/-</t>
  </si>
  <si>
    <t>TATACONSUM MAY FUT</t>
  </si>
  <si>
    <t>1100-1105</t>
  </si>
  <si>
    <t>1128-1150</t>
  </si>
  <si>
    <t>Profit of Rs.7.75/-</t>
  </si>
  <si>
    <t xml:space="preserve">BANKNIFTY 48300 CE 30 APR </t>
  </si>
  <si>
    <t>450-550</t>
  </si>
  <si>
    <t>AAPLUSTRAD</t>
  </si>
  <si>
    <t>MAHADEV MANUBHAI MAKVANA</t>
  </si>
  <si>
    <t>BILLWIN</t>
  </si>
  <si>
    <t>SHERWOOD SECURITIES PVT LTD</t>
  </si>
  <si>
    <t>AMIT KUMAR JAIN HUF</t>
  </si>
  <si>
    <t>FAALCON</t>
  </si>
  <si>
    <t>GUJTLRM</t>
  </si>
  <si>
    <t>NIKHIL RAJESH SINGH</t>
  </si>
  <si>
    <t>SHUBHAM ASHOKBHAI PATEL</t>
  </si>
  <si>
    <t>NETLINK</t>
  </si>
  <si>
    <t>KAPADIA FINWEALTH LLP .</t>
  </si>
  <si>
    <t>DEEPAL PRAVINBHAI SHAH HUF</t>
  </si>
  <si>
    <t>SUMANCHEPURI</t>
  </si>
  <si>
    <t>SAROJ GUPTA</t>
  </si>
  <si>
    <t>GRAVITON RESEARCH CAPITAL LLP</t>
  </si>
  <si>
    <t>JTLIND</t>
  </si>
  <si>
    <t>JTL INDUSTRIES LIMITED</t>
  </si>
  <si>
    <t>NK SECURITIES RESEARCH PRIVATE LIMITED</t>
  </si>
  <si>
    <t>SUMEETINDS</t>
  </si>
  <si>
    <t>Sumeet Ind Limited</t>
  </si>
  <si>
    <t>NAMAN</t>
  </si>
  <si>
    <t>Naman In-Store (India) L</t>
  </si>
  <si>
    <t>ESAAR (INDIA) LIMITED</t>
  </si>
  <si>
    <t>NSE</t>
  </si>
  <si>
    <t>NIFTY 21800 PE 30 MAY</t>
  </si>
  <si>
    <t>NIFTY 23200 CE 30 MAY</t>
  </si>
  <si>
    <t>80-82</t>
  </si>
  <si>
    <t>94-96</t>
  </si>
  <si>
    <t>FINNIFTY 21500 PE 30 APR</t>
  </si>
  <si>
    <t>100-135</t>
  </si>
  <si>
    <t>Profit of Rs.8.5/-</t>
  </si>
  <si>
    <t>632.5-652.5</t>
  </si>
  <si>
    <t>695-730</t>
  </si>
  <si>
    <t>Profit of Rs.4/-</t>
  </si>
  <si>
    <t>NIFTY 22700 CE 2-MAY</t>
  </si>
  <si>
    <t>74-78</t>
  </si>
  <si>
    <t>120-150</t>
  </si>
  <si>
    <t>ABVL</t>
  </si>
  <si>
    <t>GLADISMENEZES</t>
  </si>
  <si>
    <t>AMIT DHANYAKUMAR CHORDIA</t>
  </si>
  <si>
    <t>AIHL</t>
  </si>
  <si>
    <t>SWEETY SARRAF</t>
  </si>
  <si>
    <t>RUCHIRA GOYAL</t>
  </si>
  <si>
    <t>AKSPINTEX</t>
  </si>
  <si>
    <t>LIFESURE CONSULTANCY PRIVATE LIMITED</t>
  </si>
  <si>
    <t>NEIL INFORMATION TECHNOLOGY PRIVATE LIMITED</t>
  </si>
  <si>
    <t>AMITINT</t>
  </si>
  <si>
    <t>RAKESH MANGILAL RANKA</t>
  </si>
  <si>
    <t>ANCHALSATISHKUMARMALANI</t>
  </si>
  <si>
    <t>SHUBHSUKI VENTURES PRIVATE LIMITED</t>
  </si>
  <si>
    <t>SANJAYBHAI PUNJABHAI PARMAR</t>
  </si>
  <si>
    <t>BNRSEC</t>
  </si>
  <si>
    <t>SURAJ ENTERPRISE PVT LTD</t>
  </si>
  <si>
    <t>DGL</t>
  </si>
  <si>
    <t>SULEKHARANI</t>
  </si>
  <si>
    <t>SUNITA PIROGIWAL</t>
  </si>
  <si>
    <t>DIANATEA</t>
  </si>
  <si>
    <t>INDRA KIRAN VENTURES</t>
  </si>
  <si>
    <t>EVEXIA</t>
  </si>
  <si>
    <t>GLOBAL FOCUS FUND FCCB</t>
  </si>
  <si>
    <t>GLOBAL FOCUS FUND</t>
  </si>
  <si>
    <t>FRANKLININD</t>
  </si>
  <si>
    <t>SKSE SECURITIES LIMITED CORP CM/TM PROP A/C</t>
  </si>
  <si>
    <t>FRONTCORP</t>
  </si>
  <si>
    <t>QUANTSEYE AI PRIVATE LIMITED</t>
  </si>
  <si>
    <t>GCONNECT</t>
  </si>
  <si>
    <t>VAXFAB ENTERPRISES LIMITED</t>
  </si>
  <si>
    <t>GKB</t>
  </si>
  <si>
    <t>RAGINI CHETAN MEHTA</t>
  </si>
  <si>
    <t>COUNTER CYCLICAL INVESTMENTS PRIVATE LIMITED</t>
  </si>
  <si>
    <t>GOLKONDA</t>
  </si>
  <si>
    <t>GRID TRADING PRIVATE LIMITED</t>
  </si>
  <si>
    <t>YUGA STOCKS AND COMMODITIES PRIVATE LIMITED .</t>
  </si>
  <si>
    <t>MANALIBEN VIRALKUMAR PANCHAL</t>
  </si>
  <si>
    <t>NITIN SHARMA</t>
  </si>
  <si>
    <t>LKPFIN</t>
  </si>
  <si>
    <t>WAYBROAD TRADING PRIVATE LIMITED</t>
  </si>
  <si>
    <t>SILVERTOSS SHOPPERS PRIVATE LIMITED</t>
  </si>
  <si>
    <t>NAVKAR</t>
  </si>
  <si>
    <t>MANSI SHARE &amp; STOCK ADVISORS PRIVATE LIMITED</t>
  </si>
  <si>
    <t>OMANSH</t>
  </si>
  <si>
    <t>JANKIPRIYAMTHAKKAR</t>
  </si>
  <si>
    <t>RENU POONIA</t>
  </si>
  <si>
    <t>OSIAJEE</t>
  </si>
  <si>
    <t>RAVINDER KUMAR</t>
  </si>
  <si>
    <t>VIKAS JAIN</t>
  </si>
  <si>
    <t>PROTEAN</t>
  </si>
  <si>
    <t>IIFL SPECIAL OPPORTUNITIES FUND SERIES 7</t>
  </si>
  <si>
    <t>PLUTUS WEALTH MANAGEMENT LLP</t>
  </si>
  <si>
    <t>RGRL</t>
  </si>
  <si>
    <t>HEMA JAYPRAKASH BHAVSAR</t>
  </si>
  <si>
    <t>DINESH RATHI</t>
  </si>
  <si>
    <t>SHANGAR</t>
  </si>
  <si>
    <t>AMEE TUSHAR SHAH</t>
  </si>
  <si>
    <t>TITANIN</t>
  </si>
  <si>
    <t>ANIL KANIFNATH SHEJAL</t>
  </si>
  <si>
    <t>TRANWAY</t>
  </si>
  <si>
    <t>PUSHPA BHAJU</t>
  </si>
  <si>
    <t>RAJESHNARASIMHAMURTHY</t>
  </si>
  <si>
    <t>AARTISURF</t>
  </si>
  <si>
    <t>Aarti Surfactants Limited</t>
  </si>
  <si>
    <t>SILVER LINE VENTURES PRIVATE LIMITED</t>
  </si>
  <si>
    <t>QE SECURITIES LLP</t>
  </si>
  <si>
    <t>MAGPRO SECURITIES PVT LTD</t>
  </si>
  <si>
    <t>PRRSAAR COMMODITIES PVT LTD</t>
  </si>
  <si>
    <t>YUGA STOCKS AND COMMODITIES PRIVATE LIMITED  .</t>
  </si>
  <si>
    <t>ADROITPP</t>
  </si>
  <si>
    <t>Adroit Infotech Limited</t>
  </si>
  <si>
    <t>SHARE INDIA SECURITIES LIMITED</t>
  </si>
  <si>
    <t>HINDMOTORS</t>
  </si>
  <si>
    <t>Hindustan Motors Limited</t>
  </si>
  <si>
    <t>ANKITA VISHAL SHAH</t>
  </si>
  <si>
    <t>MANSI SHARE AND STOCK ADVISORS PVT LTD</t>
  </si>
  <si>
    <t>Multi Commodity Exchange</t>
  </si>
  <si>
    <t>PERFECT</t>
  </si>
  <si>
    <t>Perfect Infraengineer Ltd</t>
  </si>
  <si>
    <t>ANCHAL BANSAL</t>
  </si>
  <si>
    <t>RBS</t>
  </si>
  <si>
    <t>Ramdevbaba Solvent Ltd</t>
  </si>
  <si>
    <t>SHIVALIK</t>
  </si>
  <si>
    <t>Shivalik Rasayan Limited</t>
  </si>
  <si>
    <t>SHIVAMILLS</t>
  </si>
  <si>
    <t>Shiva Mills Limited</t>
  </si>
  <si>
    <t>PROFIN COMMODITIES PRIVATE LIMITED</t>
  </si>
  <si>
    <t>TRU</t>
  </si>
  <si>
    <t>TruCap Finance Limited</t>
  </si>
  <si>
    <t>OSC GLOBAL PROCESSING PRIVATE LIMITED</t>
  </si>
  <si>
    <t>VAKRANGEE</t>
  </si>
  <si>
    <t>Vakrangee Limited</t>
  </si>
  <si>
    <t>HRTI PRIVATE LIMITED</t>
  </si>
  <si>
    <t>VIJIFIN</t>
  </si>
  <si>
    <t>Viji Finance Limited</t>
  </si>
  <si>
    <t>VIJAY KOTHARI</t>
  </si>
  <si>
    <t>VIRINCHI</t>
  </si>
  <si>
    <t>Virinchi Limited</t>
  </si>
  <si>
    <t>CRONY VYAPAR PVT LTD</t>
  </si>
  <si>
    <t>ABINFRA</t>
  </si>
  <si>
    <t>A B Infrabuild Limited</t>
  </si>
  <si>
    <t>HERANBA CROP CARE LIMITED</t>
  </si>
  <si>
    <t>SADASHIV KANYANA SHETTY</t>
  </si>
  <si>
    <t>AG DYNAMIC FUNDS LIMITED</t>
  </si>
  <si>
    <t>PRUDMOULI</t>
  </si>
  <si>
    <t>PrudentialSugar-Roll Sett</t>
  </si>
  <si>
    <t>PILOT CONSULTANTS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</si>
</sst>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85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0" fontId="37" fillId="43" borderId="29" xfId="0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2" fontId="37" fillId="43" borderId="29" xfId="0" applyNumberFormat="1" applyFont="1" applyFill="1" applyBorder="1" applyAlignment="1">
      <alignment horizontal="center" vertical="center"/>
    </xf>
    <xf numFmtId="166" fontId="36" fillId="43" borderId="29" xfId="0" applyNumberFormat="1" applyFont="1" applyFill="1" applyBorder="1" applyAlignment="1">
      <alignment horizontal="center" vertical="center"/>
    </xf>
    <xf numFmtId="16" fontId="36" fillId="44" borderId="29" xfId="0" applyNumberFormat="1" applyFont="1" applyFill="1" applyBorder="1" applyAlignment="1">
      <alignment horizontal="center" vertical="center"/>
    </xf>
    <xf numFmtId="16" fontId="36" fillId="44" borderId="40" xfId="0" applyNumberFormat="1" applyFont="1" applyFill="1" applyBorder="1" applyAlignment="1">
      <alignment horizontal="center" vertical="center"/>
    </xf>
    <xf numFmtId="0" fontId="36" fillId="44" borderId="29" xfId="0" applyFont="1" applyFill="1" applyBorder="1"/>
    <xf numFmtId="0" fontId="36" fillId="44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40" xfId="0" applyFont="1" applyFill="1" applyBorder="1" applyAlignment="1">
      <alignment horizontal="center" vertical="center"/>
    </xf>
    <xf numFmtId="2" fontId="36" fillId="43" borderId="29" xfId="0" applyNumberFormat="1" applyFont="1" applyFill="1" applyBorder="1" applyAlignment="1">
      <alignment horizontal="center" vertical="center"/>
    </xf>
    <xf numFmtId="10" fontId="36" fillId="43" borderId="29" xfId="0" applyNumberFormat="1" applyFont="1" applyFill="1" applyBorder="1" applyAlignment="1">
      <alignment horizontal="center" vertical="center" wrapText="1"/>
    </xf>
    <xf numFmtId="16" fontId="36" fillId="43" borderId="29" xfId="0" applyNumberFormat="1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0" fontId="3" fillId="44" borderId="29" xfId="0" applyFont="1" applyFill="1" applyBorder="1" applyAlignment="1">
      <alignment horizontal="center" vertical="center"/>
    </xf>
    <xf numFmtId="165" fontId="36" fillId="44" borderId="29" xfId="0" applyNumberFormat="1" applyFont="1" applyFill="1" applyBorder="1" applyAlignment="1">
      <alignment horizontal="center" vertical="center"/>
    </xf>
    <xf numFmtId="15" fontId="3" fillId="44" borderId="29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left"/>
    </xf>
    <xf numFmtId="43" fontId="36" fillId="44" borderId="29" xfId="0" applyNumberFormat="1" applyFont="1" applyFill="1" applyBorder="1" applyAlignment="1">
      <alignment horizontal="center" vertical="top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7" fillId="43" borderId="25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49" fontId="36" fillId="42" borderId="29" xfId="0" applyNumberFormat="1" applyFont="1" applyFill="1" applyBorder="1" applyAlignment="1">
      <alignment horizontal="center" vertical="center"/>
    </xf>
    <xf numFmtId="49" fontId="36" fillId="41" borderId="2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7" fontId="3" fillId="47" borderId="2" xfId="0" applyNumberFormat="1" applyFont="1" applyFill="1" applyBorder="1" applyAlignment="1">
      <alignment horizontal="center" vertical="center"/>
    </xf>
    <xf numFmtId="0" fontId="15" fillId="45" borderId="2" xfId="0" applyFont="1" applyFill="1" applyBorder="1"/>
    <xf numFmtId="0" fontId="15" fillId="45" borderId="2" xfId="0" applyFont="1" applyFill="1" applyBorder="1" applyAlignment="1">
      <alignment horizontal="center"/>
    </xf>
    <xf numFmtId="0" fontId="3" fillId="45" borderId="2" xfId="0" applyFont="1" applyFill="1" applyBorder="1" applyAlignment="1">
      <alignment horizontal="center"/>
    </xf>
    <xf numFmtId="0" fontId="3" fillId="48" borderId="4" xfId="0" applyFont="1" applyFill="1" applyBorder="1" applyAlignment="1">
      <alignment horizontal="center"/>
    </xf>
    <xf numFmtId="2" fontId="3" fillId="48" borderId="2" xfId="0" applyNumberFormat="1" applyFont="1" applyFill="1" applyBorder="1" applyAlignment="1">
      <alignment horizontal="center" vertical="center" wrapText="1"/>
    </xf>
    <xf numFmtId="10" fontId="3" fillId="48" borderId="2" xfId="0" applyNumberFormat="1" applyFont="1" applyFill="1" applyBorder="1" applyAlignment="1">
      <alignment horizontal="center" vertical="center" wrapText="1"/>
    </xf>
    <xf numFmtId="0" fontId="3" fillId="48" borderId="2" xfId="0" applyFont="1" applyFill="1" applyBorder="1" applyAlignment="1">
      <alignment horizontal="center"/>
    </xf>
    <xf numFmtId="167" fontId="3" fillId="48" borderId="2" xfId="0" applyNumberFormat="1" applyFont="1" applyFill="1" applyBorder="1" applyAlignment="1">
      <alignment horizontal="center" vertical="center" wrapText="1"/>
    </xf>
    <xf numFmtId="0" fontId="0" fillId="45" borderId="0" xfId="0" applyFill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2" fontId="36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6" fillId="44" borderId="39" xfId="0" applyFont="1" applyFill="1" applyBorder="1" applyAlignment="1">
      <alignment horizontal="center" vertical="center"/>
    </xf>
    <xf numFmtId="0" fontId="36" fillId="44" borderId="40" xfId="0" applyFont="1" applyFill="1" applyBorder="1" applyAlignment="1">
      <alignment horizontal="center" vertical="center"/>
    </xf>
    <xf numFmtId="16" fontId="36" fillId="44" borderId="39" xfId="0" applyNumberFormat="1" applyFont="1" applyFill="1" applyBorder="1" applyAlignment="1">
      <alignment horizontal="center" vertical="center"/>
    </xf>
    <xf numFmtId="16" fontId="36" fillId="44" borderId="40" xfId="0" applyNumberFormat="1" applyFont="1" applyFill="1" applyBorder="1" applyAlignment="1">
      <alignment horizontal="center" vertical="center"/>
    </xf>
    <xf numFmtId="0" fontId="37" fillId="43" borderId="39" xfId="0" applyFont="1" applyFill="1" applyBorder="1" applyAlignment="1">
      <alignment horizontal="center" vertical="center"/>
    </xf>
    <xf numFmtId="0" fontId="37" fillId="43" borderId="40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166" fontId="36" fillId="43" borderId="39" xfId="0" applyNumberFormat="1" applyFont="1" applyFill="1" applyBorder="1" applyAlignment="1">
      <alignment horizontal="center" vertical="center"/>
    </xf>
    <xf numFmtId="166" fontId="36" fillId="43" borderId="40" xfId="0" applyNumberFormat="1" applyFont="1" applyFill="1" applyBorder="1" applyAlignment="1">
      <alignment horizontal="center" vertical="center"/>
    </xf>
    <xf numFmtId="0" fontId="36" fillId="45" borderId="3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16" fontId="36" fillId="45" borderId="3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9" sqref="B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308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45412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45412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6" t="s">
        <v>16</v>
      </c>
      <c r="B9" s="348" t="s">
        <v>17</v>
      </c>
      <c r="C9" s="348" t="s">
        <v>18</v>
      </c>
      <c r="D9" s="348" t="s">
        <v>19</v>
      </c>
      <c r="E9" s="26" t="s">
        <v>20</v>
      </c>
      <c r="F9" s="26" t="s">
        <v>21</v>
      </c>
      <c r="G9" s="343" t="s">
        <v>22</v>
      </c>
      <c r="H9" s="344"/>
      <c r="I9" s="345"/>
      <c r="J9" s="343" t="s">
        <v>23</v>
      </c>
      <c r="K9" s="344"/>
      <c r="L9" s="345"/>
      <c r="M9" s="26"/>
      <c r="N9" s="27"/>
      <c r="O9" s="27"/>
      <c r="P9" s="27"/>
    </row>
    <row r="10" spans="1:16" ht="38.25">
      <c r="A10" s="347"/>
      <c r="B10" s="349"/>
      <c r="C10" s="349"/>
      <c r="D10" s="349"/>
      <c r="E10" s="28" t="s">
        <v>24</v>
      </c>
      <c r="F10" s="28" t="s">
        <v>24</v>
      </c>
      <c r="G10" s="211" t="s">
        <v>25</v>
      </c>
      <c r="H10" s="211" t="s">
        <v>26</v>
      </c>
      <c r="I10" s="211" t="s">
        <v>27</v>
      </c>
      <c r="J10" s="211" t="s">
        <v>28</v>
      </c>
      <c r="K10" s="211" t="s">
        <v>29</v>
      </c>
      <c r="L10" s="211" t="s">
        <v>30</v>
      </c>
      <c r="M10" s="211" t="s">
        <v>31</v>
      </c>
      <c r="N10" s="29" t="s">
        <v>32</v>
      </c>
      <c r="O10" s="29" t="s">
        <v>33</v>
      </c>
      <c r="P10" s="30" t="s">
        <v>836</v>
      </c>
    </row>
    <row r="11" spans="1:16" ht="12.75" customHeight="1">
      <c r="A11" s="218">
        <v>1</v>
      </c>
      <c r="B11" s="230" t="s">
        <v>34</v>
      </c>
      <c r="C11" s="209" t="s">
        <v>35</v>
      </c>
      <c r="D11" s="221">
        <v>45442</v>
      </c>
      <c r="E11" s="209">
        <v>22750.55</v>
      </c>
      <c r="F11" s="209">
        <v>22693.116666666669</v>
      </c>
      <c r="G11" s="208">
        <v>22621.433333333338</v>
      </c>
      <c r="H11" s="208">
        <v>22492.316666666669</v>
      </c>
      <c r="I11" s="208">
        <v>22420.633333333339</v>
      </c>
      <c r="J11" s="208">
        <v>22822.233333333337</v>
      </c>
      <c r="K11" s="208">
        <v>22893.916666666672</v>
      </c>
      <c r="L11" s="208">
        <v>23023.033333333336</v>
      </c>
      <c r="M11" s="207">
        <v>22764.799999999999</v>
      </c>
      <c r="N11" s="207">
        <v>22564</v>
      </c>
      <c r="O11" s="207">
        <v>11818900</v>
      </c>
      <c r="P11" s="210">
        <v>3.3513617503158982E-2</v>
      </c>
    </row>
    <row r="12" spans="1:16" ht="12.75" customHeight="1">
      <c r="A12" s="218">
        <v>2</v>
      </c>
      <c r="B12" s="230" t="s">
        <v>34</v>
      </c>
      <c r="C12" s="209" t="s">
        <v>36</v>
      </c>
      <c r="D12" s="221">
        <v>45441</v>
      </c>
      <c r="E12" s="209">
        <v>49549.75</v>
      </c>
      <c r="F12" s="209">
        <v>49209.566666666673</v>
      </c>
      <c r="G12" s="208">
        <v>48837.683333333349</v>
      </c>
      <c r="H12" s="208">
        <v>48125.616666666676</v>
      </c>
      <c r="I12" s="208">
        <v>47753.733333333352</v>
      </c>
      <c r="J12" s="208">
        <v>49921.633333333346</v>
      </c>
      <c r="K12" s="208">
        <v>50293.516666666663</v>
      </c>
      <c r="L12" s="208">
        <v>51005.583333333343</v>
      </c>
      <c r="M12" s="207">
        <v>49581.45</v>
      </c>
      <c r="N12" s="207">
        <v>48497.5</v>
      </c>
      <c r="O12" s="207">
        <v>2486130</v>
      </c>
      <c r="P12" s="210">
        <v>0.26135464231354644</v>
      </c>
    </row>
    <row r="13" spans="1:16" ht="12.75" customHeight="1">
      <c r="A13" s="218">
        <v>3</v>
      </c>
      <c r="B13" s="230" t="s">
        <v>34</v>
      </c>
      <c r="C13" s="229" t="s">
        <v>37</v>
      </c>
      <c r="D13" s="223">
        <v>45412</v>
      </c>
      <c r="E13" s="222">
        <v>21821.35</v>
      </c>
      <c r="F13" s="222">
        <v>21699.783333333329</v>
      </c>
      <c r="G13" s="224">
        <v>21562.766666666659</v>
      </c>
      <c r="H13" s="224">
        <v>21304.183333333331</v>
      </c>
      <c r="I13" s="224">
        <v>21167.166666666661</v>
      </c>
      <c r="J13" s="224">
        <v>21958.366666666658</v>
      </c>
      <c r="K13" s="224">
        <v>22095.383333333328</v>
      </c>
      <c r="L13" s="224">
        <v>22353.966666666656</v>
      </c>
      <c r="M13" s="225">
        <v>21836.799999999999</v>
      </c>
      <c r="N13" s="225">
        <v>21441.200000000001</v>
      </c>
      <c r="O13" s="225">
        <v>77720</v>
      </c>
      <c r="P13" s="226">
        <v>0.34743411927877949</v>
      </c>
    </row>
    <row r="14" spans="1:16" ht="12.75" customHeight="1">
      <c r="A14" s="218">
        <v>4</v>
      </c>
      <c r="B14" s="230" t="s">
        <v>34</v>
      </c>
      <c r="C14" s="229" t="s">
        <v>38</v>
      </c>
      <c r="D14" s="223">
        <v>45439</v>
      </c>
      <c r="E14" s="222">
        <v>11129.6</v>
      </c>
      <c r="F14" s="222">
        <v>11099.116666666669</v>
      </c>
      <c r="G14" s="224">
        <v>11057.433333333338</v>
      </c>
      <c r="H14" s="224">
        <v>10985.26666666667</v>
      </c>
      <c r="I14" s="224">
        <v>10943.583333333339</v>
      </c>
      <c r="J14" s="224">
        <v>11171.283333333336</v>
      </c>
      <c r="K14" s="224">
        <v>11212.966666666667</v>
      </c>
      <c r="L14" s="224">
        <v>11285.133333333335</v>
      </c>
      <c r="M14" s="225">
        <v>11140.8</v>
      </c>
      <c r="N14" s="225">
        <v>11026.95</v>
      </c>
      <c r="O14" s="225">
        <v>1872825</v>
      </c>
      <c r="P14" s="226">
        <v>-0.18600254262150798</v>
      </c>
    </row>
    <row r="15" spans="1:16" ht="12.75" customHeight="1">
      <c r="A15" s="218">
        <v>5</v>
      </c>
      <c r="B15" s="230" t="s">
        <v>907</v>
      </c>
      <c r="C15" s="222" t="s">
        <v>39</v>
      </c>
      <c r="D15" s="223">
        <v>45442</v>
      </c>
      <c r="E15" s="222">
        <v>760.35</v>
      </c>
      <c r="F15" s="222">
        <v>761.83333333333337</v>
      </c>
      <c r="G15" s="224">
        <v>749.66666666666674</v>
      </c>
      <c r="H15" s="224">
        <v>738.98333333333335</v>
      </c>
      <c r="I15" s="224">
        <v>726.81666666666672</v>
      </c>
      <c r="J15" s="224">
        <v>772.51666666666677</v>
      </c>
      <c r="K15" s="224">
        <v>784.68333333333351</v>
      </c>
      <c r="L15" s="224">
        <v>795.36666666666679</v>
      </c>
      <c r="M15" s="225">
        <v>774</v>
      </c>
      <c r="N15" s="225">
        <v>751.15</v>
      </c>
      <c r="O15" s="225">
        <v>13554000</v>
      </c>
      <c r="P15" s="226">
        <v>2.2634676324128564E-2</v>
      </c>
    </row>
    <row r="16" spans="1:16" ht="12.75" customHeight="1">
      <c r="A16" s="218">
        <v>6</v>
      </c>
      <c r="B16" s="230" t="s">
        <v>40</v>
      </c>
      <c r="C16" s="227" t="s">
        <v>41</v>
      </c>
      <c r="D16" s="223">
        <v>45442</v>
      </c>
      <c r="E16" s="222">
        <v>6480.05</v>
      </c>
      <c r="F16" s="222">
        <v>6447</v>
      </c>
      <c r="G16" s="224">
        <v>6400.6</v>
      </c>
      <c r="H16" s="224">
        <v>6321.1500000000005</v>
      </c>
      <c r="I16" s="224">
        <v>6274.7500000000009</v>
      </c>
      <c r="J16" s="224">
        <v>6526.45</v>
      </c>
      <c r="K16" s="224">
        <v>6572.8499999999995</v>
      </c>
      <c r="L16" s="224">
        <v>6652.2999999999993</v>
      </c>
      <c r="M16" s="225">
        <v>6493.4</v>
      </c>
      <c r="N16" s="225">
        <v>6367.55</v>
      </c>
      <c r="O16" s="225">
        <v>1060250</v>
      </c>
      <c r="P16" s="226">
        <v>8.2992849846782429E-2</v>
      </c>
    </row>
    <row r="17" spans="1:16" ht="12.75" customHeight="1">
      <c r="A17" s="218">
        <v>7</v>
      </c>
      <c r="B17" s="230" t="s">
        <v>42</v>
      </c>
      <c r="C17" s="227" t="s">
        <v>43</v>
      </c>
      <c r="D17" s="223">
        <v>45442</v>
      </c>
      <c r="E17" s="222">
        <v>26406.5</v>
      </c>
      <c r="F17" s="222">
        <v>26276.733333333334</v>
      </c>
      <c r="G17" s="224">
        <v>26069.866666666669</v>
      </c>
      <c r="H17" s="224">
        <v>25733.233333333334</v>
      </c>
      <c r="I17" s="224">
        <v>25526.366666666669</v>
      </c>
      <c r="J17" s="224">
        <v>26613.366666666669</v>
      </c>
      <c r="K17" s="224">
        <v>26820.23333333333</v>
      </c>
      <c r="L17" s="224">
        <v>27156.866666666669</v>
      </c>
      <c r="M17" s="225">
        <v>26483.599999999999</v>
      </c>
      <c r="N17" s="225">
        <v>25940.1</v>
      </c>
      <c r="O17" s="225">
        <v>203940</v>
      </c>
      <c r="P17" s="226">
        <v>-1.763005780346821E-2</v>
      </c>
    </row>
    <row r="18" spans="1:16" ht="12.75" customHeight="1">
      <c r="A18" s="218">
        <v>8</v>
      </c>
      <c r="B18" s="230" t="s">
        <v>66</v>
      </c>
      <c r="C18" s="228" t="s">
        <v>44</v>
      </c>
      <c r="D18" s="223">
        <v>45442</v>
      </c>
      <c r="E18" s="222">
        <v>242.35</v>
      </c>
      <c r="F18" s="222">
        <v>239.21666666666667</v>
      </c>
      <c r="G18" s="224">
        <v>234.88333333333333</v>
      </c>
      <c r="H18" s="224">
        <v>227.41666666666666</v>
      </c>
      <c r="I18" s="224">
        <v>223.08333333333331</v>
      </c>
      <c r="J18" s="224">
        <v>246.68333333333334</v>
      </c>
      <c r="K18" s="224">
        <v>251.01666666666665</v>
      </c>
      <c r="L18" s="224">
        <v>258.48333333333335</v>
      </c>
      <c r="M18" s="225">
        <v>243.55</v>
      </c>
      <c r="N18" s="225">
        <v>231.75</v>
      </c>
      <c r="O18" s="225">
        <v>65329200</v>
      </c>
      <c r="P18" s="226">
        <v>0.12833426599515016</v>
      </c>
    </row>
    <row r="19" spans="1:16" ht="12.75" customHeight="1">
      <c r="A19" s="218">
        <v>9</v>
      </c>
      <c r="B19" s="230" t="s">
        <v>45</v>
      </c>
      <c r="C19" s="225" t="s">
        <v>46</v>
      </c>
      <c r="D19" s="223">
        <v>45442</v>
      </c>
      <c r="E19" s="222">
        <v>271.25</v>
      </c>
      <c r="F19" s="222">
        <v>271.38333333333338</v>
      </c>
      <c r="G19" s="224">
        <v>266.06666666666678</v>
      </c>
      <c r="H19" s="224">
        <v>260.88333333333338</v>
      </c>
      <c r="I19" s="224">
        <v>255.56666666666678</v>
      </c>
      <c r="J19" s="224">
        <v>276.56666666666678</v>
      </c>
      <c r="K19" s="224">
        <v>281.88333333333338</v>
      </c>
      <c r="L19" s="224">
        <v>287.06666666666678</v>
      </c>
      <c r="M19" s="225">
        <v>276.7</v>
      </c>
      <c r="N19" s="225">
        <v>266.2</v>
      </c>
      <c r="O19" s="225">
        <v>46880600</v>
      </c>
      <c r="P19" s="226">
        <v>1.480189104007204E-2</v>
      </c>
    </row>
    <row r="20" spans="1:16" ht="12.75" customHeight="1">
      <c r="A20" s="218">
        <v>10</v>
      </c>
      <c r="B20" s="230" t="s">
        <v>47</v>
      </c>
      <c r="C20" s="222" t="s">
        <v>48</v>
      </c>
      <c r="D20" s="223">
        <v>45442</v>
      </c>
      <c r="E20" s="222">
        <v>2543.75</v>
      </c>
      <c r="F20" s="222">
        <v>2550.1833333333334</v>
      </c>
      <c r="G20" s="224">
        <v>2525.5666666666666</v>
      </c>
      <c r="H20" s="224">
        <v>2507.3833333333332</v>
      </c>
      <c r="I20" s="224">
        <v>2482.7666666666664</v>
      </c>
      <c r="J20" s="224">
        <v>2568.3666666666668</v>
      </c>
      <c r="K20" s="224">
        <v>2592.9833333333336</v>
      </c>
      <c r="L20" s="224">
        <v>2611.166666666667</v>
      </c>
      <c r="M20" s="225">
        <v>2574.8000000000002</v>
      </c>
      <c r="N20" s="225">
        <v>2532</v>
      </c>
      <c r="O20" s="225">
        <v>5877000</v>
      </c>
      <c r="P20" s="226">
        <v>-5.6176527269223356E-2</v>
      </c>
    </row>
    <row r="21" spans="1:16" ht="12.75" customHeight="1">
      <c r="A21" s="218">
        <v>11</v>
      </c>
      <c r="B21" s="230" t="s">
        <v>115</v>
      </c>
      <c r="C21" s="222" t="s">
        <v>49</v>
      </c>
      <c r="D21" s="223">
        <v>45442</v>
      </c>
      <c r="E21" s="222">
        <v>3102.95</v>
      </c>
      <c r="F21" s="222">
        <v>3101.7166666666667</v>
      </c>
      <c r="G21" s="224">
        <v>3070.2333333333336</v>
      </c>
      <c r="H21" s="224">
        <v>3037.5166666666669</v>
      </c>
      <c r="I21" s="224">
        <v>3006.0333333333338</v>
      </c>
      <c r="J21" s="224">
        <v>3134.4333333333334</v>
      </c>
      <c r="K21" s="224">
        <v>3165.9166666666661</v>
      </c>
      <c r="L21" s="224">
        <v>3198.6333333333332</v>
      </c>
      <c r="M21" s="225">
        <v>3133.2</v>
      </c>
      <c r="N21" s="225">
        <v>3069</v>
      </c>
      <c r="O21" s="225">
        <v>14356200</v>
      </c>
      <c r="P21" s="226">
        <v>6.9007339871604524E-4</v>
      </c>
    </row>
    <row r="22" spans="1:16" ht="12.75" customHeight="1">
      <c r="A22" s="218">
        <v>12</v>
      </c>
      <c r="B22" s="230" t="s">
        <v>115</v>
      </c>
      <c r="C22" s="222" t="s">
        <v>50</v>
      </c>
      <c r="D22" s="223">
        <v>45442</v>
      </c>
      <c r="E22" s="222">
        <v>1325.2</v>
      </c>
      <c r="F22" s="222">
        <v>1328.5166666666667</v>
      </c>
      <c r="G22" s="224">
        <v>1311.0333333333333</v>
      </c>
      <c r="H22" s="224">
        <v>1296.8666666666666</v>
      </c>
      <c r="I22" s="224">
        <v>1279.3833333333332</v>
      </c>
      <c r="J22" s="224">
        <v>1342.6833333333334</v>
      </c>
      <c r="K22" s="224">
        <v>1360.1666666666665</v>
      </c>
      <c r="L22" s="224">
        <v>1374.3333333333335</v>
      </c>
      <c r="M22" s="225">
        <v>1346</v>
      </c>
      <c r="N22" s="225">
        <v>1314.35</v>
      </c>
      <c r="O22" s="225">
        <v>39148400</v>
      </c>
      <c r="P22" s="226">
        <v>-1.0864511956016412E-2</v>
      </c>
    </row>
    <row r="23" spans="1:16" ht="12.75" customHeight="1">
      <c r="A23" s="218">
        <v>13</v>
      </c>
      <c r="B23" s="230" t="s">
        <v>42</v>
      </c>
      <c r="C23" s="222" t="s">
        <v>51</v>
      </c>
      <c r="D23" s="223">
        <v>45442</v>
      </c>
      <c r="E23" s="222">
        <v>4926.1000000000004</v>
      </c>
      <c r="F23" s="222">
        <v>4959.583333333333</v>
      </c>
      <c r="G23" s="224">
        <v>4871.2166666666662</v>
      </c>
      <c r="H23" s="224">
        <v>4816.333333333333</v>
      </c>
      <c r="I23" s="224">
        <v>4727.9666666666662</v>
      </c>
      <c r="J23" s="224">
        <v>5014.4666666666662</v>
      </c>
      <c r="K23" s="224">
        <v>5102.833333333333</v>
      </c>
      <c r="L23" s="224">
        <v>5157.7166666666662</v>
      </c>
      <c r="M23" s="225">
        <v>5047.95</v>
      </c>
      <c r="N23" s="225">
        <v>4904.7</v>
      </c>
      <c r="O23" s="225">
        <v>946900</v>
      </c>
      <c r="P23" s="226">
        <v>2.279109958954418E-2</v>
      </c>
    </row>
    <row r="24" spans="1:16" ht="12.75" customHeight="1">
      <c r="A24" s="218">
        <v>14</v>
      </c>
      <c r="B24" s="230" t="s">
        <v>47</v>
      </c>
      <c r="C24" s="222" t="s">
        <v>52</v>
      </c>
      <c r="D24" s="223">
        <v>45442</v>
      </c>
      <c r="E24" s="222">
        <v>633.35</v>
      </c>
      <c r="F24" s="222">
        <v>634.31666666666661</v>
      </c>
      <c r="G24" s="224">
        <v>627.63333333333321</v>
      </c>
      <c r="H24" s="224">
        <v>621.91666666666663</v>
      </c>
      <c r="I24" s="224">
        <v>615.23333333333323</v>
      </c>
      <c r="J24" s="224">
        <v>640.03333333333319</v>
      </c>
      <c r="K24" s="224">
        <v>646.71666666666658</v>
      </c>
      <c r="L24" s="224">
        <v>652.43333333333317</v>
      </c>
      <c r="M24" s="225">
        <v>641</v>
      </c>
      <c r="N24" s="225">
        <v>628.6</v>
      </c>
      <c r="O24" s="225">
        <v>48191400</v>
      </c>
      <c r="P24" s="226">
        <v>-1.3377063679245283E-2</v>
      </c>
    </row>
    <row r="25" spans="1:16" ht="12.75" customHeight="1">
      <c r="A25" s="218">
        <v>15</v>
      </c>
      <c r="B25" s="230" t="s">
        <v>42</v>
      </c>
      <c r="C25" s="222" t="s">
        <v>53</v>
      </c>
      <c r="D25" s="223">
        <v>45442</v>
      </c>
      <c r="E25" s="222">
        <v>6009.1</v>
      </c>
      <c r="F25" s="222">
        <v>6001.8499999999995</v>
      </c>
      <c r="G25" s="224">
        <v>5778.4999999999991</v>
      </c>
      <c r="H25" s="224">
        <v>5547.9</v>
      </c>
      <c r="I25" s="224">
        <v>5324.5499999999993</v>
      </c>
      <c r="J25" s="224">
        <v>6232.4499999999989</v>
      </c>
      <c r="K25" s="224">
        <v>6455.7999999999993</v>
      </c>
      <c r="L25" s="224">
        <v>6686.3999999999987</v>
      </c>
      <c r="M25" s="225">
        <v>6225.2</v>
      </c>
      <c r="N25" s="225">
        <v>5771.25</v>
      </c>
      <c r="O25" s="225">
        <v>2197625</v>
      </c>
      <c r="P25" s="226">
        <v>0.2094799119427628</v>
      </c>
    </row>
    <row r="26" spans="1:16" ht="12.75" customHeight="1">
      <c r="A26" s="218">
        <v>16</v>
      </c>
      <c r="B26" s="230" t="s">
        <v>54</v>
      </c>
      <c r="C26" s="222" t="s">
        <v>55</v>
      </c>
      <c r="D26" s="223">
        <v>45442</v>
      </c>
      <c r="E26" s="222">
        <v>489.45</v>
      </c>
      <c r="F26" s="222">
        <v>492.26666666666665</v>
      </c>
      <c r="G26" s="224">
        <v>481.43333333333328</v>
      </c>
      <c r="H26" s="224">
        <v>473.41666666666663</v>
      </c>
      <c r="I26" s="224">
        <v>462.58333333333326</v>
      </c>
      <c r="J26" s="224">
        <v>500.2833333333333</v>
      </c>
      <c r="K26" s="224">
        <v>511.11666666666667</v>
      </c>
      <c r="L26" s="224">
        <v>519.13333333333333</v>
      </c>
      <c r="M26" s="225">
        <v>503.1</v>
      </c>
      <c r="N26" s="225">
        <v>484.25</v>
      </c>
      <c r="O26" s="225">
        <v>12974400</v>
      </c>
      <c r="P26" s="226">
        <v>5.9852798222469104E-2</v>
      </c>
    </row>
    <row r="27" spans="1:16" ht="12.75" customHeight="1">
      <c r="A27" s="218">
        <v>17</v>
      </c>
      <c r="B27" s="230" t="s">
        <v>54</v>
      </c>
      <c r="C27" s="222" t="s">
        <v>56</v>
      </c>
      <c r="D27" s="223">
        <v>45442</v>
      </c>
      <c r="E27" s="222">
        <v>186.85</v>
      </c>
      <c r="F27" s="222">
        <v>187.51666666666665</v>
      </c>
      <c r="G27" s="224">
        <v>185.5333333333333</v>
      </c>
      <c r="H27" s="224">
        <v>184.21666666666664</v>
      </c>
      <c r="I27" s="224">
        <v>182.23333333333329</v>
      </c>
      <c r="J27" s="224">
        <v>188.83333333333331</v>
      </c>
      <c r="K27" s="224">
        <v>190.81666666666666</v>
      </c>
      <c r="L27" s="224">
        <v>192.13333333333333</v>
      </c>
      <c r="M27" s="225">
        <v>189.5</v>
      </c>
      <c r="N27" s="225">
        <v>186.2</v>
      </c>
      <c r="O27" s="225">
        <v>109185000</v>
      </c>
      <c r="P27" s="226">
        <v>1.003700277520814E-2</v>
      </c>
    </row>
    <row r="28" spans="1:16" ht="12.75" customHeight="1">
      <c r="A28" s="218">
        <v>18</v>
      </c>
      <c r="B28" s="230" t="s">
        <v>57</v>
      </c>
      <c r="C28" s="222" t="s">
        <v>58</v>
      </c>
      <c r="D28" s="223">
        <v>45442</v>
      </c>
      <c r="E28" s="222">
        <v>2890.55</v>
      </c>
      <c r="F28" s="222">
        <v>2881.8666666666668</v>
      </c>
      <c r="G28" s="224">
        <v>2868.2333333333336</v>
      </c>
      <c r="H28" s="224">
        <v>2845.916666666667</v>
      </c>
      <c r="I28" s="224">
        <v>2832.2833333333338</v>
      </c>
      <c r="J28" s="224">
        <v>2904.1833333333334</v>
      </c>
      <c r="K28" s="224">
        <v>2917.8166666666666</v>
      </c>
      <c r="L28" s="224">
        <v>2940.1333333333332</v>
      </c>
      <c r="M28" s="225">
        <v>2895.5</v>
      </c>
      <c r="N28" s="225">
        <v>2859.55</v>
      </c>
      <c r="O28" s="225">
        <v>11132000</v>
      </c>
      <c r="P28" s="226">
        <v>-5.3965190665094167E-3</v>
      </c>
    </row>
    <row r="29" spans="1:16" ht="12.75" customHeight="1">
      <c r="A29" s="218">
        <v>19</v>
      </c>
      <c r="B29" s="230" t="s">
        <v>40</v>
      </c>
      <c r="C29" s="222" t="s">
        <v>59</v>
      </c>
      <c r="D29" s="223">
        <v>45442</v>
      </c>
      <c r="E29" s="222">
        <v>2072.65</v>
      </c>
      <c r="F29" s="222">
        <v>2076.4666666666667</v>
      </c>
      <c r="G29" s="224">
        <v>2052.8833333333332</v>
      </c>
      <c r="H29" s="224">
        <v>2033.1166666666663</v>
      </c>
      <c r="I29" s="224">
        <v>2009.5333333333328</v>
      </c>
      <c r="J29" s="224">
        <v>2096.2333333333336</v>
      </c>
      <c r="K29" s="224">
        <v>2119.8166666666666</v>
      </c>
      <c r="L29" s="224">
        <v>2139.5833333333339</v>
      </c>
      <c r="M29" s="225">
        <v>2100.0500000000002</v>
      </c>
      <c r="N29" s="225">
        <v>2056.6999999999998</v>
      </c>
      <c r="O29" s="225">
        <v>2575239</v>
      </c>
      <c r="P29" s="226">
        <v>-3.2804962095106825E-2</v>
      </c>
    </row>
    <row r="30" spans="1:16" ht="12.75" customHeight="1">
      <c r="A30" s="218">
        <v>20</v>
      </c>
      <c r="B30" s="230" t="s">
        <v>907</v>
      </c>
      <c r="C30" s="227" t="s">
        <v>60</v>
      </c>
      <c r="D30" s="223">
        <v>45442</v>
      </c>
      <c r="E30" s="222">
        <v>6013.75</v>
      </c>
      <c r="F30" s="222">
        <v>6012.6499999999987</v>
      </c>
      <c r="G30" s="224">
        <v>5936.2499999999973</v>
      </c>
      <c r="H30" s="224">
        <v>5858.7499999999982</v>
      </c>
      <c r="I30" s="224">
        <v>5782.3499999999967</v>
      </c>
      <c r="J30" s="224">
        <v>6090.1499999999978</v>
      </c>
      <c r="K30" s="224">
        <v>6166.5499999999993</v>
      </c>
      <c r="L30" s="224">
        <v>6244.0499999999984</v>
      </c>
      <c r="M30" s="225">
        <v>6089.05</v>
      </c>
      <c r="N30" s="225">
        <v>5935.15</v>
      </c>
      <c r="O30" s="225">
        <v>589100</v>
      </c>
      <c r="P30" s="226">
        <v>2.1191765980498375E-2</v>
      </c>
    </row>
    <row r="31" spans="1:16" ht="12.75" customHeight="1">
      <c r="A31" s="218">
        <v>21</v>
      </c>
      <c r="B31" s="230" t="s">
        <v>61</v>
      </c>
      <c r="C31" s="222" t="s">
        <v>62</v>
      </c>
      <c r="D31" s="223">
        <v>45442</v>
      </c>
      <c r="E31" s="222">
        <v>642.54999999999995</v>
      </c>
      <c r="F31" s="222">
        <v>635.81666666666661</v>
      </c>
      <c r="G31" s="224">
        <v>621.73333333333323</v>
      </c>
      <c r="H31" s="224">
        <v>600.91666666666663</v>
      </c>
      <c r="I31" s="224">
        <v>586.83333333333326</v>
      </c>
      <c r="J31" s="224">
        <v>656.63333333333321</v>
      </c>
      <c r="K31" s="224">
        <v>670.7166666666667</v>
      </c>
      <c r="L31" s="224">
        <v>691.53333333333319</v>
      </c>
      <c r="M31" s="225">
        <v>649.9</v>
      </c>
      <c r="N31" s="225">
        <v>615</v>
      </c>
      <c r="O31" s="225">
        <v>17026000</v>
      </c>
      <c r="P31" s="226">
        <v>-8.0978735799592198E-3</v>
      </c>
    </row>
    <row r="32" spans="1:16" ht="12.75" customHeight="1">
      <c r="A32" s="218">
        <v>22</v>
      </c>
      <c r="B32" s="230" t="s">
        <v>42</v>
      </c>
      <c r="C32" s="222" t="s">
        <v>63</v>
      </c>
      <c r="D32" s="223">
        <v>45442</v>
      </c>
      <c r="E32" s="222">
        <v>1158.3</v>
      </c>
      <c r="F32" s="222">
        <v>1152.1000000000001</v>
      </c>
      <c r="G32" s="224">
        <v>1140.9500000000003</v>
      </c>
      <c r="H32" s="224">
        <v>1123.6000000000001</v>
      </c>
      <c r="I32" s="224">
        <v>1112.4500000000003</v>
      </c>
      <c r="J32" s="224">
        <v>1169.4500000000003</v>
      </c>
      <c r="K32" s="224">
        <v>1180.6000000000004</v>
      </c>
      <c r="L32" s="224">
        <v>1197.9500000000003</v>
      </c>
      <c r="M32" s="225">
        <v>1163.25</v>
      </c>
      <c r="N32" s="225">
        <v>1134.75</v>
      </c>
      <c r="O32" s="225">
        <v>14572250</v>
      </c>
      <c r="P32" s="226">
        <v>-2.7777777777777776E-2</v>
      </c>
    </row>
    <row r="33" spans="1:16" ht="12.75" customHeight="1">
      <c r="A33" s="218">
        <v>23</v>
      </c>
      <c r="B33" s="230" t="s">
        <v>61</v>
      </c>
      <c r="C33" s="222" t="s">
        <v>64</v>
      </c>
      <c r="D33" s="223">
        <v>45442</v>
      </c>
      <c r="E33" s="222">
        <v>1168.4000000000001</v>
      </c>
      <c r="F33" s="222">
        <v>1158.0333333333335</v>
      </c>
      <c r="G33" s="224">
        <v>1143.8166666666671</v>
      </c>
      <c r="H33" s="224">
        <v>1119.2333333333336</v>
      </c>
      <c r="I33" s="224">
        <v>1105.0166666666671</v>
      </c>
      <c r="J33" s="224">
        <v>1182.616666666667</v>
      </c>
      <c r="K33" s="224">
        <v>1196.8333333333337</v>
      </c>
      <c r="L33" s="224">
        <v>1221.416666666667</v>
      </c>
      <c r="M33" s="225">
        <v>1172.25</v>
      </c>
      <c r="N33" s="225">
        <v>1133.45</v>
      </c>
      <c r="O33" s="225">
        <v>59309375</v>
      </c>
      <c r="P33" s="226">
        <v>9.9080498914477892E-3</v>
      </c>
    </row>
    <row r="34" spans="1:16" ht="12.75" customHeight="1">
      <c r="A34" s="218">
        <v>24</v>
      </c>
      <c r="B34" s="230" t="s">
        <v>54</v>
      </c>
      <c r="C34" s="222" t="s">
        <v>65</v>
      </c>
      <c r="D34" s="223">
        <v>45442</v>
      </c>
      <c r="E34" s="222">
        <v>8813.5499999999993</v>
      </c>
      <c r="F34" s="222">
        <v>8875.0333333333328</v>
      </c>
      <c r="G34" s="224">
        <v>8739.5166666666664</v>
      </c>
      <c r="H34" s="224">
        <v>8665.4833333333336</v>
      </c>
      <c r="I34" s="224">
        <v>8529.9666666666672</v>
      </c>
      <c r="J34" s="224">
        <v>8949.0666666666657</v>
      </c>
      <c r="K34" s="224">
        <v>9084.5833333333321</v>
      </c>
      <c r="L34" s="224">
        <v>9158.616666666665</v>
      </c>
      <c r="M34" s="225">
        <v>9010.5499999999993</v>
      </c>
      <c r="N34" s="225">
        <v>8801</v>
      </c>
      <c r="O34" s="225">
        <v>2425000</v>
      </c>
      <c r="P34" s="226">
        <v>4.2629576283939208E-2</v>
      </c>
    </row>
    <row r="35" spans="1:16" ht="12.75" customHeight="1">
      <c r="A35" s="218">
        <v>25</v>
      </c>
      <c r="B35" s="230" t="s">
        <v>66</v>
      </c>
      <c r="C35" s="222" t="s">
        <v>67</v>
      </c>
      <c r="D35" s="223">
        <v>45442</v>
      </c>
      <c r="E35" s="222">
        <v>1608.3</v>
      </c>
      <c r="F35" s="222">
        <v>1606.3666666666668</v>
      </c>
      <c r="G35" s="224">
        <v>1598.4333333333336</v>
      </c>
      <c r="H35" s="224">
        <v>1588.5666666666668</v>
      </c>
      <c r="I35" s="224">
        <v>1580.6333333333337</v>
      </c>
      <c r="J35" s="224">
        <v>1616.2333333333336</v>
      </c>
      <c r="K35" s="224">
        <v>1624.166666666667</v>
      </c>
      <c r="L35" s="224">
        <v>1634.0333333333335</v>
      </c>
      <c r="M35" s="225">
        <v>1614.3</v>
      </c>
      <c r="N35" s="225">
        <v>1596.5</v>
      </c>
      <c r="O35" s="225">
        <v>10146000</v>
      </c>
      <c r="P35" s="226">
        <v>2.6351727277325376E-2</v>
      </c>
    </row>
    <row r="36" spans="1:16" ht="12.75" customHeight="1">
      <c r="A36" s="218">
        <v>26</v>
      </c>
      <c r="B36" s="230" t="s">
        <v>66</v>
      </c>
      <c r="C36" s="222" t="s">
        <v>68</v>
      </c>
      <c r="D36" s="223">
        <v>45442</v>
      </c>
      <c r="E36" s="222">
        <v>6882.95</v>
      </c>
      <c r="F36" s="222">
        <v>6845.6833333333343</v>
      </c>
      <c r="G36" s="224">
        <v>6792.3666666666686</v>
      </c>
      <c r="H36" s="224">
        <v>6701.7833333333347</v>
      </c>
      <c r="I36" s="224">
        <v>6648.466666666669</v>
      </c>
      <c r="J36" s="224">
        <v>6936.2666666666682</v>
      </c>
      <c r="K36" s="224">
        <v>6989.5833333333339</v>
      </c>
      <c r="L36" s="224">
        <v>7080.1666666666679</v>
      </c>
      <c r="M36" s="225">
        <v>6899</v>
      </c>
      <c r="N36" s="225">
        <v>6755.1</v>
      </c>
      <c r="O36" s="225">
        <v>8312500</v>
      </c>
      <c r="P36" s="226">
        <v>-2.0777193679963481E-2</v>
      </c>
    </row>
    <row r="37" spans="1:16" ht="12.75" customHeight="1">
      <c r="A37" s="218">
        <v>27</v>
      </c>
      <c r="B37" s="230" t="s">
        <v>54</v>
      </c>
      <c r="C37" s="222" t="s">
        <v>69</v>
      </c>
      <c r="D37" s="223">
        <v>45442</v>
      </c>
      <c r="E37" s="222">
        <v>2409.25</v>
      </c>
      <c r="F37" s="222">
        <v>2403.1833333333329</v>
      </c>
      <c r="G37" s="224">
        <v>2381.9666666666658</v>
      </c>
      <c r="H37" s="224">
        <v>2354.6833333333329</v>
      </c>
      <c r="I37" s="224">
        <v>2333.4666666666658</v>
      </c>
      <c r="J37" s="224">
        <v>2430.4666666666658</v>
      </c>
      <c r="K37" s="224">
        <v>2451.6833333333329</v>
      </c>
      <c r="L37" s="224">
        <v>2478.9666666666658</v>
      </c>
      <c r="M37" s="225">
        <v>2424.4</v>
      </c>
      <c r="N37" s="225">
        <v>2375.9</v>
      </c>
      <c r="O37" s="225">
        <v>1692900</v>
      </c>
      <c r="P37" s="226">
        <v>5.5238774055595156E-3</v>
      </c>
    </row>
    <row r="38" spans="1:16" ht="12.75" customHeight="1">
      <c r="A38" s="218">
        <v>28</v>
      </c>
      <c r="B38" s="230" t="s">
        <v>57</v>
      </c>
      <c r="C38" s="228" t="s">
        <v>70</v>
      </c>
      <c r="D38" s="223">
        <v>45442</v>
      </c>
      <c r="E38" s="222">
        <v>405.3</v>
      </c>
      <c r="F38" s="222">
        <v>404.60000000000008</v>
      </c>
      <c r="G38" s="224">
        <v>395.80000000000018</v>
      </c>
      <c r="H38" s="224">
        <v>386.30000000000013</v>
      </c>
      <c r="I38" s="224">
        <v>377.50000000000023</v>
      </c>
      <c r="J38" s="224">
        <v>414.10000000000014</v>
      </c>
      <c r="K38" s="224">
        <v>422.9</v>
      </c>
      <c r="L38" s="224">
        <v>432.40000000000009</v>
      </c>
      <c r="M38" s="225">
        <v>413.4</v>
      </c>
      <c r="N38" s="225">
        <v>395.1</v>
      </c>
      <c r="O38" s="225">
        <v>12734400</v>
      </c>
      <c r="P38" s="226">
        <v>0.17372069016369268</v>
      </c>
    </row>
    <row r="39" spans="1:16" ht="12.75" customHeight="1">
      <c r="A39" s="218">
        <v>29</v>
      </c>
      <c r="B39" s="230" t="s">
        <v>61</v>
      </c>
      <c r="C39" s="222" t="s">
        <v>71</v>
      </c>
      <c r="D39" s="223">
        <v>45442</v>
      </c>
      <c r="E39" s="222">
        <v>185.5</v>
      </c>
      <c r="F39" s="222">
        <v>185.08333333333334</v>
      </c>
      <c r="G39" s="224">
        <v>183.61666666666667</v>
      </c>
      <c r="H39" s="224">
        <v>181.73333333333332</v>
      </c>
      <c r="I39" s="224">
        <v>180.26666666666665</v>
      </c>
      <c r="J39" s="224">
        <v>186.9666666666667</v>
      </c>
      <c r="K39" s="224">
        <v>188.43333333333334</v>
      </c>
      <c r="L39" s="224">
        <v>190.31666666666672</v>
      </c>
      <c r="M39" s="225">
        <v>186.55</v>
      </c>
      <c r="N39" s="225">
        <v>183.2</v>
      </c>
      <c r="O39" s="225">
        <v>105355900</v>
      </c>
      <c r="P39" s="226">
        <v>4.7385714014396143E-4</v>
      </c>
    </row>
    <row r="40" spans="1:16" ht="12.75" customHeight="1">
      <c r="A40" s="218">
        <v>30</v>
      </c>
      <c r="B40" s="230" t="s">
        <v>61</v>
      </c>
      <c r="C40" s="222" t="s">
        <v>72</v>
      </c>
      <c r="D40" s="223">
        <v>45442</v>
      </c>
      <c r="E40" s="222">
        <v>275.10000000000002</v>
      </c>
      <c r="F40" s="222">
        <v>272.75000000000006</v>
      </c>
      <c r="G40" s="224">
        <v>269.2000000000001</v>
      </c>
      <c r="H40" s="224">
        <v>263.30000000000007</v>
      </c>
      <c r="I40" s="224">
        <v>259.75000000000011</v>
      </c>
      <c r="J40" s="224">
        <v>278.65000000000009</v>
      </c>
      <c r="K40" s="224">
        <v>282.20000000000005</v>
      </c>
      <c r="L40" s="224">
        <v>288.10000000000008</v>
      </c>
      <c r="M40" s="225">
        <v>276.3</v>
      </c>
      <c r="N40" s="225">
        <v>266.85000000000002</v>
      </c>
      <c r="O40" s="225">
        <v>155548575</v>
      </c>
      <c r="P40" s="226">
        <v>1.0873077727298648E-2</v>
      </c>
    </row>
    <row r="41" spans="1:16" ht="12.75" customHeight="1">
      <c r="A41" s="218">
        <v>31</v>
      </c>
      <c r="B41" s="230" t="s">
        <v>57</v>
      </c>
      <c r="C41" s="222" t="s">
        <v>73</v>
      </c>
      <c r="D41" s="223">
        <v>45442</v>
      </c>
      <c r="E41" s="222">
        <v>1361.3</v>
      </c>
      <c r="F41" s="222">
        <v>1360.4166666666667</v>
      </c>
      <c r="G41" s="224">
        <v>1350.8333333333335</v>
      </c>
      <c r="H41" s="224">
        <v>1340.3666666666668</v>
      </c>
      <c r="I41" s="224">
        <v>1330.7833333333335</v>
      </c>
      <c r="J41" s="224">
        <v>1370.8833333333334</v>
      </c>
      <c r="K41" s="224">
        <v>1380.4666666666669</v>
      </c>
      <c r="L41" s="224">
        <v>1390.9333333333334</v>
      </c>
      <c r="M41" s="225">
        <v>1370</v>
      </c>
      <c r="N41" s="225">
        <v>1349.95</v>
      </c>
      <c r="O41" s="225">
        <v>4096500</v>
      </c>
      <c r="P41" s="226">
        <v>3.8600494390568549E-2</v>
      </c>
    </row>
    <row r="42" spans="1:16" ht="12.75" customHeight="1">
      <c r="A42" s="218">
        <v>32</v>
      </c>
      <c r="B42" s="230" t="s">
        <v>40</v>
      </c>
      <c r="C42" s="222" t="s">
        <v>74</v>
      </c>
      <c r="D42" s="223">
        <v>45442</v>
      </c>
      <c r="E42" s="222">
        <v>236.9</v>
      </c>
      <c r="F42" s="222">
        <v>238.29999999999998</v>
      </c>
      <c r="G42" s="224">
        <v>234.74999999999997</v>
      </c>
      <c r="H42" s="224">
        <v>232.6</v>
      </c>
      <c r="I42" s="224">
        <v>229.04999999999998</v>
      </c>
      <c r="J42" s="224">
        <v>240.44999999999996</v>
      </c>
      <c r="K42" s="224">
        <v>243.99999999999997</v>
      </c>
      <c r="L42" s="224">
        <v>246.14999999999995</v>
      </c>
      <c r="M42" s="225">
        <v>241.85</v>
      </c>
      <c r="N42" s="225">
        <v>236.15</v>
      </c>
      <c r="O42" s="225">
        <v>151369200</v>
      </c>
      <c r="P42" s="226">
        <v>-4.5434938892882817E-2</v>
      </c>
    </row>
    <row r="43" spans="1:16" ht="12.75" customHeight="1">
      <c r="A43" s="218">
        <v>33</v>
      </c>
      <c r="B43" s="230" t="s">
        <v>57</v>
      </c>
      <c r="C43" s="222" t="s">
        <v>75</v>
      </c>
      <c r="D43" s="223">
        <v>45442</v>
      </c>
      <c r="E43" s="222">
        <v>503.35</v>
      </c>
      <c r="F43" s="222">
        <v>503.41666666666669</v>
      </c>
      <c r="G43" s="224">
        <v>501.63333333333338</v>
      </c>
      <c r="H43" s="224">
        <v>499.91666666666669</v>
      </c>
      <c r="I43" s="224">
        <v>498.13333333333338</v>
      </c>
      <c r="J43" s="224">
        <v>505.13333333333338</v>
      </c>
      <c r="K43" s="224">
        <v>506.91666666666669</v>
      </c>
      <c r="L43" s="224">
        <v>508.63333333333338</v>
      </c>
      <c r="M43" s="225">
        <v>505.2</v>
      </c>
      <c r="N43" s="225">
        <v>501.7</v>
      </c>
      <c r="O43" s="225">
        <v>15104760</v>
      </c>
      <c r="P43" s="226">
        <v>6.9960647135986008E-4</v>
      </c>
    </row>
    <row r="44" spans="1:16" ht="12.75" customHeight="1">
      <c r="A44" s="218">
        <v>34</v>
      </c>
      <c r="B44" s="230" t="s">
        <v>54</v>
      </c>
      <c r="C44" s="222" t="s">
        <v>76</v>
      </c>
      <c r="D44" s="223">
        <v>45442</v>
      </c>
      <c r="E44" s="222">
        <v>1293.55</v>
      </c>
      <c r="F44" s="222">
        <v>1301.7666666666667</v>
      </c>
      <c r="G44" s="224">
        <v>1275.8333333333333</v>
      </c>
      <c r="H44" s="224">
        <v>1258.1166666666666</v>
      </c>
      <c r="I44" s="224">
        <v>1232.1833333333332</v>
      </c>
      <c r="J44" s="224">
        <v>1319.4833333333333</v>
      </c>
      <c r="K44" s="224">
        <v>1345.4166666666667</v>
      </c>
      <c r="L44" s="224">
        <v>1363.1333333333334</v>
      </c>
      <c r="M44" s="225">
        <v>1327.7</v>
      </c>
      <c r="N44" s="225">
        <v>1284.05</v>
      </c>
      <c r="O44" s="225">
        <v>6420000</v>
      </c>
      <c r="P44" s="226">
        <v>-6.2266500622665006E-4</v>
      </c>
    </row>
    <row r="45" spans="1:16" ht="12.75" customHeight="1">
      <c r="A45" s="218">
        <v>35</v>
      </c>
      <c r="B45" s="230" t="s">
        <v>77</v>
      </c>
      <c r="C45" s="222" t="s">
        <v>78</v>
      </c>
      <c r="D45" s="223">
        <v>45442</v>
      </c>
      <c r="E45" s="222">
        <v>1341.25</v>
      </c>
      <c r="F45" s="222">
        <v>1342.6666666666667</v>
      </c>
      <c r="G45" s="224">
        <v>1329.7333333333336</v>
      </c>
      <c r="H45" s="224">
        <v>1318.2166666666669</v>
      </c>
      <c r="I45" s="224">
        <v>1305.2833333333338</v>
      </c>
      <c r="J45" s="224">
        <v>1354.1833333333334</v>
      </c>
      <c r="K45" s="224">
        <v>1367.1166666666663</v>
      </c>
      <c r="L45" s="224">
        <v>1378.6333333333332</v>
      </c>
      <c r="M45" s="225">
        <v>1355.6</v>
      </c>
      <c r="N45" s="225">
        <v>1331.15</v>
      </c>
      <c r="O45" s="225">
        <v>31441200</v>
      </c>
      <c r="P45" s="226">
        <v>3.6390101892285298E-3</v>
      </c>
    </row>
    <row r="46" spans="1:16" ht="12.75" customHeight="1">
      <c r="A46" s="218">
        <v>36</v>
      </c>
      <c r="B46" s="230" t="s">
        <v>40</v>
      </c>
      <c r="C46" s="222" t="s">
        <v>79</v>
      </c>
      <c r="D46" s="223">
        <v>45442</v>
      </c>
      <c r="E46" s="222">
        <v>278.7</v>
      </c>
      <c r="F46" s="222">
        <v>279.43333333333334</v>
      </c>
      <c r="G46" s="224">
        <v>275.56666666666666</v>
      </c>
      <c r="H46" s="224">
        <v>272.43333333333334</v>
      </c>
      <c r="I46" s="224">
        <v>268.56666666666666</v>
      </c>
      <c r="J46" s="224">
        <v>282.56666666666666</v>
      </c>
      <c r="K46" s="224">
        <v>286.43333333333334</v>
      </c>
      <c r="L46" s="224">
        <v>289.56666666666666</v>
      </c>
      <c r="M46" s="225">
        <v>283.3</v>
      </c>
      <c r="N46" s="225">
        <v>276.3</v>
      </c>
      <c r="O46" s="225">
        <v>80498250</v>
      </c>
      <c r="P46" s="226">
        <v>-1.3098188137611431E-2</v>
      </c>
    </row>
    <row r="47" spans="1:16" ht="12.75" customHeight="1">
      <c r="A47" s="218">
        <v>37</v>
      </c>
      <c r="B47" s="230" t="s">
        <v>42</v>
      </c>
      <c r="C47" s="222" t="s">
        <v>80</v>
      </c>
      <c r="D47" s="223">
        <v>45442</v>
      </c>
      <c r="E47" s="222">
        <v>308.25</v>
      </c>
      <c r="F47" s="222">
        <v>309.55</v>
      </c>
      <c r="G47" s="224">
        <v>302.35000000000002</v>
      </c>
      <c r="H47" s="224">
        <v>296.45</v>
      </c>
      <c r="I47" s="224">
        <v>289.25</v>
      </c>
      <c r="J47" s="224">
        <v>315.45000000000005</v>
      </c>
      <c r="K47" s="224">
        <v>322.64999999999998</v>
      </c>
      <c r="L47" s="224">
        <v>328.55000000000007</v>
      </c>
      <c r="M47" s="225">
        <v>316.75</v>
      </c>
      <c r="N47" s="225">
        <v>303.64999999999998</v>
      </c>
      <c r="O47" s="225">
        <v>65400000</v>
      </c>
      <c r="P47" s="226">
        <v>8.4172572423225164E-2</v>
      </c>
    </row>
    <row r="48" spans="1:16" ht="12.75" customHeight="1">
      <c r="A48" s="218">
        <v>38</v>
      </c>
      <c r="B48" s="230" t="s">
        <v>54</v>
      </c>
      <c r="C48" s="222" t="s">
        <v>81</v>
      </c>
      <c r="D48" s="223">
        <v>45442</v>
      </c>
      <c r="E48" s="222">
        <v>29486.3</v>
      </c>
      <c r="F48" s="222">
        <v>29505.399999999998</v>
      </c>
      <c r="G48" s="224">
        <v>29110.899999999994</v>
      </c>
      <c r="H48" s="224">
        <v>28735.499999999996</v>
      </c>
      <c r="I48" s="224">
        <v>28340.999999999993</v>
      </c>
      <c r="J48" s="224">
        <v>29880.799999999996</v>
      </c>
      <c r="K48" s="224">
        <v>30275.300000000003</v>
      </c>
      <c r="L48" s="224">
        <v>30650.699999999997</v>
      </c>
      <c r="M48" s="225">
        <v>29899.9</v>
      </c>
      <c r="N48" s="225">
        <v>29130</v>
      </c>
      <c r="O48" s="225">
        <v>349650</v>
      </c>
      <c r="P48" s="226">
        <v>5.5865921787709494E-2</v>
      </c>
    </row>
    <row r="49" spans="1:16" ht="12.75" customHeight="1">
      <c r="A49" s="218">
        <v>39</v>
      </c>
      <c r="B49" s="230" t="s">
        <v>82</v>
      </c>
      <c r="C49" s="222" t="s">
        <v>83</v>
      </c>
      <c r="D49" s="223">
        <v>45442</v>
      </c>
      <c r="E49" s="222">
        <v>623.85</v>
      </c>
      <c r="F49" s="222">
        <v>621.81666666666672</v>
      </c>
      <c r="G49" s="224">
        <v>613.83333333333348</v>
      </c>
      <c r="H49" s="224">
        <v>603.81666666666672</v>
      </c>
      <c r="I49" s="224">
        <v>595.83333333333348</v>
      </c>
      <c r="J49" s="224">
        <v>631.83333333333348</v>
      </c>
      <c r="K49" s="224">
        <v>639.81666666666683</v>
      </c>
      <c r="L49" s="224">
        <v>649.83333333333348</v>
      </c>
      <c r="M49" s="225">
        <v>629.79999999999995</v>
      </c>
      <c r="N49" s="225">
        <v>611.79999999999995</v>
      </c>
      <c r="O49" s="225">
        <v>26535600</v>
      </c>
      <c r="P49" s="226">
        <v>3.3438485804416405E-2</v>
      </c>
    </row>
    <row r="50" spans="1:16" ht="12.75" customHeight="1">
      <c r="A50" s="218">
        <v>40</v>
      </c>
      <c r="B50" s="230" t="s">
        <v>57</v>
      </c>
      <c r="C50" s="222" t="s">
        <v>84</v>
      </c>
      <c r="D50" s="223">
        <v>45442</v>
      </c>
      <c r="E50" s="222">
        <v>4813.95</v>
      </c>
      <c r="F50" s="222">
        <v>4827.8499999999995</v>
      </c>
      <c r="G50" s="224">
        <v>4792.0999999999985</v>
      </c>
      <c r="H50" s="224">
        <v>4770.2499999999991</v>
      </c>
      <c r="I50" s="224">
        <v>4734.4999999999982</v>
      </c>
      <c r="J50" s="224">
        <v>4849.6999999999989</v>
      </c>
      <c r="K50" s="224">
        <v>4885.4500000000007</v>
      </c>
      <c r="L50" s="224">
        <v>4907.2999999999993</v>
      </c>
      <c r="M50" s="225">
        <v>4863.6000000000004</v>
      </c>
      <c r="N50" s="225">
        <v>4806</v>
      </c>
      <c r="O50" s="225">
        <v>1784400</v>
      </c>
      <c r="P50" s="226">
        <v>3.6598117811083998E-2</v>
      </c>
    </row>
    <row r="51" spans="1:16" ht="12.75" customHeight="1">
      <c r="A51" s="218">
        <v>41</v>
      </c>
      <c r="B51" s="230" t="s">
        <v>85</v>
      </c>
      <c r="C51" s="227" t="s">
        <v>86</v>
      </c>
      <c r="D51" s="223">
        <v>45442</v>
      </c>
      <c r="E51" s="222">
        <v>679.25</v>
      </c>
      <c r="F51" s="222">
        <v>678.69999999999993</v>
      </c>
      <c r="G51" s="224">
        <v>669.19999999999982</v>
      </c>
      <c r="H51" s="224">
        <v>659.14999999999986</v>
      </c>
      <c r="I51" s="224">
        <v>649.64999999999975</v>
      </c>
      <c r="J51" s="224">
        <v>688.74999999999989</v>
      </c>
      <c r="K51" s="224">
        <v>698.25000000000011</v>
      </c>
      <c r="L51" s="224">
        <v>708.3</v>
      </c>
      <c r="M51" s="225">
        <v>688.2</v>
      </c>
      <c r="N51" s="225">
        <v>668.65</v>
      </c>
      <c r="O51" s="225">
        <v>10223000</v>
      </c>
      <c r="P51" s="226">
        <v>2.3425768345179697E-2</v>
      </c>
    </row>
    <row r="52" spans="1:16" ht="12.75" customHeight="1">
      <c r="A52" s="218">
        <v>42</v>
      </c>
      <c r="B52" s="230" t="s">
        <v>61</v>
      </c>
      <c r="C52" s="222" t="s">
        <v>87</v>
      </c>
      <c r="D52" s="223">
        <v>45442</v>
      </c>
      <c r="E52" s="222">
        <v>626.54999999999995</v>
      </c>
      <c r="F52" s="222">
        <v>624.55000000000007</v>
      </c>
      <c r="G52" s="224">
        <v>619.85000000000014</v>
      </c>
      <c r="H52" s="224">
        <v>613.15000000000009</v>
      </c>
      <c r="I52" s="224">
        <v>608.45000000000016</v>
      </c>
      <c r="J52" s="224">
        <v>631.25000000000011</v>
      </c>
      <c r="K52" s="224">
        <v>635.95000000000016</v>
      </c>
      <c r="L52" s="224">
        <v>642.65000000000009</v>
      </c>
      <c r="M52" s="225">
        <v>629.25</v>
      </c>
      <c r="N52" s="225">
        <v>617.85</v>
      </c>
      <c r="O52" s="225">
        <v>66667050</v>
      </c>
      <c r="P52" s="226">
        <v>2.3630371245569305E-2</v>
      </c>
    </row>
    <row r="53" spans="1:16" ht="12.75" customHeight="1">
      <c r="A53" s="218">
        <v>43</v>
      </c>
      <c r="B53" s="230" t="s">
        <v>66</v>
      </c>
      <c r="C53" s="229" t="s">
        <v>88</v>
      </c>
      <c r="D53" s="223">
        <v>45442</v>
      </c>
      <c r="E53" s="222">
        <v>751.15</v>
      </c>
      <c r="F53" s="222">
        <v>746.25</v>
      </c>
      <c r="G53" s="224">
        <v>735.5</v>
      </c>
      <c r="H53" s="224">
        <v>719.85</v>
      </c>
      <c r="I53" s="224">
        <v>709.1</v>
      </c>
      <c r="J53" s="224">
        <v>761.9</v>
      </c>
      <c r="K53" s="224">
        <v>772.65</v>
      </c>
      <c r="L53" s="224">
        <v>788.3</v>
      </c>
      <c r="M53" s="225">
        <v>757</v>
      </c>
      <c r="N53" s="225">
        <v>730.6</v>
      </c>
      <c r="O53" s="225">
        <v>6041100</v>
      </c>
      <c r="P53" s="226">
        <v>2.4979321753515301E-2</v>
      </c>
    </row>
    <row r="54" spans="1:16" ht="12.75" customHeight="1">
      <c r="A54" s="218">
        <v>44</v>
      </c>
      <c r="B54" s="230" t="s">
        <v>907</v>
      </c>
      <c r="C54" s="227" t="s">
        <v>89</v>
      </c>
      <c r="D54" s="223">
        <v>45442</v>
      </c>
      <c r="E54" s="222">
        <v>429.75</v>
      </c>
      <c r="F54" s="222">
        <v>433.06666666666661</v>
      </c>
      <c r="G54" s="224">
        <v>423.3333333333332</v>
      </c>
      <c r="H54" s="224">
        <v>416.91666666666657</v>
      </c>
      <c r="I54" s="224">
        <v>407.18333333333317</v>
      </c>
      <c r="J54" s="224">
        <v>439.48333333333323</v>
      </c>
      <c r="K54" s="224">
        <v>449.21666666666658</v>
      </c>
      <c r="L54" s="224">
        <v>455.63333333333327</v>
      </c>
      <c r="M54" s="225">
        <v>442.8</v>
      </c>
      <c r="N54" s="225">
        <v>426.65</v>
      </c>
      <c r="O54" s="225">
        <v>11768600</v>
      </c>
      <c r="P54" s="226">
        <v>-2.1639551413678723E-2</v>
      </c>
    </row>
    <row r="55" spans="1:16" ht="12.75" customHeight="1">
      <c r="A55" s="218">
        <v>45</v>
      </c>
      <c r="B55" s="230" t="s">
        <v>66</v>
      </c>
      <c r="C55" s="222" t="s">
        <v>90</v>
      </c>
      <c r="D55" s="223">
        <v>45442</v>
      </c>
      <c r="E55" s="222">
        <v>1176.6500000000001</v>
      </c>
      <c r="F55" s="222">
        <v>1175.4000000000001</v>
      </c>
      <c r="G55" s="224">
        <v>1168.4000000000001</v>
      </c>
      <c r="H55" s="224">
        <v>1160.1500000000001</v>
      </c>
      <c r="I55" s="224">
        <v>1153.1500000000001</v>
      </c>
      <c r="J55" s="224">
        <v>1183.6500000000001</v>
      </c>
      <c r="K55" s="224">
        <v>1190.6500000000001</v>
      </c>
      <c r="L55" s="224">
        <v>1198.9000000000001</v>
      </c>
      <c r="M55" s="225">
        <v>1182.4000000000001</v>
      </c>
      <c r="N55" s="225">
        <v>1167.1500000000001</v>
      </c>
      <c r="O55" s="225">
        <v>9411250</v>
      </c>
      <c r="P55" s="226">
        <v>-1.6074228959749085E-2</v>
      </c>
    </row>
    <row r="56" spans="1:16" ht="12.75" customHeight="1">
      <c r="A56" s="218">
        <v>46</v>
      </c>
      <c r="B56" s="230" t="s">
        <v>42</v>
      </c>
      <c r="C56" s="222" t="s">
        <v>91</v>
      </c>
      <c r="D56" s="223">
        <v>45442</v>
      </c>
      <c r="E56" s="222">
        <v>1418.1</v>
      </c>
      <c r="F56" s="222">
        <v>1415.1833333333334</v>
      </c>
      <c r="G56" s="224">
        <v>1406.4166666666667</v>
      </c>
      <c r="H56" s="224">
        <v>1394.7333333333333</v>
      </c>
      <c r="I56" s="224">
        <v>1385.9666666666667</v>
      </c>
      <c r="J56" s="224">
        <v>1426.8666666666668</v>
      </c>
      <c r="K56" s="224">
        <v>1435.6333333333332</v>
      </c>
      <c r="L56" s="224">
        <v>1447.3166666666668</v>
      </c>
      <c r="M56" s="225">
        <v>1423.95</v>
      </c>
      <c r="N56" s="225">
        <v>1403.5</v>
      </c>
      <c r="O56" s="225">
        <v>8143850</v>
      </c>
      <c r="P56" s="226">
        <v>1.4387339141555431E-3</v>
      </c>
    </row>
    <row r="57" spans="1:16" ht="12.75" customHeight="1">
      <c r="A57" s="218">
        <v>47</v>
      </c>
      <c r="B57" s="230" t="s">
        <v>130</v>
      </c>
      <c r="C57" s="222" t="s">
        <v>92</v>
      </c>
      <c r="D57" s="223">
        <v>45442</v>
      </c>
      <c r="E57" s="222">
        <v>456</v>
      </c>
      <c r="F57" s="222">
        <v>456.9666666666667</v>
      </c>
      <c r="G57" s="224">
        <v>452.03333333333342</v>
      </c>
      <c r="H57" s="224">
        <v>448.06666666666672</v>
      </c>
      <c r="I57" s="224">
        <v>443.13333333333344</v>
      </c>
      <c r="J57" s="224">
        <v>460.93333333333339</v>
      </c>
      <c r="K57" s="224">
        <v>465.86666666666667</v>
      </c>
      <c r="L57" s="224">
        <v>469.83333333333337</v>
      </c>
      <c r="M57" s="225">
        <v>461.9</v>
      </c>
      <c r="N57" s="225">
        <v>453</v>
      </c>
      <c r="O57" s="225">
        <v>56126700</v>
      </c>
      <c r="P57" s="226">
        <v>-1.489071541778777E-2</v>
      </c>
    </row>
    <row r="58" spans="1:16" ht="12.75" customHeight="1">
      <c r="A58" s="218">
        <v>48</v>
      </c>
      <c r="B58" s="230" t="s">
        <v>85</v>
      </c>
      <c r="C58" s="222" t="s">
        <v>93</v>
      </c>
      <c r="D58" s="223">
        <v>45442</v>
      </c>
      <c r="E58" s="222">
        <v>5211</v>
      </c>
      <c r="F58" s="222">
        <v>5245.7666666666664</v>
      </c>
      <c r="G58" s="224">
        <v>5160.5333333333328</v>
      </c>
      <c r="H58" s="224">
        <v>5110.0666666666666</v>
      </c>
      <c r="I58" s="224">
        <v>5024.833333333333</v>
      </c>
      <c r="J58" s="224">
        <v>5296.2333333333327</v>
      </c>
      <c r="K58" s="224">
        <v>5381.4666666666662</v>
      </c>
      <c r="L58" s="224">
        <v>5431.9333333333325</v>
      </c>
      <c r="M58" s="225">
        <v>5331</v>
      </c>
      <c r="N58" s="225">
        <v>5195.3</v>
      </c>
      <c r="O58" s="225">
        <v>1831950</v>
      </c>
      <c r="P58" s="226">
        <v>4.9226804123711339E-2</v>
      </c>
    </row>
    <row r="59" spans="1:16" ht="12.75" customHeight="1">
      <c r="A59" s="218">
        <v>49</v>
      </c>
      <c r="B59" s="230" t="s">
        <v>57</v>
      </c>
      <c r="C59" s="222" t="s">
        <v>94</v>
      </c>
      <c r="D59" s="223">
        <v>45442</v>
      </c>
      <c r="E59" s="222">
        <v>2810.7</v>
      </c>
      <c r="F59" s="222">
        <v>2824.1666666666665</v>
      </c>
      <c r="G59" s="224">
        <v>2784.6333333333332</v>
      </c>
      <c r="H59" s="224">
        <v>2758.5666666666666</v>
      </c>
      <c r="I59" s="224">
        <v>2719.0333333333333</v>
      </c>
      <c r="J59" s="224">
        <v>2850.2333333333331</v>
      </c>
      <c r="K59" s="224">
        <v>2889.7666666666669</v>
      </c>
      <c r="L59" s="224">
        <v>2915.833333333333</v>
      </c>
      <c r="M59" s="225">
        <v>2863.7</v>
      </c>
      <c r="N59" s="225">
        <v>2798.1</v>
      </c>
      <c r="O59" s="225">
        <v>3025050</v>
      </c>
      <c r="P59" s="226">
        <v>-1.3243520949880124E-2</v>
      </c>
    </row>
    <row r="60" spans="1:16" ht="12.75" customHeight="1">
      <c r="A60" s="218">
        <v>50</v>
      </c>
      <c r="B60" s="230" t="s">
        <v>115</v>
      </c>
      <c r="C60" s="222" t="s">
        <v>95</v>
      </c>
      <c r="D60" s="223">
        <v>45442</v>
      </c>
      <c r="E60" s="222">
        <v>1058.4000000000001</v>
      </c>
      <c r="F60" s="222">
        <v>1062.8333333333335</v>
      </c>
      <c r="G60" s="224">
        <v>1038.4666666666669</v>
      </c>
      <c r="H60" s="224">
        <v>1018.5333333333335</v>
      </c>
      <c r="I60" s="224">
        <v>994.16666666666697</v>
      </c>
      <c r="J60" s="224">
        <v>1082.7666666666669</v>
      </c>
      <c r="K60" s="224">
        <v>1107.1333333333337</v>
      </c>
      <c r="L60" s="224">
        <v>1127.0666666666668</v>
      </c>
      <c r="M60" s="225">
        <v>1087.2</v>
      </c>
      <c r="N60" s="225">
        <v>1042.9000000000001</v>
      </c>
      <c r="O60" s="225">
        <v>13987000</v>
      </c>
      <c r="P60" s="226">
        <v>-6.2522202486678504E-3</v>
      </c>
    </row>
    <row r="61" spans="1:16" ht="12.75" customHeight="1">
      <c r="A61" s="218">
        <v>51</v>
      </c>
      <c r="B61" s="230" t="s">
        <v>907</v>
      </c>
      <c r="C61" s="229" t="s">
        <v>96</v>
      </c>
      <c r="D61" s="223">
        <v>45442</v>
      </c>
      <c r="E61" s="222">
        <v>1205.25</v>
      </c>
      <c r="F61" s="222">
        <v>1197.0333333333335</v>
      </c>
      <c r="G61" s="224">
        <v>1179.5166666666671</v>
      </c>
      <c r="H61" s="224">
        <v>1153.7833333333335</v>
      </c>
      <c r="I61" s="224">
        <v>1136.2666666666671</v>
      </c>
      <c r="J61" s="224">
        <v>1222.7666666666671</v>
      </c>
      <c r="K61" s="224">
        <v>1240.2833333333335</v>
      </c>
      <c r="L61" s="224">
        <v>1266.0166666666671</v>
      </c>
      <c r="M61" s="225">
        <v>1214.55</v>
      </c>
      <c r="N61" s="225">
        <v>1171.3</v>
      </c>
      <c r="O61" s="225">
        <v>1985900</v>
      </c>
      <c r="P61" s="226">
        <v>1.6117478510028652E-2</v>
      </c>
    </row>
    <row r="62" spans="1:16" ht="12.75" customHeight="1">
      <c r="A62" s="218">
        <v>52</v>
      </c>
      <c r="B62" s="230" t="s">
        <v>40</v>
      </c>
      <c r="C62" s="227" t="s">
        <v>97</v>
      </c>
      <c r="D62" s="223">
        <v>45442</v>
      </c>
      <c r="E62" s="222">
        <v>316.25</v>
      </c>
      <c r="F62" s="222">
        <v>316.03333333333336</v>
      </c>
      <c r="G62" s="224">
        <v>314.11666666666673</v>
      </c>
      <c r="H62" s="224">
        <v>311.98333333333335</v>
      </c>
      <c r="I62" s="224">
        <v>310.06666666666672</v>
      </c>
      <c r="J62" s="224">
        <v>318.16666666666674</v>
      </c>
      <c r="K62" s="224">
        <v>320.08333333333337</v>
      </c>
      <c r="L62" s="224">
        <v>322.21666666666675</v>
      </c>
      <c r="M62" s="225">
        <v>317.95</v>
      </c>
      <c r="N62" s="225">
        <v>313.89999999999998</v>
      </c>
      <c r="O62" s="225">
        <v>16547400</v>
      </c>
      <c r="P62" s="226">
        <v>-6.0547086171477997E-3</v>
      </c>
    </row>
    <row r="63" spans="1:16" ht="12.75" customHeight="1">
      <c r="A63" s="218">
        <v>53</v>
      </c>
      <c r="B63" s="230" t="s">
        <v>61</v>
      </c>
      <c r="C63" s="222" t="s">
        <v>98</v>
      </c>
      <c r="D63" s="223">
        <v>45442</v>
      </c>
      <c r="E63" s="222">
        <v>160.35</v>
      </c>
      <c r="F63" s="222">
        <v>161.16666666666666</v>
      </c>
      <c r="G63" s="224">
        <v>158.7833333333333</v>
      </c>
      <c r="H63" s="224">
        <v>157.21666666666664</v>
      </c>
      <c r="I63" s="224">
        <v>154.83333333333329</v>
      </c>
      <c r="J63" s="224">
        <v>162.73333333333332</v>
      </c>
      <c r="K63" s="224">
        <v>165.1166666666667</v>
      </c>
      <c r="L63" s="224">
        <v>166.68333333333334</v>
      </c>
      <c r="M63" s="225">
        <v>163.55000000000001</v>
      </c>
      <c r="N63" s="225">
        <v>159.6</v>
      </c>
      <c r="O63" s="225">
        <v>33030000</v>
      </c>
      <c r="P63" s="226">
        <v>-1.0929779907171732E-2</v>
      </c>
    </row>
    <row r="64" spans="1:16" ht="12.75" customHeight="1">
      <c r="A64" s="218">
        <v>54</v>
      </c>
      <c r="B64" s="230" t="s">
        <v>40</v>
      </c>
      <c r="C64" s="222" t="s">
        <v>99</v>
      </c>
      <c r="D64" s="223">
        <v>45442</v>
      </c>
      <c r="E64" s="222">
        <v>3306.35</v>
      </c>
      <c r="F64" s="222">
        <v>3297.9833333333331</v>
      </c>
      <c r="G64" s="224">
        <v>3262.5166666666664</v>
      </c>
      <c r="H64" s="224">
        <v>3218.6833333333334</v>
      </c>
      <c r="I64" s="224">
        <v>3183.2166666666667</v>
      </c>
      <c r="J64" s="224">
        <v>3341.8166666666662</v>
      </c>
      <c r="K64" s="224">
        <v>3377.2833333333324</v>
      </c>
      <c r="L64" s="224">
        <v>3421.1166666666659</v>
      </c>
      <c r="M64" s="225">
        <v>3333.45</v>
      </c>
      <c r="N64" s="225">
        <v>3254.15</v>
      </c>
      <c r="O64" s="225">
        <v>3244800</v>
      </c>
      <c r="P64" s="226">
        <v>2.6965438663121913E-2</v>
      </c>
    </row>
    <row r="65" spans="1:16" ht="12.75" customHeight="1">
      <c r="A65" s="218">
        <v>55</v>
      </c>
      <c r="B65" s="230" t="s">
        <v>57</v>
      </c>
      <c r="C65" s="222" t="s">
        <v>100</v>
      </c>
      <c r="D65" s="223">
        <v>45442</v>
      </c>
      <c r="E65" s="222">
        <v>509.7</v>
      </c>
      <c r="F65" s="222">
        <v>511.48333333333335</v>
      </c>
      <c r="G65" s="224">
        <v>507.26666666666665</v>
      </c>
      <c r="H65" s="224">
        <v>504.83333333333331</v>
      </c>
      <c r="I65" s="224">
        <v>500.61666666666662</v>
      </c>
      <c r="J65" s="224">
        <v>513.91666666666674</v>
      </c>
      <c r="K65" s="224">
        <v>518.13333333333344</v>
      </c>
      <c r="L65" s="224">
        <v>520.56666666666672</v>
      </c>
      <c r="M65" s="225">
        <v>515.70000000000005</v>
      </c>
      <c r="N65" s="225">
        <v>509.05</v>
      </c>
      <c r="O65" s="225">
        <v>21728750</v>
      </c>
      <c r="P65" s="226">
        <v>2.1147858779298596E-2</v>
      </c>
    </row>
    <row r="66" spans="1:16" ht="12.75" customHeight="1">
      <c r="A66" s="218">
        <v>56</v>
      </c>
      <c r="B66" s="230" t="s">
        <v>47</v>
      </c>
      <c r="C66" s="227" t="s">
        <v>101</v>
      </c>
      <c r="D66" s="223">
        <v>45442</v>
      </c>
      <c r="E66" s="222">
        <v>1843.45</v>
      </c>
      <c r="F66" s="222">
        <v>1830.1166666666668</v>
      </c>
      <c r="G66" s="224">
        <v>1812.3333333333335</v>
      </c>
      <c r="H66" s="224">
        <v>1781.2166666666667</v>
      </c>
      <c r="I66" s="224">
        <v>1763.4333333333334</v>
      </c>
      <c r="J66" s="224">
        <v>1861.2333333333336</v>
      </c>
      <c r="K66" s="224">
        <v>1879.0166666666669</v>
      </c>
      <c r="L66" s="224">
        <v>1910.1333333333337</v>
      </c>
      <c r="M66" s="225">
        <v>1847.9</v>
      </c>
      <c r="N66" s="225">
        <v>1799</v>
      </c>
      <c r="O66" s="225">
        <v>3301700</v>
      </c>
      <c r="P66" s="226">
        <v>-1.9990798593075201E-2</v>
      </c>
    </row>
    <row r="67" spans="1:16" ht="12.75" customHeight="1">
      <c r="A67" s="218">
        <v>57</v>
      </c>
      <c r="B67" s="230" t="s">
        <v>907</v>
      </c>
      <c r="C67" s="222" t="s">
        <v>102</v>
      </c>
      <c r="D67" s="223">
        <v>45442</v>
      </c>
      <c r="E67" s="222">
        <v>2458.9</v>
      </c>
      <c r="F67" s="222">
        <v>2476.5166666666669</v>
      </c>
      <c r="G67" s="224">
        <v>2421.3833333333337</v>
      </c>
      <c r="H67" s="224">
        <v>2383.8666666666668</v>
      </c>
      <c r="I67" s="224">
        <v>2328.7333333333336</v>
      </c>
      <c r="J67" s="224">
        <v>2514.0333333333338</v>
      </c>
      <c r="K67" s="224">
        <v>2569.166666666667</v>
      </c>
      <c r="L67" s="224">
        <v>2606.6833333333338</v>
      </c>
      <c r="M67" s="225">
        <v>2531.65</v>
      </c>
      <c r="N67" s="225">
        <v>2439</v>
      </c>
      <c r="O67" s="225">
        <v>2175600</v>
      </c>
      <c r="P67" s="226">
        <v>-3.0481283422459891E-2</v>
      </c>
    </row>
    <row r="68" spans="1:16" ht="12.75" customHeight="1">
      <c r="A68" s="218">
        <v>58</v>
      </c>
      <c r="B68" s="230" t="s">
        <v>42</v>
      </c>
      <c r="C68" s="227" t="s">
        <v>104</v>
      </c>
      <c r="D68" s="223">
        <v>45442</v>
      </c>
      <c r="E68" s="222">
        <v>4022.9</v>
      </c>
      <c r="F68" s="222">
        <v>4055.2666666666664</v>
      </c>
      <c r="G68" s="224">
        <v>3974.0333333333328</v>
      </c>
      <c r="H68" s="224">
        <v>3925.1666666666665</v>
      </c>
      <c r="I68" s="224">
        <v>3843.9333333333329</v>
      </c>
      <c r="J68" s="224">
        <v>4104.1333333333332</v>
      </c>
      <c r="K68" s="224">
        <v>4185.3666666666668</v>
      </c>
      <c r="L68" s="224">
        <v>4234.2333333333327</v>
      </c>
      <c r="M68" s="225">
        <v>4136.5</v>
      </c>
      <c r="N68" s="225">
        <v>4006.4</v>
      </c>
      <c r="O68" s="225">
        <v>2578000</v>
      </c>
      <c r="P68" s="226">
        <v>2.0101297879075657E-2</v>
      </c>
    </row>
    <row r="69" spans="1:16" ht="12.75" customHeight="1">
      <c r="A69" s="218">
        <v>59</v>
      </c>
      <c r="B69" s="230" t="s">
        <v>40</v>
      </c>
      <c r="C69" s="222" t="s">
        <v>105</v>
      </c>
      <c r="D69" s="223">
        <v>45442</v>
      </c>
      <c r="E69" s="222">
        <v>8525.6</v>
      </c>
      <c r="F69" s="222">
        <v>8578.5666666666657</v>
      </c>
      <c r="G69" s="224">
        <v>8439.1333333333314</v>
      </c>
      <c r="H69" s="224">
        <v>8352.6666666666661</v>
      </c>
      <c r="I69" s="224">
        <v>8213.2333333333318</v>
      </c>
      <c r="J69" s="224">
        <v>8665.033333333331</v>
      </c>
      <c r="K69" s="224">
        <v>8804.4666666666653</v>
      </c>
      <c r="L69" s="224">
        <v>8890.9333333333307</v>
      </c>
      <c r="M69" s="225">
        <v>8718</v>
      </c>
      <c r="N69" s="225">
        <v>8492.1</v>
      </c>
      <c r="O69" s="225">
        <v>1123000</v>
      </c>
      <c r="P69" s="226">
        <v>-6.0329679524725961E-2</v>
      </c>
    </row>
    <row r="70" spans="1:16" ht="12.75" customHeight="1">
      <c r="A70" s="218">
        <v>60</v>
      </c>
      <c r="B70" s="230" t="s">
        <v>106</v>
      </c>
      <c r="C70" s="229" t="s">
        <v>107</v>
      </c>
      <c r="D70" s="223">
        <v>45442</v>
      </c>
      <c r="E70" s="222">
        <v>893.95</v>
      </c>
      <c r="F70" s="222">
        <v>899.15</v>
      </c>
      <c r="G70" s="224">
        <v>877.59999999999991</v>
      </c>
      <c r="H70" s="224">
        <v>861.24999999999989</v>
      </c>
      <c r="I70" s="224">
        <v>839.69999999999982</v>
      </c>
      <c r="J70" s="224">
        <v>915.5</v>
      </c>
      <c r="K70" s="224">
        <v>937.05</v>
      </c>
      <c r="L70" s="224">
        <v>953.40000000000009</v>
      </c>
      <c r="M70" s="225">
        <v>920.7</v>
      </c>
      <c r="N70" s="225">
        <v>882.8</v>
      </c>
      <c r="O70" s="225">
        <v>41921550</v>
      </c>
      <c r="P70" s="226">
        <v>9.4159713945172821E-3</v>
      </c>
    </row>
    <row r="71" spans="1:16" ht="12.75" customHeight="1">
      <c r="A71" s="218">
        <v>61</v>
      </c>
      <c r="B71" s="230" t="s">
        <v>42</v>
      </c>
      <c r="C71" s="222" t="s">
        <v>108</v>
      </c>
      <c r="D71" s="223">
        <v>45442</v>
      </c>
      <c r="E71" s="222">
        <v>6327.5</v>
      </c>
      <c r="F71" s="222">
        <v>6314.6500000000005</v>
      </c>
      <c r="G71" s="224">
        <v>6266.3000000000011</v>
      </c>
      <c r="H71" s="224">
        <v>6205.1</v>
      </c>
      <c r="I71" s="224">
        <v>6156.7500000000009</v>
      </c>
      <c r="J71" s="224">
        <v>6375.8500000000013</v>
      </c>
      <c r="K71" s="224">
        <v>6424.2000000000016</v>
      </c>
      <c r="L71" s="224">
        <v>6485.4000000000015</v>
      </c>
      <c r="M71" s="225">
        <v>6363</v>
      </c>
      <c r="N71" s="225">
        <v>6253.45</v>
      </c>
      <c r="O71" s="225">
        <v>1919625</v>
      </c>
      <c r="P71" s="226">
        <v>-6.598098195226082E-3</v>
      </c>
    </row>
    <row r="72" spans="1:16" ht="12.75" customHeight="1">
      <c r="A72" s="218">
        <v>62</v>
      </c>
      <c r="B72" s="230" t="s">
        <v>54</v>
      </c>
      <c r="C72" s="222" t="s">
        <v>109</v>
      </c>
      <c r="D72" s="223">
        <v>45442</v>
      </c>
      <c r="E72" s="222">
        <v>4609.25</v>
      </c>
      <c r="F72" s="222">
        <v>4604.8</v>
      </c>
      <c r="G72" s="224">
        <v>4576.1000000000004</v>
      </c>
      <c r="H72" s="224">
        <v>4542.95</v>
      </c>
      <c r="I72" s="224">
        <v>4514.25</v>
      </c>
      <c r="J72" s="224">
        <v>4637.9500000000007</v>
      </c>
      <c r="K72" s="224">
        <v>4666.6499999999996</v>
      </c>
      <c r="L72" s="224">
        <v>4699.8000000000011</v>
      </c>
      <c r="M72" s="225">
        <v>4633.5</v>
      </c>
      <c r="N72" s="225">
        <v>4571.6499999999996</v>
      </c>
      <c r="O72" s="225">
        <v>2797725</v>
      </c>
      <c r="P72" s="226">
        <v>1.004548900682335E-2</v>
      </c>
    </row>
    <row r="73" spans="1:16" ht="12.75" customHeight="1">
      <c r="A73" s="218">
        <v>63</v>
      </c>
      <c r="B73" s="230" t="s">
        <v>54</v>
      </c>
      <c r="C73" s="222" t="s">
        <v>110</v>
      </c>
      <c r="D73" s="223">
        <v>45442</v>
      </c>
      <c r="E73" s="222">
        <v>3308.95</v>
      </c>
      <c r="F73" s="222">
        <v>3309.6833333333329</v>
      </c>
      <c r="G73" s="224">
        <v>3287.3666666666659</v>
      </c>
      <c r="H73" s="224">
        <v>3265.7833333333328</v>
      </c>
      <c r="I73" s="224">
        <v>3243.4666666666658</v>
      </c>
      <c r="J73" s="224">
        <v>3331.266666666666</v>
      </c>
      <c r="K73" s="224">
        <v>3353.5833333333326</v>
      </c>
      <c r="L73" s="224">
        <v>3375.1666666666661</v>
      </c>
      <c r="M73" s="225">
        <v>3332</v>
      </c>
      <c r="N73" s="225">
        <v>3288.1</v>
      </c>
      <c r="O73" s="225">
        <v>1424225</v>
      </c>
      <c r="P73" s="226">
        <v>1.0142383460113126E-2</v>
      </c>
    </row>
    <row r="74" spans="1:16" ht="12.75" customHeight="1">
      <c r="A74" s="218">
        <v>64</v>
      </c>
      <c r="B74" s="230" t="s">
        <v>54</v>
      </c>
      <c r="C74" s="222" t="s">
        <v>111</v>
      </c>
      <c r="D74" s="223">
        <v>45442</v>
      </c>
      <c r="E74" s="222">
        <v>458.9</v>
      </c>
      <c r="F74" s="222">
        <v>462.08333333333331</v>
      </c>
      <c r="G74" s="224">
        <v>452.31666666666661</v>
      </c>
      <c r="H74" s="224">
        <v>445.73333333333329</v>
      </c>
      <c r="I74" s="224">
        <v>435.96666666666658</v>
      </c>
      <c r="J74" s="224">
        <v>468.66666666666663</v>
      </c>
      <c r="K74" s="224">
        <v>478.43333333333339</v>
      </c>
      <c r="L74" s="224">
        <v>485.01666666666665</v>
      </c>
      <c r="M74" s="225">
        <v>471.85</v>
      </c>
      <c r="N74" s="225">
        <v>455.5</v>
      </c>
      <c r="O74" s="225">
        <v>13876200</v>
      </c>
      <c r="P74" s="226">
        <v>-9.6351490236382328E-3</v>
      </c>
    </row>
    <row r="75" spans="1:16" ht="12.75" customHeight="1">
      <c r="A75" s="218">
        <v>65</v>
      </c>
      <c r="B75" s="230" t="s">
        <v>61</v>
      </c>
      <c r="C75" s="222" t="s">
        <v>112</v>
      </c>
      <c r="D75" s="223">
        <v>45442</v>
      </c>
      <c r="E75" s="222">
        <v>161.69999999999999</v>
      </c>
      <c r="F75" s="222">
        <v>160.23333333333332</v>
      </c>
      <c r="G75" s="224">
        <v>158.41666666666663</v>
      </c>
      <c r="H75" s="224">
        <v>155.1333333333333</v>
      </c>
      <c r="I75" s="224">
        <v>153.31666666666661</v>
      </c>
      <c r="J75" s="224">
        <v>163.51666666666665</v>
      </c>
      <c r="K75" s="224">
        <v>165.33333333333331</v>
      </c>
      <c r="L75" s="224">
        <v>168.61666666666667</v>
      </c>
      <c r="M75" s="225">
        <v>162.05000000000001</v>
      </c>
      <c r="N75" s="225">
        <v>156.94999999999999</v>
      </c>
      <c r="O75" s="225">
        <v>114625000</v>
      </c>
      <c r="P75" s="226">
        <v>-1.3087089414094451E-2</v>
      </c>
    </row>
    <row r="76" spans="1:16" ht="12.75" customHeight="1">
      <c r="A76" s="218">
        <v>66</v>
      </c>
      <c r="B76" s="230" t="s">
        <v>82</v>
      </c>
      <c r="C76" s="222" t="s">
        <v>113</v>
      </c>
      <c r="D76" s="223">
        <v>45442</v>
      </c>
      <c r="E76" s="222">
        <v>210.9</v>
      </c>
      <c r="F76" s="222">
        <v>210.96666666666667</v>
      </c>
      <c r="G76" s="224">
        <v>209.53333333333333</v>
      </c>
      <c r="H76" s="224">
        <v>208.16666666666666</v>
      </c>
      <c r="I76" s="224">
        <v>206.73333333333332</v>
      </c>
      <c r="J76" s="224">
        <v>212.33333333333334</v>
      </c>
      <c r="K76" s="224">
        <v>213.76666666666668</v>
      </c>
      <c r="L76" s="224">
        <v>215.13333333333335</v>
      </c>
      <c r="M76" s="225">
        <v>212.4</v>
      </c>
      <c r="N76" s="225">
        <v>209.6</v>
      </c>
      <c r="O76" s="225">
        <v>142062900</v>
      </c>
      <c r="P76" s="226">
        <v>-7.6062639821029079E-3</v>
      </c>
    </row>
    <row r="77" spans="1:16" ht="12.75" customHeight="1">
      <c r="A77" s="218">
        <v>67</v>
      </c>
      <c r="B77" s="230" t="s">
        <v>42</v>
      </c>
      <c r="C77" s="222" t="s">
        <v>114</v>
      </c>
      <c r="D77" s="223">
        <v>45442</v>
      </c>
      <c r="E77" s="222">
        <v>1079.9000000000001</v>
      </c>
      <c r="F77" s="222">
        <v>1086.1500000000001</v>
      </c>
      <c r="G77" s="224">
        <v>1066.3500000000001</v>
      </c>
      <c r="H77" s="224">
        <v>1052.8</v>
      </c>
      <c r="I77" s="224">
        <v>1033</v>
      </c>
      <c r="J77" s="224">
        <v>1099.7000000000003</v>
      </c>
      <c r="K77" s="224">
        <v>1119.5000000000005</v>
      </c>
      <c r="L77" s="224">
        <v>1133.0500000000004</v>
      </c>
      <c r="M77" s="225">
        <v>1105.95</v>
      </c>
      <c r="N77" s="225">
        <v>1072.5999999999999</v>
      </c>
      <c r="O77" s="225">
        <v>11979900</v>
      </c>
      <c r="P77" s="226">
        <v>-4.5783132530120485E-3</v>
      </c>
    </row>
    <row r="78" spans="1:16" ht="12.75" customHeight="1">
      <c r="A78" s="218">
        <v>68</v>
      </c>
      <c r="B78" s="230" t="s">
        <v>115</v>
      </c>
      <c r="C78" s="222" t="s">
        <v>116</v>
      </c>
      <c r="D78" s="223">
        <v>45442</v>
      </c>
      <c r="E78" s="222">
        <v>88.35</v>
      </c>
      <c r="F78" s="222">
        <v>89.533333333333346</v>
      </c>
      <c r="G78" s="224">
        <v>86.616666666666688</v>
      </c>
      <c r="H78" s="224">
        <v>84.88333333333334</v>
      </c>
      <c r="I78" s="224">
        <v>81.966666666666683</v>
      </c>
      <c r="J78" s="224">
        <v>91.266666666666694</v>
      </c>
      <c r="K78" s="224">
        <v>94.183333333333351</v>
      </c>
      <c r="L78" s="224">
        <v>95.9166666666667</v>
      </c>
      <c r="M78" s="225">
        <v>92.45</v>
      </c>
      <c r="N78" s="225">
        <v>87.8</v>
      </c>
      <c r="O78" s="225">
        <v>218205000</v>
      </c>
      <c r="P78" s="226">
        <v>8.1943437273386516E-2</v>
      </c>
    </row>
    <row r="79" spans="1:16" ht="12.75" customHeight="1">
      <c r="A79" s="218">
        <v>69</v>
      </c>
      <c r="B79" s="230" t="s">
        <v>907</v>
      </c>
      <c r="C79" s="222" t="s">
        <v>117</v>
      </c>
      <c r="D79" s="223">
        <v>45442</v>
      </c>
      <c r="E79" s="222">
        <v>725.45</v>
      </c>
      <c r="F79" s="222">
        <v>726.68333333333339</v>
      </c>
      <c r="G79" s="224">
        <v>718.86666666666679</v>
      </c>
      <c r="H79" s="224">
        <v>712.28333333333342</v>
      </c>
      <c r="I79" s="224">
        <v>704.46666666666681</v>
      </c>
      <c r="J79" s="224">
        <v>733.26666666666677</v>
      </c>
      <c r="K79" s="224">
        <v>741.08333333333337</v>
      </c>
      <c r="L79" s="224">
        <v>747.66666666666674</v>
      </c>
      <c r="M79" s="225">
        <v>734.5</v>
      </c>
      <c r="N79" s="225">
        <v>720.1</v>
      </c>
      <c r="O79" s="225">
        <v>6581900</v>
      </c>
      <c r="P79" s="226">
        <v>-1.5172145496985022E-2</v>
      </c>
    </row>
    <row r="80" spans="1:16" ht="12.75" customHeight="1">
      <c r="A80" s="218">
        <v>70</v>
      </c>
      <c r="B80" s="230" t="s">
        <v>57</v>
      </c>
      <c r="C80" s="228" t="s">
        <v>118</v>
      </c>
      <c r="D80" s="223">
        <v>45442</v>
      </c>
      <c r="E80" s="222">
        <v>1224.7</v>
      </c>
      <c r="F80" s="222">
        <v>1218.1000000000001</v>
      </c>
      <c r="G80" s="224">
        <v>1208.4000000000003</v>
      </c>
      <c r="H80" s="224">
        <v>1192.1000000000001</v>
      </c>
      <c r="I80" s="224">
        <v>1182.4000000000003</v>
      </c>
      <c r="J80" s="224">
        <v>1234.4000000000003</v>
      </c>
      <c r="K80" s="224">
        <v>1244.1000000000001</v>
      </c>
      <c r="L80" s="224">
        <v>1260.4000000000003</v>
      </c>
      <c r="M80" s="225">
        <v>1227.8</v>
      </c>
      <c r="N80" s="225">
        <v>1201.8</v>
      </c>
      <c r="O80" s="225">
        <v>6364000</v>
      </c>
      <c r="P80" s="226">
        <v>-7.0660281070895816E-4</v>
      </c>
    </row>
    <row r="81" spans="1:16" ht="12.75" customHeight="1">
      <c r="A81" s="218">
        <v>71</v>
      </c>
      <c r="B81" s="230" t="s">
        <v>106</v>
      </c>
      <c r="C81" s="222" t="s">
        <v>119</v>
      </c>
      <c r="D81" s="223">
        <v>45442</v>
      </c>
      <c r="E81" s="222">
        <v>2651.55</v>
      </c>
      <c r="F81" s="222">
        <v>2646.4500000000003</v>
      </c>
      <c r="G81" s="224">
        <v>2604.9000000000005</v>
      </c>
      <c r="H81" s="224">
        <v>2558.2500000000005</v>
      </c>
      <c r="I81" s="224">
        <v>2516.7000000000007</v>
      </c>
      <c r="J81" s="224">
        <v>2693.1000000000004</v>
      </c>
      <c r="K81" s="224">
        <v>2734.6500000000005</v>
      </c>
      <c r="L81" s="224">
        <v>2781.3</v>
      </c>
      <c r="M81" s="225">
        <v>2688</v>
      </c>
      <c r="N81" s="225">
        <v>2599.8000000000002</v>
      </c>
      <c r="O81" s="225">
        <v>4503225</v>
      </c>
      <c r="P81" s="226">
        <v>3.2843848372429055E-2</v>
      </c>
    </row>
    <row r="82" spans="1:16" ht="12.75" customHeight="1">
      <c r="A82" s="218">
        <v>72</v>
      </c>
      <c r="B82" s="230" t="s">
        <v>42</v>
      </c>
      <c r="C82" s="222" t="s">
        <v>120</v>
      </c>
      <c r="D82" s="223">
        <v>45442</v>
      </c>
      <c r="E82" s="222">
        <v>424.4</v>
      </c>
      <c r="F82" s="222">
        <v>424.63333333333338</v>
      </c>
      <c r="G82" s="224">
        <v>420.76666666666677</v>
      </c>
      <c r="H82" s="224">
        <v>417.13333333333338</v>
      </c>
      <c r="I82" s="224">
        <v>413.26666666666677</v>
      </c>
      <c r="J82" s="224">
        <v>428.26666666666677</v>
      </c>
      <c r="K82" s="224">
        <v>432.13333333333344</v>
      </c>
      <c r="L82" s="224">
        <v>435.76666666666677</v>
      </c>
      <c r="M82" s="225">
        <v>428.5</v>
      </c>
      <c r="N82" s="225">
        <v>421</v>
      </c>
      <c r="O82" s="225">
        <v>10950000</v>
      </c>
      <c r="P82" s="226">
        <v>-2.3688046647230322E-3</v>
      </c>
    </row>
    <row r="83" spans="1:16" ht="12.75" customHeight="1">
      <c r="A83" s="218">
        <v>73</v>
      </c>
      <c r="B83" s="230" t="s">
        <v>47</v>
      </c>
      <c r="C83" s="222" t="s">
        <v>121</v>
      </c>
      <c r="D83" s="223">
        <v>45442</v>
      </c>
      <c r="E83" s="222">
        <v>2399.4</v>
      </c>
      <c r="F83" s="222">
        <v>2378.2166666666667</v>
      </c>
      <c r="G83" s="224">
        <v>2349.4333333333334</v>
      </c>
      <c r="H83" s="224">
        <v>2299.4666666666667</v>
      </c>
      <c r="I83" s="224">
        <v>2270.6833333333334</v>
      </c>
      <c r="J83" s="224">
        <v>2428.1833333333334</v>
      </c>
      <c r="K83" s="224">
        <v>2456.9666666666672</v>
      </c>
      <c r="L83" s="224">
        <v>2506.9333333333334</v>
      </c>
      <c r="M83" s="225">
        <v>2407</v>
      </c>
      <c r="N83" s="225">
        <v>2328.25</v>
      </c>
      <c r="O83" s="225">
        <v>6921747</v>
      </c>
      <c r="P83" s="226">
        <v>1.2489533910131174E-2</v>
      </c>
    </row>
    <row r="84" spans="1:16" ht="12.75" customHeight="1">
      <c r="A84" s="218">
        <v>74</v>
      </c>
      <c r="B84" s="230" t="s">
        <v>82</v>
      </c>
      <c r="C84" s="222" t="s">
        <v>122</v>
      </c>
      <c r="D84" s="223">
        <v>45442</v>
      </c>
      <c r="E84" s="222">
        <v>555</v>
      </c>
      <c r="F84" s="222">
        <v>555.88333333333333</v>
      </c>
      <c r="G84" s="224">
        <v>549.76666666666665</v>
      </c>
      <c r="H84" s="224">
        <v>544.5333333333333</v>
      </c>
      <c r="I84" s="224">
        <v>538.41666666666663</v>
      </c>
      <c r="J84" s="224">
        <v>561.11666666666667</v>
      </c>
      <c r="K84" s="224">
        <v>567.23333333333323</v>
      </c>
      <c r="L84" s="224">
        <v>572.4666666666667</v>
      </c>
      <c r="M84" s="225">
        <v>562</v>
      </c>
      <c r="N84" s="225">
        <v>550.65</v>
      </c>
      <c r="O84" s="225">
        <v>6073750</v>
      </c>
      <c r="P84" s="226">
        <v>-2.872973527601067E-3</v>
      </c>
    </row>
    <row r="85" spans="1:16" ht="12.75" customHeight="1">
      <c r="A85" s="218">
        <v>75</v>
      </c>
      <c r="B85" s="230" t="s">
        <v>40</v>
      </c>
      <c r="C85" s="222" t="s">
        <v>123</v>
      </c>
      <c r="D85" s="223">
        <v>45442</v>
      </c>
      <c r="E85" s="222">
        <v>4042.2</v>
      </c>
      <c r="F85" s="222">
        <v>4037.5499999999997</v>
      </c>
      <c r="G85" s="224">
        <v>4004.6499999999996</v>
      </c>
      <c r="H85" s="224">
        <v>3967.1</v>
      </c>
      <c r="I85" s="224">
        <v>3934.2</v>
      </c>
      <c r="J85" s="224">
        <v>4075.0999999999995</v>
      </c>
      <c r="K85" s="224">
        <v>4108</v>
      </c>
      <c r="L85" s="224">
        <v>4145.5499999999993</v>
      </c>
      <c r="M85" s="225">
        <v>4070.45</v>
      </c>
      <c r="N85" s="225">
        <v>4000</v>
      </c>
      <c r="O85" s="225">
        <v>8022000</v>
      </c>
      <c r="P85" s="226">
        <v>-1.676717164288866E-2</v>
      </c>
    </row>
    <row r="86" spans="1:16" ht="12.75" customHeight="1">
      <c r="A86" s="218">
        <v>76</v>
      </c>
      <c r="B86" s="230" t="s">
        <v>40</v>
      </c>
      <c r="C86" s="229" t="s">
        <v>124</v>
      </c>
      <c r="D86" s="223">
        <v>45442</v>
      </c>
      <c r="E86" s="222">
        <v>1651.45</v>
      </c>
      <c r="F86" s="222">
        <v>1655.4833333333333</v>
      </c>
      <c r="G86" s="224">
        <v>1637.9666666666667</v>
      </c>
      <c r="H86" s="224">
        <v>1624.4833333333333</v>
      </c>
      <c r="I86" s="224">
        <v>1606.9666666666667</v>
      </c>
      <c r="J86" s="224">
        <v>1668.9666666666667</v>
      </c>
      <c r="K86" s="224">
        <v>1686.4833333333336</v>
      </c>
      <c r="L86" s="224">
        <v>1699.9666666666667</v>
      </c>
      <c r="M86" s="225">
        <v>1673</v>
      </c>
      <c r="N86" s="225">
        <v>1642</v>
      </c>
      <c r="O86" s="225">
        <v>7336500</v>
      </c>
      <c r="P86" s="226">
        <v>-2.808505000993575E-2</v>
      </c>
    </row>
    <row r="87" spans="1:16" ht="12.75" customHeight="1">
      <c r="A87" s="218">
        <v>77</v>
      </c>
      <c r="B87" s="230" t="s">
        <v>85</v>
      </c>
      <c r="C87" s="222" t="s">
        <v>125</v>
      </c>
      <c r="D87" s="223">
        <v>45442</v>
      </c>
      <c r="E87" s="222">
        <v>1379.6</v>
      </c>
      <c r="F87" s="222">
        <v>1393.8</v>
      </c>
      <c r="G87" s="224">
        <v>1357.6</v>
      </c>
      <c r="H87" s="224">
        <v>1335.6</v>
      </c>
      <c r="I87" s="224">
        <v>1299.3999999999999</v>
      </c>
      <c r="J87" s="224">
        <v>1415.8</v>
      </c>
      <c r="K87" s="224">
        <v>1452.0000000000002</v>
      </c>
      <c r="L87" s="224">
        <v>1474</v>
      </c>
      <c r="M87" s="225">
        <v>1430</v>
      </c>
      <c r="N87" s="225">
        <v>1371.8</v>
      </c>
      <c r="O87" s="225">
        <v>17453450</v>
      </c>
      <c r="P87" s="226">
        <v>8.0214019582358548E-2</v>
      </c>
    </row>
    <row r="88" spans="1:16" ht="12.75" customHeight="1">
      <c r="A88" s="218">
        <v>78</v>
      </c>
      <c r="B88" s="230" t="s">
        <v>66</v>
      </c>
      <c r="C88" s="222" t="s">
        <v>126</v>
      </c>
      <c r="D88" s="223">
        <v>45442</v>
      </c>
      <c r="E88" s="222">
        <v>3802</v>
      </c>
      <c r="F88" s="222">
        <v>3780.9500000000003</v>
      </c>
      <c r="G88" s="224">
        <v>3749.9000000000005</v>
      </c>
      <c r="H88" s="224">
        <v>3697.8</v>
      </c>
      <c r="I88" s="224">
        <v>3666.7500000000005</v>
      </c>
      <c r="J88" s="224">
        <v>3833.0500000000006</v>
      </c>
      <c r="K88" s="224">
        <v>3864.1000000000008</v>
      </c>
      <c r="L88" s="224">
        <v>3916.2000000000007</v>
      </c>
      <c r="M88" s="225">
        <v>3812</v>
      </c>
      <c r="N88" s="225">
        <v>3728.85</v>
      </c>
      <c r="O88" s="225">
        <v>2671500</v>
      </c>
      <c r="P88" s="226">
        <v>1.1357183418512209E-2</v>
      </c>
    </row>
    <row r="89" spans="1:16" ht="12.75" customHeight="1">
      <c r="A89" s="218">
        <v>79</v>
      </c>
      <c r="B89" s="230" t="s">
        <v>61</v>
      </c>
      <c r="C89" s="222" t="s">
        <v>127</v>
      </c>
      <c r="D89" s="223">
        <v>45442</v>
      </c>
      <c r="E89" s="222">
        <v>1524.05</v>
      </c>
      <c r="F89" s="222">
        <v>1517.9666666666665</v>
      </c>
      <c r="G89" s="224">
        <v>1507.1833333333329</v>
      </c>
      <c r="H89" s="224">
        <v>1490.3166666666664</v>
      </c>
      <c r="I89" s="224">
        <v>1479.5333333333328</v>
      </c>
      <c r="J89" s="224">
        <v>1534.833333333333</v>
      </c>
      <c r="K89" s="224">
        <v>1545.6166666666663</v>
      </c>
      <c r="L89" s="224">
        <v>1562.4833333333331</v>
      </c>
      <c r="M89" s="225">
        <v>1528.75</v>
      </c>
      <c r="N89" s="225">
        <v>1501.1</v>
      </c>
      <c r="O89" s="225">
        <v>182341500</v>
      </c>
      <c r="P89" s="226">
        <v>6.533526829357152E-3</v>
      </c>
    </row>
    <row r="90" spans="1:16" ht="12.75" customHeight="1">
      <c r="A90" s="218">
        <v>80</v>
      </c>
      <c r="B90" s="230" t="s">
        <v>66</v>
      </c>
      <c r="C90" s="222" t="s">
        <v>128</v>
      </c>
      <c r="D90" s="223">
        <v>45442</v>
      </c>
      <c r="E90" s="222">
        <v>580.29999999999995</v>
      </c>
      <c r="F90" s="222">
        <v>584.81666666666672</v>
      </c>
      <c r="G90" s="224">
        <v>571.68333333333339</v>
      </c>
      <c r="H90" s="224">
        <v>563.06666666666672</v>
      </c>
      <c r="I90" s="224">
        <v>549.93333333333339</v>
      </c>
      <c r="J90" s="224">
        <v>593.43333333333339</v>
      </c>
      <c r="K90" s="224">
        <v>606.56666666666683</v>
      </c>
      <c r="L90" s="224">
        <v>615.18333333333339</v>
      </c>
      <c r="M90" s="225">
        <v>597.95000000000005</v>
      </c>
      <c r="N90" s="225">
        <v>576.20000000000005</v>
      </c>
      <c r="O90" s="225">
        <v>32091400</v>
      </c>
      <c r="P90" s="226">
        <v>9.8956567597091954E-2</v>
      </c>
    </row>
    <row r="91" spans="1:16" ht="12.75" customHeight="1">
      <c r="A91" s="218">
        <v>81</v>
      </c>
      <c r="B91" s="230" t="s">
        <v>54</v>
      </c>
      <c r="C91" s="222" t="s">
        <v>129</v>
      </c>
      <c r="D91" s="223">
        <v>45442</v>
      </c>
      <c r="E91" s="222">
        <v>4495.1000000000004</v>
      </c>
      <c r="F91" s="222">
        <v>4514.05</v>
      </c>
      <c r="G91" s="224">
        <v>4463.6500000000005</v>
      </c>
      <c r="H91" s="224">
        <v>4432.2000000000007</v>
      </c>
      <c r="I91" s="224">
        <v>4381.8000000000011</v>
      </c>
      <c r="J91" s="224">
        <v>4545.5</v>
      </c>
      <c r="K91" s="224">
        <v>4595.8999999999996</v>
      </c>
      <c r="L91" s="224">
        <v>4627.3499999999995</v>
      </c>
      <c r="M91" s="225">
        <v>4564.45</v>
      </c>
      <c r="N91" s="225">
        <v>4482.6000000000004</v>
      </c>
      <c r="O91" s="225">
        <v>4568400</v>
      </c>
      <c r="P91" s="226">
        <v>6.976359728880807E-3</v>
      </c>
    </row>
    <row r="92" spans="1:16" ht="12.75" customHeight="1">
      <c r="A92" s="218">
        <v>82</v>
      </c>
      <c r="B92" s="230" t="s">
        <v>130</v>
      </c>
      <c r="C92" s="222" t="s">
        <v>131</v>
      </c>
      <c r="D92" s="223">
        <v>45442</v>
      </c>
      <c r="E92" s="222">
        <v>653.95000000000005</v>
      </c>
      <c r="F92" s="222">
        <v>653.11666666666667</v>
      </c>
      <c r="G92" s="224">
        <v>646.23333333333335</v>
      </c>
      <c r="H92" s="224">
        <v>638.51666666666665</v>
      </c>
      <c r="I92" s="224">
        <v>631.63333333333333</v>
      </c>
      <c r="J92" s="224">
        <v>660.83333333333337</v>
      </c>
      <c r="K92" s="224">
        <v>667.71666666666681</v>
      </c>
      <c r="L92" s="224">
        <v>675.43333333333339</v>
      </c>
      <c r="M92" s="225">
        <v>660</v>
      </c>
      <c r="N92" s="225">
        <v>645.4</v>
      </c>
      <c r="O92" s="225">
        <v>40636400</v>
      </c>
      <c r="P92" s="226">
        <v>-1.305678340700442E-2</v>
      </c>
    </row>
    <row r="93" spans="1:16" ht="12.75" customHeight="1">
      <c r="A93" s="218">
        <v>83</v>
      </c>
      <c r="B93" s="230" t="s">
        <v>130</v>
      </c>
      <c r="C93" s="222" t="s">
        <v>132</v>
      </c>
      <c r="D93" s="223">
        <v>45442</v>
      </c>
      <c r="E93" s="222">
        <v>391.8</v>
      </c>
      <c r="F93" s="222">
        <v>395.25</v>
      </c>
      <c r="G93" s="224">
        <v>385.5</v>
      </c>
      <c r="H93" s="224">
        <v>379.2</v>
      </c>
      <c r="I93" s="224">
        <v>369.45</v>
      </c>
      <c r="J93" s="224">
        <v>401.55</v>
      </c>
      <c r="K93" s="224">
        <v>411.3</v>
      </c>
      <c r="L93" s="224">
        <v>417.6</v>
      </c>
      <c r="M93" s="225">
        <v>405</v>
      </c>
      <c r="N93" s="225">
        <v>388.95</v>
      </c>
      <c r="O93" s="225">
        <v>31217000</v>
      </c>
      <c r="P93" s="226">
        <v>0.11764705882352941</v>
      </c>
    </row>
    <row r="94" spans="1:16" ht="12.75" customHeight="1">
      <c r="A94" s="218">
        <v>84</v>
      </c>
      <c r="B94" s="230" t="s">
        <v>82</v>
      </c>
      <c r="C94" s="228" t="s">
        <v>133</v>
      </c>
      <c r="D94" s="223">
        <v>45442</v>
      </c>
      <c r="E94" s="222">
        <v>509.15</v>
      </c>
      <c r="F94" s="222">
        <v>506.25</v>
      </c>
      <c r="G94" s="224">
        <v>497.5</v>
      </c>
      <c r="H94" s="224">
        <v>485.85</v>
      </c>
      <c r="I94" s="224">
        <v>477.1</v>
      </c>
      <c r="J94" s="224">
        <v>517.9</v>
      </c>
      <c r="K94" s="224">
        <v>526.65</v>
      </c>
      <c r="L94" s="224">
        <v>538.29999999999995</v>
      </c>
      <c r="M94" s="225">
        <v>515</v>
      </c>
      <c r="N94" s="225">
        <v>494.6</v>
      </c>
      <c r="O94" s="225">
        <v>31909950</v>
      </c>
      <c r="P94" s="226">
        <v>1.7038853749838646E-2</v>
      </c>
    </row>
    <row r="95" spans="1:16" ht="12.75" customHeight="1">
      <c r="A95" s="218">
        <v>85</v>
      </c>
      <c r="B95" s="230" t="s">
        <v>57</v>
      </c>
      <c r="C95" s="222" t="s">
        <v>134</v>
      </c>
      <c r="D95" s="223">
        <v>45442</v>
      </c>
      <c r="E95" s="222">
        <v>2241.6999999999998</v>
      </c>
      <c r="F95" s="222">
        <v>2242.083333333333</v>
      </c>
      <c r="G95" s="224">
        <v>2236.5666666666662</v>
      </c>
      <c r="H95" s="224">
        <v>2231.4333333333329</v>
      </c>
      <c r="I95" s="224">
        <v>2225.9166666666661</v>
      </c>
      <c r="J95" s="224">
        <v>2247.2166666666662</v>
      </c>
      <c r="K95" s="224">
        <v>2252.7333333333327</v>
      </c>
      <c r="L95" s="224">
        <v>2257.8666666666663</v>
      </c>
      <c r="M95" s="225">
        <v>2247.6</v>
      </c>
      <c r="N95" s="225">
        <v>2236.9499999999998</v>
      </c>
      <c r="O95" s="225">
        <v>21920400</v>
      </c>
      <c r="P95" s="226">
        <v>8.4186701261420409E-3</v>
      </c>
    </row>
    <row r="96" spans="1:16" ht="12.75" customHeight="1">
      <c r="A96" s="218">
        <v>86</v>
      </c>
      <c r="B96" s="230" t="s">
        <v>61</v>
      </c>
      <c r="C96" s="222" t="s">
        <v>136</v>
      </c>
      <c r="D96" s="223">
        <v>45442</v>
      </c>
      <c r="E96" s="222">
        <v>1166.2</v>
      </c>
      <c r="F96" s="222">
        <v>1148.9166666666667</v>
      </c>
      <c r="G96" s="224">
        <v>1129.3333333333335</v>
      </c>
      <c r="H96" s="224">
        <v>1092.4666666666667</v>
      </c>
      <c r="I96" s="224">
        <v>1072.8833333333334</v>
      </c>
      <c r="J96" s="224">
        <v>1185.7833333333335</v>
      </c>
      <c r="K96" s="224">
        <v>1205.366666666667</v>
      </c>
      <c r="L96" s="224">
        <v>1242.2333333333336</v>
      </c>
      <c r="M96" s="225">
        <v>1168.5</v>
      </c>
      <c r="N96" s="225">
        <v>1112.05</v>
      </c>
      <c r="O96" s="225">
        <v>77602700</v>
      </c>
      <c r="P96" s="226">
        <v>4.4174021154552559E-2</v>
      </c>
    </row>
    <row r="97" spans="1:16" ht="12.75" customHeight="1">
      <c r="A97" s="218">
        <v>87</v>
      </c>
      <c r="B97" s="230" t="s">
        <v>66</v>
      </c>
      <c r="C97" s="222" t="s">
        <v>137</v>
      </c>
      <c r="D97" s="223">
        <v>45442</v>
      </c>
      <c r="E97" s="222">
        <v>1716.6</v>
      </c>
      <c r="F97" s="222">
        <v>1706.6166666666668</v>
      </c>
      <c r="G97" s="224">
        <v>1693.2833333333335</v>
      </c>
      <c r="H97" s="224">
        <v>1669.9666666666667</v>
      </c>
      <c r="I97" s="224">
        <v>1656.6333333333334</v>
      </c>
      <c r="J97" s="224">
        <v>1729.9333333333336</v>
      </c>
      <c r="K97" s="224">
        <v>1743.2666666666667</v>
      </c>
      <c r="L97" s="224">
        <v>1766.5833333333337</v>
      </c>
      <c r="M97" s="225">
        <v>1719.95</v>
      </c>
      <c r="N97" s="225">
        <v>1683.3</v>
      </c>
      <c r="O97" s="225">
        <v>3519500</v>
      </c>
      <c r="P97" s="226">
        <v>8.4527220630372501E-3</v>
      </c>
    </row>
    <row r="98" spans="1:16" ht="12.75" customHeight="1">
      <c r="A98" s="218">
        <v>88</v>
      </c>
      <c r="B98" s="230" t="s">
        <v>66</v>
      </c>
      <c r="C98" s="222" t="s">
        <v>138</v>
      </c>
      <c r="D98" s="223">
        <v>45442</v>
      </c>
      <c r="E98" s="222">
        <v>563.4</v>
      </c>
      <c r="F98" s="222">
        <v>562.56666666666672</v>
      </c>
      <c r="G98" s="224">
        <v>553.13333333333344</v>
      </c>
      <c r="H98" s="224">
        <v>542.86666666666667</v>
      </c>
      <c r="I98" s="224">
        <v>533.43333333333339</v>
      </c>
      <c r="J98" s="224">
        <v>572.83333333333348</v>
      </c>
      <c r="K98" s="224">
        <v>582.26666666666665</v>
      </c>
      <c r="L98" s="224">
        <v>592.53333333333353</v>
      </c>
      <c r="M98" s="225">
        <v>572</v>
      </c>
      <c r="N98" s="225">
        <v>552.29999999999995</v>
      </c>
      <c r="O98" s="225">
        <v>15535500</v>
      </c>
      <c r="P98" s="226">
        <v>1.5890142226581659E-2</v>
      </c>
    </row>
    <row r="99" spans="1:16" ht="12.75" customHeight="1">
      <c r="A99" s="218">
        <v>89</v>
      </c>
      <c r="B99" s="230" t="s">
        <v>77</v>
      </c>
      <c r="C99" s="222" t="s">
        <v>139</v>
      </c>
      <c r="D99" s="223">
        <v>45442</v>
      </c>
      <c r="E99" s="222">
        <v>13.6</v>
      </c>
      <c r="F99" s="222">
        <v>13.85</v>
      </c>
      <c r="G99" s="224">
        <v>13.299999999999999</v>
      </c>
      <c r="H99" s="224">
        <v>13</v>
      </c>
      <c r="I99" s="224">
        <v>12.45</v>
      </c>
      <c r="J99" s="224">
        <v>14.149999999999999</v>
      </c>
      <c r="K99" s="224">
        <v>14.7</v>
      </c>
      <c r="L99" s="224">
        <v>14.999999999999998</v>
      </c>
      <c r="M99" s="225">
        <v>14.4</v>
      </c>
      <c r="N99" s="225">
        <v>13.55</v>
      </c>
      <c r="O99" s="225">
        <v>3803680000</v>
      </c>
      <c r="P99" s="226">
        <v>-2.5517001086265909E-2</v>
      </c>
    </row>
    <row r="100" spans="1:16" ht="12.75" customHeight="1">
      <c r="A100" s="218">
        <v>90</v>
      </c>
      <c r="B100" s="230" t="s">
        <v>66</v>
      </c>
      <c r="C100" s="222" t="s">
        <v>140</v>
      </c>
      <c r="D100" s="223">
        <v>45442</v>
      </c>
      <c r="E100" s="222">
        <v>122.65</v>
      </c>
      <c r="F100" s="222">
        <v>122.63333333333333</v>
      </c>
      <c r="G100" s="224">
        <v>119.86666666666665</v>
      </c>
      <c r="H100" s="224">
        <v>117.08333333333331</v>
      </c>
      <c r="I100" s="224">
        <v>114.31666666666663</v>
      </c>
      <c r="J100" s="224">
        <v>125.41666666666666</v>
      </c>
      <c r="K100" s="224">
        <v>128.18333333333334</v>
      </c>
      <c r="L100" s="224">
        <v>130.96666666666667</v>
      </c>
      <c r="M100" s="225">
        <v>125.4</v>
      </c>
      <c r="N100" s="225">
        <v>119.85</v>
      </c>
      <c r="O100" s="225">
        <v>76350000</v>
      </c>
      <c r="P100" s="226">
        <v>2.1678040947410677E-2</v>
      </c>
    </row>
    <row r="101" spans="1:16" ht="12.75" customHeight="1">
      <c r="A101" s="218">
        <v>91</v>
      </c>
      <c r="B101" s="230" t="s">
        <v>61</v>
      </c>
      <c r="C101" s="222" t="s">
        <v>141</v>
      </c>
      <c r="D101" s="223">
        <v>45442</v>
      </c>
      <c r="E101" s="222">
        <v>82.3</v>
      </c>
      <c r="F101" s="222">
        <v>82.249999999999986</v>
      </c>
      <c r="G101" s="224">
        <v>80.399999999999977</v>
      </c>
      <c r="H101" s="224">
        <v>78.499999999999986</v>
      </c>
      <c r="I101" s="224">
        <v>76.649999999999977</v>
      </c>
      <c r="J101" s="224">
        <v>84.149999999999977</v>
      </c>
      <c r="K101" s="224">
        <v>85.999999999999972</v>
      </c>
      <c r="L101" s="224">
        <v>87.899999999999977</v>
      </c>
      <c r="M101" s="225">
        <v>84.1</v>
      </c>
      <c r="N101" s="225">
        <v>80.349999999999994</v>
      </c>
      <c r="O101" s="225">
        <v>359880000</v>
      </c>
      <c r="P101" s="226">
        <v>1.4032121724429417E-2</v>
      </c>
    </row>
    <row r="102" spans="1:16" ht="12.75" customHeight="1">
      <c r="A102" s="218">
        <v>92</v>
      </c>
      <c r="B102" s="230" t="s">
        <v>187</v>
      </c>
      <c r="C102" s="228" t="s">
        <v>142</v>
      </c>
      <c r="D102" s="223">
        <v>45442</v>
      </c>
      <c r="E102" s="222">
        <v>156.65</v>
      </c>
      <c r="F102" s="222">
        <v>158.4</v>
      </c>
      <c r="G102" s="224">
        <v>154.4</v>
      </c>
      <c r="H102" s="224">
        <v>152.15</v>
      </c>
      <c r="I102" s="224">
        <v>148.15</v>
      </c>
      <c r="J102" s="224">
        <v>160.65</v>
      </c>
      <c r="K102" s="224">
        <v>164.65</v>
      </c>
      <c r="L102" s="224">
        <v>166.9</v>
      </c>
      <c r="M102" s="225">
        <v>162.4</v>
      </c>
      <c r="N102" s="225">
        <v>156.15</v>
      </c>
      <c r="O102" s="225">
        <v>64863750</v>
      </c>
      <c r="P102" s="226">
        <v>7.0358910891089102E-2</v>
      </c>
    </row>
    <row r="103" spans="1:16" ht="12.75" customHeight="1">
      <c r="A103" s="218">
        <v>93</v>
      </c>
      <c r="B103" s="230" t="s">
        <v>82</v>
      </c>
      <c r="C103" s="222" t="s">
        <v>143</v>
      </c>
      <c r="D103" s="223">
        <v>45442</v>
      </c>
      <c r="E103" s="222">
        <v>459.2</v>
      </c>
      <c r="F103" s="222">
        <v>458.84999999999997</v>
      </c>
      <c r="G103" s="224">
        <v>455.74999999999994</v>
      </c>
      <c r="H103" s="224">
        <v>452.29999999999995</v>
      </c>
      <c r="I103" s="224">
        <v>449.19999999999993</v>
      </c>
      <c r="J103" s="224">
        <v>462.29999999999995</v>
      </c>
      <c r="K103" s="224">
        <v>465.4</v>
      </c>
      <c r="L103" s="224">
        <v>468.84999999999997</v>
      </c>
      <c r="M103" s="225">
        <v>461.95</v>
      </c>
      <c r="N103" s="225">
        <v>455.4</v>
      </c>
      <c r="O103" s="225">
        <v>16530250</v>
      </c>
      <c r="P103" s="226">
        <v>1.4257993756854805E-2</v>
      </c>
    </row>
    <row r="104" spans="1:16" ht="12.75" customHeight="1">
      <c r="A104" s="218">
        <v>94</v>
      </c>
      <c r="B104" s="230" t="s">
        <v>115</v>
      </c>
      <c r="C104" s="229" t="s">
        <v>144</v>
      </c>
      <c r="D104" s="223">
        <v>45442</v>
      </c>
      <c r="E104" s="222">
        <v>586.1</v>
      </c>
      <c r="F104" s="222">
        <v>583.41666666666663</v>
      </c>
      <c r="G104" s="224">
        <v>577.0333333333333</v>
      </c>
      <c r="H104" s="224">
        <v>567.9666666666667</v>
      </c>
      <c r="I104" s="224">
        <v>561.58333333333337</v>
      </c>
      <c r="J104" s="224">
        <v>592.48333333333323</v>
      </c>
      <c r="K104" s="224">
        <v>598.86666666666667</v>
      </c>
      <c r="L104" s="224">
        <v>607.93333333333317</v>
      </c>
      <c r="M104" s="225">
        <v>589.79999999999995</v>
      </c>
      <c r="N104" s="225">
        <v>574.35</v>
      </c>
      <c r="O104" s="225">
        <v>22164000</v>
      </c>
      <c r="P104" s="226">
        <v>-4.3418213206732843E-2</v>
      </c>
    </row>
    <row r="105" spans="1:16" ht="12.75" customHeight="1">
      <c r="A105" s="218">
        <v>95</v>
      </c>
      <c r="B105" s="230" t="s">
        <v>47</v>
      </c>
      <c r="C105" s="222" t="s">
        <v>145</v>
      </c>
      <c r="D105" s="223">
        <v>45442</v>
      </c>
      <c r="E105" s="222">
        <v>228.6</v>
      </c>
      <c r="F105" s="222">
        <v>228.83333333333334</v>
      </c>
      <c r="G105" s="224">
        <v>226.2166666666667</v>
      </c>
      <c r="H105" s="224">
        <v>223.83333333333334</v>
      </c>
      <c r="I105" s="224">
        <v>221.2166666666667</v>
      </c>
      <c r="J105" s="224">
        <v>231.2166666666667</v>
      </c>
      <c r="K105" s="224">
        <v>233.83333333333331</v>
      </c>
      <c r="L105" s="224">
        <v>236.2166666666667</v>
      </c>
      <c r="M105" s="225">
        <v>231.45</v>
      </c>
      <c r="N105" s="225">
        <v>226.45</v>
      </c>
      <c r="O105" s="225">
        <v>25296700</v>
      </c>
      <c r="P105" s="226">
        <v>-1.7348203221809171E-2</v>
      </c>
    </row>
    <row r="106" spans="1:16" ht="12.75" customHeight="1">
      <c r="A106" s="218">
        <v>96</v>
      </c>
      <c r="B106" s="230" t="s">
        <v>57</v>
      </c>
      <c r="C106" s="229" t="s">
        <v>146</v>
      </c>
      <c r="D106" s="223">
        <v>45442</v>
      </c>
      <c r="E106" s="222">
        <v>2591.1</v>
      </c>
      <c r="F106" s="222">
        <v>2589.2666666666664</v>
      </c>
      <c r="G106" s="224">
        <v>2572.2333333333327</v>
      </c>
      <c r="H106" s="224">
        <v>2553.3666666666663</v>
      </c>
      <c r="I106" s="224">
        <v>2536.3333333333326</v>
      </c>
      <c r="J106" s="224">
        <v>2608.1333333333328</v>
      </c>
      <c r="K106" s="224">
        <v>2625.1666666666665</v>
      </c>
      <c r="L106" s="224">
        <v>2644.0333333333328</v>
      </c>
      <c r="M106" s="225">
        <v>2606.3000000000002</v>
      </c>
      <c r="N106" s="225">
        <v>2570.4</v>
      </c>
      <c r="O106" s="225">
        <v>1152600</v>
      </c>
      <c r="P106" s="226">
        <v>3.7257019438444922E-2</v>
      </c>
    </row>
    <row r="107" spans="1:16" ht="12.75" customHeight="1">
      <c r="A107" s="218">
        <v>97</v>
      </c>
      <c r="B107" s="230" t="s">
        <v>115</v>
      </c>
      <c r="C107" s="227" t="s">
        <v>147</v>
      </c>
      <c r="D107" s="223">
        <v>45442</v>
      </c>
      <c r="E107" s="222">
        <v>3958.85</v>
      </c>
      <c r="F107" s="222">
        <v>3959.2166666666667</v>
      </c>
      <c r="G107" s="224">
        <v>3904.0333333333333</v>
      </c>
      <c r="H107" s="224">
        <v>3849.2166666666667</v>
      </c>
      <c r="I107" s="224">
        <v>3794.0333333333333</v>
      </c>
      <c r="J107" s="224">
        <v>4014.0333333333333</v>
      </c>
      <c r="K107" s="224">
        <v>4069.2166666666667</v>
      </c>
      <c r="L107" s="224">
        <v>4124.0333333333328</v>
      </c>
      <c r="M107" s="225">
        <v>4014.4</v>
      </c>
      <c r="N107" s="225">
        <v>3904.4</v>
      </c>
      <c r="O107" s="225">
        <v>4347600</v>
      </c>
      <c r="P107" s="226">
        <v>-1.0987511089879205E-2</v>
      </c>
    </row>
    <row r="108" spans="1:16" ht="12.75" customHeight="1">
      <c r="A108" s="218">
        <v>98</v>
      </c>
      <c r="B108" s="230" t="s">
        <v>61</v>
      </c>
      <c r="C108" s="229" t="s">
        <v>148</v>
      </c>
      <c r="D108" s="223">
        <v>45442</v>
      </c>
      <c r="E108" s="222">
        <v>1500.4</v>
      </c>
      <c r="F108" s="222">
        <v>1487.7333333333336</v>
      </c>
      <c r="G108" s="224">
        <v>1472.0166666666671</v>
      </c>
      <c r="H108" s="224">
        <v>1443.6333333333334</v>
      </c>
      <c r="I108" s="224">
        <v>1427.916666666667</v>
      </c>
      <c r="J108" s="224">
        <v>1516.1166666666672</v>
      </c>
      <c r="K108" s="224">
        <v>1531.8333333333335</v>
      </c>
      <c r="L108" s="224">
        <v>1560.2166666666674</v>
      </c>
      <c r="M108" s="225">
        <v>1503.45</v>
      </c>
      <c r="N108" s="225">
        <v>1459.35</v>
      </c>
      <c r="O108" s="225">
        <v>24380500</v>
      </c>
      <c r="P108" s="226">
        <v>1.2521284106482827E-2</v>
      </c>
    </row>
    <row r="109" spans="1:16" ht="12.75" customHeight="1">
      <c r="A109" s="218">
        <v>99</v>
      </c>
      <c r="B109" s="230" t="s">
        <v>77</v>
      </c>
      <c r="C109" s="222" t="s">
        <v>149</v>
      </c>
      <c r="D109" s="223">
        <v>45442</v>
      </c>
      <c r="E109" s="222">
        <v>354.9</v>
      </c>
      <c r="F109" s="222">
        <v>352.76666666666665</v>
      </c>
      <c r="G109" s="224">
        <v>349.0333333333333</v>
      </c>
      <c r="H109" s="224">
        <v>343.16666666666663</v>
      </c>
      <c r="I109" s="224">
        <v>339.43333333333328</v>
      </c>
      <c r="J109" s="224">
        <v>358.63333333333333</v>
      </c>
      <c r="K109" s="224">
        <v>362.36666666666667</v>
      </c>
      <c r="L109" s="224">
        <v>368.23333333333335</v>
      </c>
      <c r="M109" s="225">
        <v>356.5</v>
      </c>
      <c r="N109" s="225">
        <v>346.9</v>
      </c>
      <c r="O109" s="225">
        <v>74585800</v>
      </c>
      <c r="P109" s="226">
        <v>-2.0471294695660084E-3</v>
      </c>
    </row>
    <row r="110" spans="1:16" ht="12.75" customHeight="1">
      <c r="A110" s="218">
        <v>100</v>
      </c>
      <c r="B110" s="230" t="s">
        <v>85</v>
      </c>
      <c r="C110" s="222" t="s">
        <v>150</v>
      </c>
      <c r="D110" s="223">
        <v>45442</v>
      </c>
      <c r="E110" s="222">
        <v>1443.2</v>
      </c>
      <c r="F110" s="222">
        <v>1442.25</v>
      </c>
      <c r="G110" s="224">
        <v>1436.3</v>
      </c>
      <c r="H110" s="224">
        <v>1429.3999999999999</v>
      </c>
      <c r="I110" s="224">
        <v>1423.4499999999998</v>
      </c>
      <c r="J110" s="224">
        <v>1449.15</v>
      </c>
      <c r="K110" s="224">
        <v>1455.1</v>
      </c>
      <c r="L110" s="224">
        <v>1462.0000000000002</v>
      </c>
      <c r="M110" s="225">
        <v>1448.2</v>
      </c>
      <c r="N110" s="225">
        <v>1435.35</v>
      </c>
      <c r="O110" s="225">
        <v>48631600</v>
      </c>
      <c r="P110" s="226">
        <v>8.6948585840986962E-3</v>
      </c>
    </row>
    <row r="111" spans="1:16" ht="12.75" customHeight="1">
      <c r="A111" s="218">
        <v>101</v>
      </c>
      <c r="B111" s="230" t="s">
        <v>82</v>
      </c>
      <c r="C111" s="222" t="s">
        <v>152</v>
      </c>
      <c r="D111" s="223">
        <v>45442</v>
      </c>
      <c r="E111" s="222">
        <v>177.9</v>
      </c>
      <c r="F111" s="222">
        <v>176.95000000000002</v>
      </c>
      <c r="G111" s="224">
        <v>174.35000000000002</v>
      </c>
      <c r="H111" s="224">
        <v>170.8</v>
      </c>
      <c r="I111" s="224">
        <v>168.20000000000002</v>
      </c>
      <c r="J111" s="224">
        <v>180.50000000000003</v>
      </c>
      <c r="K111" s="224">
        <v>183.1</v>
      </c>
      <c r="L111" s="224">
        <v>186.65000000000003</v>
      </c>
      <c r="M111" s="225">
        <v>179.55</v>
      </c>
      <c r="N111" s="225">
        <v>173.4</v>
      </c>
      <c r="O111" s="225">
        <v>166934625</v>
      </c>
      <c r="P111" s="226">
        <v>2.3125877677851146E-2</v>
      </c>
    </row>
    <row r="112" spans="1:16" ht="12.75" customHeight="1">
      <c r="A112" s="218">
        <v>102</v>
      </c>
      <c r="B112" s="230" t="s">
        <v>42</v>
      </c>
      <c r="C112" s="222" t="s">
        <v>153</v>
      </c>
      <c r="D112" s="223">
        <v>45442</v>
      </c>
      <c r="E112" s="222">
        <v>1345.2</v>
      </c>
      <c r="F112" s="222">
        <v>1346.3333333333333</v>
      </c>
      <c r="G112" s="224">
        <v>1334.4166666666665</v>
      </c>
      <c r="H112" s="224">
        <v>1323.6333333333332</v>
      </c>
      <c r="I112" s="224">
        <v>1311.7166666666665</v>
      </c>
      <c r="J112" s="224">
        <v>1357.1166666666666</v>
      </c>
      <c r="K112" s="224">
        <v>1369.0333333333331</v>
      </c>
      <c r="L112" s="224">
        <v>1379.8166666666666</v>
      </c>
      <c r="M112" s="225">
        <v>1358.25</v>
      </c>
      <c r="N112" s="225">
        <v>1335.55</v>
      </c>
      <c r="O112" s="225">
        <v>1851200</v>
      </c>
      <c r="P112" s="226">
        <v>7.7848549186128801E-3</v>
      </c>
    </row>
    <row r="113" spans="1:16" ht="12.75" customHeight="1">
      <c r="A113" s="218">
        <v>103</v>
      </c>
      <c r="B113" s="230" t="s">
        <v>115</v>
      </c>
      <c r="C113" s="222" t="s">
        <v>154</v>
      </c>
      <c r="D113" s="223">
        <v>45442</v>
      </c>
      <c r="E113" s="222">
        <v>1054.05</v>
      </c>
      <c r="F113" s="222">
        <v>1058.1833333333334</v>
      </c>
      <c r="G113" s="224">
        <v>1042.1166666666668</v>
      </c>
      <c r="H113" s="224">
        <v>1030.1833333333334</v>
      </c>
      <c r="I113" s="224">
        <v>1014.1166666666668</v>
      </c>
      <c r="J113" s="224">
        <v>1070.1166666666668</v>
      </c>
      <c r="K113" s="224">
        <v>1086.1833333333334</v>
      </c>
      <c r="L113" s="224">
        <v>1098.1166666666668</v>
      </c>
      <c r="M113" s="225">
        <v>1074.25</v>
      </c>
      <c r="N113" s="225">
        <v>1046.25</v>
      </c>
      <c r="O113" s="225">
        <v>16140250</v>
      </c>
      <c r="P113" s="226">
        <v>3.0560366500921841E-2</v>
      </c>
    </row>
    <row r="114" spans="1:16" ht="12.75" customHeight="1">
      <c r="A114" s="218">
        <v>104</v>
      </c>
      <c r="B114" s="230" t="s">
        <v>57</v>
      </c>
      <c r="C114" s="229" t="s">
        <v>155</v>
      </c>
      <c r="D114" s="223">
        <v>45442</v>
      </c>
      <c r="E114" s="222">
        <v>438.7</v>
      </c>
      <c r="F114" s="222">
        <v>439.34999999999997</v>
      </c>
      <c r="G114" s="224">
        <v>435.14999999999992</v>
      </c>
      <c r="H114" s="224">
        <v>431.59999999999997</v>
      </c>
      <c r="I114" s="224">
        <v>427.39999999999992</v>
      </c>
      <c r="J114" s="224">
        <v>442.89999999999992</v>
      </c>
      <c r="K114" s="224">
        <v>447.09999999999997</v>
      </c>
      <c r="L114" s="224">
        <v>450.64999999999992</v>
      </c>
      <c r="M114" s="225">
        <v>443.55</v>
      </c>
      <c r="N114" s="225">
        <v>435.8</v>
      </c>
      <c r="O114" s="225">
        <v>114376000</v>
      </c>
      <c r="P114" s="226">
        <v>-1.5224739503310334E-3</v>
      </c>
    </row>
    <row r="115" spans="1:16" ht="12.75" customHeight="1">
      <c r="A115" s="218">
        <v>105</v>
      </c>
      <c r="B115" s="230" t="s">
        <v>130</v>
      </c>
      <c r="C115" s="222" t="s">
        <v>156</v>
      </c>
      <c r="D115" s="223">
        <v>45442</v>
      </c>
      <c r="E115" s="222">
        <v>946.95</v>
      </c>
      <c r="F115" s="222">
        <v>944.5333333333333</v>
      </c>
      <c r="G115" s="224">
        <v>937.41666666666663</v>
      </c>
      <c r="H115" s="224">
        <v>927.88333333333333</v>
      </c>
      <c r="I115" s="224">
        <v>920.76666666666665</v>
      </c>
      <c r="J115" s="224">
        <v>954.06666666666661</v>
      </c>
      <c r="K115" s="224">
        <v>961.18333333333339</v>
      </c>
      <c r="L115" s="224">
        <v>970.71666666666658</v>
      </c>
      <c r="M115" s="225">
        <v>951.65</v>
      </c>
      <c r="N115" s="225">
        <v>935</v>
      </c>
      <c r="O115" s="225">
        <v>13624375</v>
      </c>
      <c r="P115" s="226">
        <v>-4.1422980519766062E-2</v>
      </c>
    </row>
    <row r="116" spans="1:16" ht="12.75" customHeight="1">
      <c r="A116" s="218">
        <v>106</v>
      </c>
      <c r="B116" s="230" t="s">
        <v>47</v>
      </c>
      <c r="C116" s="222" t="s">
        <v>157</v>
      </c>
      <c r="D116" s="223">
        <v>45442</v>
      </c>
      <c r="E116" s="222">
        <v>4082.95</v>
      </c>
      <c r="F116" s="222">
        <v>4076.1333333333332</v>
      </c>
      <c r="G116" s="224">
        <v>4038.8166666666666</v>
      </c>
      <c r="H116" s="224">
        <v>3994.6833333333334</v>
      </c>
      <c r="I116" s="224">
        <v>3957.3666666666668</v>
      </c>
      <c r="J116" s="224">
        <v>4120.2666666666664</v>
      </c>
      <c r="K116" s="224">
        <v>4157.583333333333</v>
      </c>
      <c r="L116" s="224">
        <v>4201.7166666666662</v>
      </c>
      <c r="M116" s="225">
        <v>4113.45</v>
      </c>
      <c r="N116" s="225">
        <v>4032</v>
      </c>
      <c r="O116" s="225">
        <v>715250</v>
      </c>
      <c r="P116" s="226">
        <v>3.0248469571480016E-2</v>
      </c>
    </row>
    <row r="117" spans="1:16" ht="12.75" customHeight="1">
      <c r="A117" s="218">
        <v>107</v>
      </c>
      <c r="B117" s="230" t="s">
        <v>130</v>
      </c>
      <c r="C117" s="222" t="s">
        <v>158</v>
      </c>
      <c r="D117" s="223">
        <v>45442</v>
      </c>
      <c r="E117" s="222">
        <v>900.85</v>
      </c>
      <c r="F117" s="222">
        <v>899.9666666666667</v>
      </c>
      <c r="G117" s="224">
        <v>892.78333333333342</v>
      </c>
      <c r="H117" s="224">
        <v>884.7166666666667</v>
      </c>
      <c r="I117" s="224">
        <v>877.53333333333342</v>
      </c>
      <c r="J117" s="224">
        <v>908.03333333333342</v>
      </c>
      <c r="K117" s="224">
        <v>915.21666666666681</v>
      </c>
      <c r="L117" s="224">
        <v>923.28333333333342</v>
      </c>
      <c r="M117" s="225">
        <v>907.15</v>
      </c>
      <c r="N117" s="225">
        <v>891.9</v>
      </c>
      <c r="O117" s="225">
        <v>17982000</v>
      </c>
      <c r="P117" s="226">
        <v>-9.2234454031538231E-3</v>
      </c>
    </row>
    <row r="118" spans="1:16" ht="12.75" customHeight="1">
      <c r="A118" s="218">
        <v>108</v>
      </c>
      <c r="B118" s="230" t="s">
        <v>57</v>
      </c>
      <c r="C118" s="227" t="s">
        <v>159</v>
      </c>
      <c r="D118" s="223">
        <v>45442</v>
      </c>
      <c r="E118" s="222">
        <v>441.25</v>
      </c>
      <c r="F118" s="222">
        <v>442.16666666666669</v>
      </c>
      <c r="G118" s="224">
        <v>438.83333333333337</v>
      </c>
      <c r="H118" s="224">
        <v>436.41666666666669</v>
      </c>
      <c r="I118" s="224">
        <v>433.08333333333337</v>
      </c>
      <c r="J118" s="224">
        <v>444.58333333333337</v>
      </c>
      <c r="K118" s="224">
        <v>447.91666666666674</v>
      </c>
      <c r="L118" s="224">
        <v>450.33333333333337</v>
      </c>
      <c r="M118" s="225">
        <v>445.5</v>
      </c>
      <c r="N118" s="225">
        <v>439.75</v>
      </c>
      <c r="O118" s="225">
        <v>19387500</v>
      </c>
      <c r="P118" s="226">
        <v>1.604978709466099E-2</v>
      </c>
    </row>
    <row r="119" spans="1:16" ht="12.75" customHeight="1">
      <c r="A119" s="218">
        <v>109</v>
      </c>
      <c r="B119" s="230" t="s">
        <v>61</v>
      </c>
      <c r="C119" s="222" t="s">
        <v>160</v>
      </c>
      <c r="D119" s="223">
        <v>45442</v>
      </c>
      <c r="E119" s="222">
        <v>1654.45</v>
      </c>
      <c r="F119" s="222">
        <v>1644</v>
      </c>
      <c r="G119" s="224">
        <v>1628</v>
      </c>
      <c r="H119" s="224">
        <v>1601.55</v>
      </c>
      <c r="I119" s="224">
        <v>1585.55</v>
      </c>
      <c r="J119" s="224">
        <v>1670.45</v>
      </c>
      <c r="K119" s="224">
        <v>1686.45</v>
      </c>
      <c r="L119" s="224">
        <v>1712.9</v>
      </c>
      <c r="M119" s="225">
        <v>1660</v>
      </c>
      <c r="N119" s="225">
        <v>1617.55</v>
      </c>
      <c r="O119" s="225">
        <v>51686000</v>
      </c>
      <c r="P119" s="226">
        <v>-3.0354194807143929E-2</v>
      </c>
    </row>
    <row r="120" spans="1:16" ht="12.75" customHeight="1">
      <c r="A120" s="218">
        <v>110</v>
      </c>
      <c r="B120" s="230" t="s">
        <v>66</v>
      </c>
      <c r="C120" s="222" t="s">
        <v>1116</v>
      </c>
      <c r="D120" s="223">
        <v>45442</v>
      </c>
      <c r="E120" s="222">
        <v>170.15</v>
      </c>
      <c r="F120" s="222">
        <v>167.88333333333333</v>
      </c>
      <c r="G120" s="224">
        <v>162.26666666666665</v>
      </c>
      <c r="H120" s="224">
        <v>154.38333333333333</v>
      </c>
      <c r="I120" s="224">
        <v>148.76666666666665</v>
      </c>
      <c r="J120" s="224">
        <v>175.76666666666665</v>
      </c>
      <c r="K120" s="224">
        <v>181.38333333333333</v>
      </c>
      <c r="L120" s="224">
        <v>189.26666666666665</v>
      </c>
      <c r="M120" s="225">
        <v>173.5</v>
      </c>
      <c r="N120" s="225">
        <v>160</v>
      </c>
      <c r="O120" s="225">
        <v>51545024</v>
      </c>
      <c r="P120" s="226">
        <v>-4.4894584539065731E-2</v>
      </c>
    </row>
    <row r="121" spans="1:16" ht="12.75" customHeight="1">
      <c r="A121" s="218">
        <v>111</v>
      </c>
      <c r="B121" s="230" t="s">
        <v>42</v>
      </c>
      <c r="C121" s="222" t="s">
        <v>161</v>
      </c>
      <c r="D121" s="223">
        <v>45442</v>
      </c>
      <c r="E121" s="222">
        <v>2366.15</v>
      </c>
      <c r="F121" s="222">
        <v>2384.1</v>
      </c>
      <c r="G121" s="224">
        <v>2323.25</v>
      </c>
      <c r="H121" s="224">
        <v>2280.35</v>
      </c>
      <c r="I121" s="224">
        <v>2219.5</v>
      </c>
      <c r="J121" s="224">
        <v>2427</v>
      </c>
      <c r="K121" s="224">
        <v>2487.8499999999995</v>
      </c>
      <c r="L121" s="224">
        <v>2530.75</v>
      </c>
      <c r="M121" s="225">
        <v>2444.9499999999998</v>
      </c>
      <c r="N121" s="225">
        <v>2341.1999999999998</v>
      </c>
      <c r="O121" s="225">
        <v>1414800</v>
      </c>
      <c r="P121" s="226">
        <v>-7.4023169055566468E-2</v>
      </c>
    </row>
    <row r="122" spans="1:16" ht="12.75" customHeight="1">
      <c r="A122" s="218">
        <v>112</v>
      </c>
      <c r="B122" s="230" t="s">
        <v>42</v>
      </c>
      <c r="C122" s="222" t="s">
        <v>162</v>
      </c>
      <c r="D122" s="223">
        <v>45442</v>
      </c>
      <c r="E122" s="222">
        <v>447.35</v>
      </c>
      <c r="F122" s="222">
        <v>443.36666666666662</v>
      </c>
      <c r="G122" s="224">
        <v>436.98333333333323</v>
      </c>
      <c r="H122" s="224">
        <v>426.61666666666662</v>
      </c>
      <c r="I122" s="224">
        <v>420.23333333333323</v>
      </c>
      <c r="J122" s="224">
        <v>453.73333333333323</v>
      </c>
      <c r="K122" s="224">
        <v>460.11666666666656</v>
      </c>
      <c r="L122" s="224">
        <v>470.48333333333323</v>
      </c>
      <c r="M122" s="225">
        <v>449.75</v>
      </c>
      <c r="N122" s="225">
        <v>433</v>
      </c>
      <c r="O122" s="225">
        <v>14705000</v>
      </c>
      <c r="P122" s="226">
        <v>-6.1313076505697235E-2</v>
      </c>
    </row>
    <row r="123" spans="1:16" ht="12.75" customHeight="1">
      <c r="A123" s="218">
        <v>113</v>
      </c>
      <c r="B123" s="230" t="s">
        <v>66</v>
      </c>
      <c r="C123" s="222" t="s">
        <v>163</v>
      </c>
      <c r="D123" s="223">
        <v>45442</v>
      </c>
      <c r="E123" s="222">
        <v>673.45</v>
      </c>
      <c r="F123" s="222">
        <v>668.95</v>
      </c>
      <c r="G123" s="224">
        <v>661.55000000000007</v>
      </c>
      <c r="H123" s="224">
        <v>649.65</v>
      </c>
      <c r="I123" s="224">
        <v>642.25</v>
      </c>
      <c r="J123" s="224">
        <v>680.85000000000014</v>
      </c>
      <c r="K123" s="224">
        <v>688.25000000000023</v>
      </c>
      <c r="L123" s="224">
        <v>700.1500000000002</v>
      </c>
      <c r="M123" s="225">
        <v>676.35</v>
      </c>
      <c r="N123" s="225">
        <v>657.05</v>
      </c>
      <c r="O123" s="225">
        <v>33911000</v>
      </c>
      <c r="P123" s="226">
        <v>1.5086658484748706E-2</v>
      </c>
    </row>
    <row r="124" spans="1:16" ht="12.75" customHeight="1">
      <c r="A124" s="218">
        <v>114</v>
      </c>
      <c r="B124" s="230" t="s">
        <v>40</v>
      </c>
      <c r="C124" s="227" t="s">
        <v>164</v>
      </c>
      <c r="D124" s="223">
        <v>45442</v>
      </c>
      <c r="E124" s="222">
        <v>3657.4</v>
      </c>
      <c r="F124" s="222">
        <v>3656.0666666666671</v>
      </c>
      <c r="G124" s="224">
        <v>3634.1333333333341</v>
      </c>
      <c r="H124" s="224">
        <v>3610.8666666666672</v>
      </c>
      <c r="I124" s="224">
        <v>3588.9333333333343</v>
      </c>
      <c r="J124" s="224">
        <v>3679.3333333333339</v>
      </c>
      <c r="K124" s="224">
        <v>3701.2666666666673</v>
      </c>
      <c r="L124" s="224">
        <v>3724.5333333333338</v>
      </c>
      <c r="M124" s="225">
        <v>3678</v>
      </c>
      <c r="N124" s="225">
        <v>3632.8</v>
      </c>
      <c r="O124" s="225">
        <v>13493700</v>
      </c>
      <c r="P124" s="226">
        <v>-2.3068562429297075E-3</v>
      </c>
    </row>
    <row r="125" spans="1:16" ht="12.75" customHeight="1">
      <c r="A125" s="218">
        <v>115</v>
      </c>
      <c r="B125" s="230" t="s">
        <v>85</v>
      </c>
      <c r="C125" s="222" t="s">
        <v>165</v>
      </c>
      <c r="D125" s="223">
        <v>45442</v>
      </c>
      <c r="E125" s="222">
        <v>4779.3</v>
      </c>
      <c r="F125" s="222">
        <v>4793.9333333333334</v>
      </c>
      <c r="G125" s="224">
        <v>4741.416666666667</v>
      </c>
      <c r="H125" s="224">
        <v>4703.5333333333338</v>
      </c>
      <c r="I125" s="224">
        <v>4651.0166666666673</v>
      </c>
      <c r="J125" s="224">
        <v>4831.8166666666666</v>
      </c>
      <c r="K125" s="224">
        <v>4884.333333333333</v>
      </c>
      <c r="L125" s="224">
        <v>4922.2166666666662</v>
      </c>
      <c r="M125" s="225">
        <v>4846.45</v>
      </c>
      <c r="N125" s="225">
        <v>4756.05</v>
      </c>
      <c r="O125" s="225">
        <v>3541650</v>
      </c>
      <c r="P125" s="226">
        <v>1.740854052656526E-2</v>
      </c>
    </row>
    <row r="126" spans="1:16" ht="12.75" customHeight="1">
      <c r="A126" s="218">
        <v>116</v>
      </c>
      <c r="B126" s="230" t="s">
        <v>85</v>
      </c>
      <c r="C126" s="222" t="s">
        <v>166</v>
      </c>
      <c r="D126" s="223">
        <v>45442</v>
      </c>
      <c r="E126" s="222">
        <v>4656.1499999999996</v>
      </c>
      <c r="F126" s="222">
        <v>4667.8</v>
      </c>
      <c r="G126" s="224">
        <v>4593.3500000000004</v>
      </c>
      <c r="H126" s="224">
        <v>4530.55</v>
      </c>
      <c r="I126" s="224">
        <v>4456.1000000000004</v>
      </c>
      <c r="J126" s="224">
        <v>4730.6000000000004</v>
      </c>
      <c r="K126" s="224">
        <v>4805.0499999999993</v>
      </c>
      <c r="L126" s="224">
        <v>4867.8500000000004</v>
      </c>
      <c r="M126" s="225">
        <v>4742.25</v>
      </c>
      <c r="N126" s="225">
        <v>4605</v>
      </c>
      <c r="O126" s="225">
        <v>1469900</v>
      </c>
      <c r="P126" s="226">
        <v>6.6536061529531274E-2</v>
      </c>
    </row>
    <row r="127" spans="1:16" ht="12.75" customHeight="1">
      <c r="A127" s="218">
        <v>117</v>
      </c>
      <c r="B127" s="230" t="s">
        <v>42</v>
      </c>
      <c r="C127" s="222" t="s">
        <v>167</v>
      </c>
      <c r="D127" s="223">
        <v>45442</v>
      </c>
      <c r="E127" s="222">
        <v>1646.4</v>
      </c>
      <c r="F127" s="222">
        <v>1641.8</v>
      </c>
      <c r="G127" s="224">
        <v>1628.35</v>
      </c>
      <c r="H127" s="224">
        <v>1610.3</v>
      </c>
      <c r="I127" s="224">
        <v>1596.85</v>
      </c>
      <c r="J127" s="224">
        <v>1659.85</v>
      </c>
      <c r="K127" s="224">
        <v>1673.3000000000002</v>
      </c>
      <c r="L127" s="224">
        <v>1691.35</v>
      </c>
      <c r="M127" s="225">
        <v>1655.25</v>
      </c>
      <c r="N127" s="225">
        <v>1623.75</v>
      </c>
      <c r="O127" s="225">
        <v>6104275</v>
      </c>
      <c r="P127" s="226">
        <v>-2.6237288135593222E-2</v>
      </c>
    </row>
    <row r="128" spans="1:16" ht="12.75" customHeight="1">
      <c r="A128" s="218">
        <v>118</v>
      </c>
      <c r="B128" s="230" t="s">
        <v>54</v>
      </c>
      <c r="C128" s="222" t="s">
        <v>168</v>
      </c>
      <c r="D128" s="223">
        <v>45442</v>
      </c>
      <c r="E128" s="222">
        <v>2079.9499999999998</v>
      </c>
      <c r="F128" s="222">
        <v>2061.4</v>
      </c>
      <c r="G128" s="224">
        <v>2036.1000000000004</v>
      </c>
      <c r="H128" s="224">
        <v>1992.2500000000002</v>
      </c>
      <c r="I128" s="224">
        <v>1966.9500000000005</v>
      </c>
      <c r="J128" s="224">
        <v>2105.25</v>
      </c>
      <c r="K128" s="224">
        <v>2130.5500000000002</v>
      </c>
      <c r="L128" s="224">
        <v>2174.4</v>
      </c>
      <c r="M128" s="225">
        <v>2086.6999999999998</v>
      </c>
      <c r="N128" s="225">
        <v>2017.55</v>
      </c>
      <c r="O128" s="225">
        <v>12049100</v>
      </c>
      <c r="P128" s="226">
        <v>8.1558278353754315E-2</v>
      </c>
    </row>
    <row r="129" spans="1:16" ht="12.75" customHeight="1">
      <c r="A129" s="218">
        <v>119</v>
      </c>
      <c r="B129" s="230" t="s">
        <v>66</v>
      </c>
      <c r="C129" s="222" t="s">
        <v>169</v>
      </c>
      <c r="D129" s="223">
        <v>45442</v>
      </c>
      <c r="E129" s="222">
        <v>263.39999999999998</v>
      </c>
      <c r="F129" s="222">
        <v>262.2833333333333</v>
      </c>
      <c r="G129" s="224">
        <v>260.56666666666661</v>
      </c>
      <c r="H129" s="224">
        <v>257.73333333333329</v>
      </c>
      <c r="I129" s="224">
        <v>256.01666666666659</v>
      </c>
      <c r="J129" s="224">
        <v>265.11666666666662</v>
      </c>
      <c r="K129" s="224">
        <v>266.83333333333331</v>
      </c>
      <c r="L129" s="224">
        <v>269.66666666666663</v>
      </c>
      <c r="M129" s="225">
        <v>264</v>
      </c>
      <c r="N129" s="225">
        <v>259.45</v>
      </c>
      <c r="O129" s="225">
        <v>34712000</v>
      </c>
      <c r="P129" s="226">
        <v>-1.7047063487568671E-2</v>
      </c>
    </row>
    <row r="130" spans="1:16" ht="12.75" customHeight="1">
      <c r="A130" s="218">
        <v>120</v>
      </c>
      <c r="B130" s="230" t="s">
        <v>66</v>
      </c>
      <c r="C130" s="222" t="s">
        <v>170</v>
      </c>
      <c r="D130" s="223">
        <v>45442</v>
      </c>
      <c r="E130" s="222">
        <v>198.05</v>
      </c>
      <c r="F130" s="222">
        <v>197.2166666666667</v>
      </c>
      <c r="G130" s="224">
        <v>195.53333333333339</v>
      </c>
      <c r="H130" s="224">
        <v>193.01666666666668</v>
      </c>
      <c r="I130" s="224">
        <v>191.33333333333337</v>
      </c>
      <c r="J130" s="224">
        <v>199.73333333333341</v>
      </c>
      <c r="K130" s="224">
        <v>201.41666666666669</v>
      </c>
      <c r="L130" s="224">
        <v>203.93333333333342</v>
      </c>
      <c r="M130" s="225">
        <v>198.9</v>
      </c>
      <c r="N130" s="225">
        <v>194.7</v>
      </c>
      <c r="O130" s="225">
        <v>55470000</v>
      </c>
      <c r="P130" s="226">
        <v>2.5569915136724165E-2</v>
      </c>
    </row>
    <row r="131" spans="1:16" ht="12.75" customHeight="1">
      <c r="A131" s="218">
        <v>121</v>
      </c>
      <c r="B131" s="230" t="s">
        <v>57</v>
      </c>
      <c r="C131" s="222" t="s">
        <v>171</v>
      </c>
      <c r="D131" s="223">
        <v>45442</v>
      </c>
      <c r="E131" s="222">
        <v>518.5</v>
      </c>
      <c r="F131" s="222">
        <v>520.6</v>
      </c>
      <c r="G131" s="224">
        <v>513.90000000000009</v>
      </c>
      <c r="H131" s="224">
        <v>509.30000000000007</v>
      </c>
      <c r="I131" s="224">
        <v>502.60000000000014</v>
      </c>
      <c r="J131" s="224">
        <v>525.20000000000005</v>
      </c>
      <c r="K131" s="224">
        <v>531.90000000000009</v>
      </c>
      <c r="L131" s="224">
        <v>536.5</v>
      </c>
      <c r="M131" s="225">
        <v>527.29999999999995</v>
      </c>
      <c r="N131" s="225">
        <v>516</v>
      </c>
      <c r="O131" s="225">
        <v>14376000</v>
      </c>
      <c r="P131" s="226">
        <v>-1.4316274477538259E-2</v>
      </c>
    </row>
    <row r="132" spans="1:16" ht="12.75" customHeight="1">
      <c r="A132" s="218">
        <v>122</v>
      </c>
      <c r="B132" s="230" t="s">
        <v>54</v>
      </c>
      <c r="C132" s="222" t="s">
        <v>172</v>
      </c>
      <c r="D132" s="223">
        <v>45442</v>
      </c>
      <c r="E132" s="222">
        <v>12763.8</v>
      </c>
      <c r="F132" s="222">
        <v>12863.1</v>
      </c>
      <c r="G132" s="224">
        <v>12577.25</v>
      </c>
      <c r="H132" s="224">
        <v>12390.699999999999</v>
      </c>
      <c r="I132" s="224">
        <v>12104.849999999999</v>
      </c>
      <c r="J132" s="224">
        <v>13049.650000000001</v>
      </c>
      <c r="K132" s="224">
        <v>13335.500000000004</v>
      </c>
      <c r="L132" s="224">
        <v>13522.050000000003</v>
      </c>
      <c r="M132" s="225">
        <v>13148.95</v>
      </c>
      <c r="N132" s="225">
        <v>12676.55</v>
      </c>
      <c r="O132" s="225">
        <v>2615600</v>
      </c>
      <c r="P132" s="226">
        <v>-7.1740368191307649E-3</v>
      </c>
    </row>
    <row r="133" spans="1:16" ht="12.75" customHeight="1">
      <c r="A133" s="218">
        <v>123</v>
      </c>
      <c r="B133" s="230" t="s">
        <v>57</v>
      </c>
      <c r="C133" s="222" t="s">
        <v>173</v>
      </c>
      <c r="D133" s="223">
        <v>45442</v>
      </c>
      <c r="E133" s="222">
        <v>1191</v>
      </c>
      <c r="F133" s="222">
        <v>1194.1500000000001</v>
      </c>
      <c r="G133" s="224">
        <v>1176.2500000000002</v>
      </c>
      <c r="H133" s="224">
        <v>1161.5000000000002</v>
      </c>
      <c r="I133" s="224">
        <v>1143.6000000000004</v>
      </c>
      <c r="J133" s="224">
        <v>1208.9000000000001</v>
      </c>
      <c r="K133" s="224">
        <v>1226.7999999999997</v>
      </c>
      <c r="L133" s="224">
        <v>1241.55</v>
      </c>
      <c r="M133" s="225">
        <v>1212.05</v>
      </c>
      <c r="N133" s="225">
        <v>1179.4000000000001</v>
      </c>
      <c r="O133" s="225">
        <v>10565800</v>
      </c>
      <c r="P133" s="226">
        <v>1.125552726785475E-2</v>
      </c>
    </row>
    <row r="134" spans="1:16" ht="12.75" customHeight="1">
      <c r="A134" s="218">
        <v>124</v>
      </c>
      <c r="B134" s="230" t="s">
        <v>85</v>
      </c>
      <c r="C134" s="222" t="s">
        <v>174</v>
      </c>
      <c r="D134" s="223">
        <v>45442</v>
      </c>
      <c r="E134" s="222">
        <v>4092.65</v>
      </c>
      <c r="F134" s="222">
        <v>4076.7666666666664</v>
      </c>
      <c r="G134" s="224">
        <v>3942.5333333333328</v>
      </c>
      <c r="H134" s="224">
        <v>3792.4166666666665</v>
      </c>
      <c r="I134" s="224">
        <v>3658.1833333333329</v>
      </c>
      <c r="J134" s="224">
        <v>4226.8833333333332</v>
      </c>
      <c r="K134" s="224">
        <v>4361.1166666666668</v>
      </c>
      <c r="L134" s="224">
        <v>4511.2333333333327</v>
      </c>
      <c r="M134" s="225">
        <v>4211</v>
      </c>
      <c r="N134" s="225">
        <v>3926.65</v>
      </c>
      <c r="O134" s="225">
        <v>2362600</v>
      </c>
      <c r="P134" s="226">
        <v>-4.5568392986992001E-2</v>
      </c>
    </row>
    <row r="135" spans="1:16" ht="12.75" customHeight="1">
      <c r="A135" s="218">
        <v>125</v>
      </c>
      <c r="B135" s="230" t="s">
        <v>42</v>
      </c>
      <c r="C135" s="222" t="s">
        <v>175</v>
      </c>
      <c r="D135" s="223">
        <v>45442</v>
      </c>
      <c r="E135" s="222">
        <v>1785.5</v>
      </c>
      <c r="F135" s="222">
        <v>1795.1333333333332</v>
      </c>
      <c r="G135" s="224">
        <v>1771.3666666666663</v>
      </c>
      <c r="H135" s="224">
        <v>1757.2333333333331</v>
      </c>
      <c r="I135" s="224">
        <v>1733.4666666666662</v>
      </c>
      <c r="J135" s="224">
        <v>1809.2666666666664</v>
      </c>
      <c r="K135" s="224">
        <v>1833.0333333333333</v>
      </c>
      <c r="L135" s="224">
        <v>1847.1666666666665</v>
      </c>
      <c r="M135" s="225">
        <v>1818.9</v>
      </c>
      <c r="N135" s="225">
        <v>1781</v>
      </c>
      <c r="O135" s="225">
        <v>1274800</v>
      </c>
      <c r="P135" s="226">
        <v>1.3676844783715014E-2</v>
      </c>
    </row>
    <row r="136" spans="1:16" ht="12.75" customHeight="1">
      <c r="A136" s="218">
        <v>126</v>
      </c>
      <c r="B136" s="230" t="s">
        <v>66</v>
      </c>
      <c r="C136" s="229" t="s">
        <v>176</v>
      </c>
      <c r="D136" s="223">
        <v>45442</v>
      </c>
      <c r="E136" s="222">
        <v>982.7</v>
      </c>
      <c r="F136" s="222">
        <v>988.86666666666667</v>
      </c>
      <c r="G136" s="224">
        <v>969.23333333333335</v>
      </c>
      <c r="H136" s="224">
        <v>955.76666666666665</v>
      </c>
      <c r="I136" s="224">
        <v>936.13333333333333</v>
      </c>
      <c r="J136" s="224">
        <v>1002.3333333333334</v>
      </c>
      <c r="K136" s="224">
        <v>1021.9666666666668</v>
      </c>
      <c r="L136" s="224">
        <v>1035.4333333333334</v>
      </c>
      <c r="M136" s="225">
        <v>1008.5</v>
      </c>
      <c r="N136" s="225">
        <v>975.4</v>
      </c>
      <c r="O136" s="225">
        <v>7460000</v>
      </c>
      <c r="P136" s="226">
        <v>-6.963982839469221E-2</v>
      </c>
    </row>
    <row r="137" spans="1:16" ht="12.75" customHeight="1">
      <c r="A137" s="218">
        <v>127</v>
      </c>
      <c r="B137" s="230" t="s">
        <v>82</v>
      </c>
      <c r="C137" s="229" t="s">
        <v>177</v>
      </c>
      <c r="D137" s="223">
        <v>45442</v>
      </c>
      <c r="E137" s="222">
        <v>1452.45</v>
      </c>
      <c r="F137" s="222">
        <v>1458.6000000000001</v>
      </c>
      <c r="G137" s="224">
        <v>1434.1000000000004</v>
      </c>
      <c r="H137" s="224">
        <v>1415.7500000000002</v>
      </c>
      <c r="I137" s="224">
        <v>1391.2500000000005</v>
      </c>
      <c r="J137" s="224">
        <v>1476.9500000000003</v>
      </c>
      <c r="K137" s="224">
        <v>1501.4499999999998</v>
      </c>
      <c r="L137" s="224">
        <v>1519.8000000000002</v>
      </c>
      <c r="M137" s="225">
        <v>1483.1</v>
      </c>
      <c r="N137" s="225">
        <v>1440.25</v>
      </c>
      <c r="O137" s="225">
        <v>2526400</v>
      </c>
      <c r="P137" s="226">
        <v>-1.3587380915196002E-2</v>
      </c>
    </row>
    <row r="138" spans="1:16" ht="12.75" customHeight="1">
      <c r="A138" s="218">
        <v>128</v>
      </c>
      <c r="B138" s="230" t="s">
        <v>54</v>
      </c>
      <c r="C138" s="222" t="s">
        <v>178</v>
      </c>
      <c r="D138" s="223">
        <v>45442</v>
      </c>
      <c r="E138" s="222">
        <v>131.6</v>
      </c>
      <c r="F138" s="222">
        <v>131.98333333333332</v>
      </c>
      <c r="G138" s="224">
        <v>130.26666666666665</v>
      </c>
      <c r="H138" s="224">
        <v>128.93333333333334</v>
      </c>
      <c r="I138" s="224">
        <v>127.21666666666667</v>
      </c>
      <c r="J138" s="224">
        <v>133.31666666666663</v>
      </c>
      <c r="K138" s="224">
        <v>135.03333333333327</v>
      </c>
      <c r="L138" s="224">
        <v>136.36666666666662</v>
      </c>
      <c r="M138" s="225">
        <v>133.69999999999999</v>
      </c>
      <c r="N138" s="225">
        <v>130.65</v>
      </c>
      <c r="O138" s="225">
        <v>149682200</v>
      </c>
      <c r="P138" s="226">
        <v>-1.4122708567153011E-2</v>
      </c>
    </row>
    <row r="139" spans="1:16" ht="12.75" customHeight="1">
      <c r="A139" s="218">
        <v>129</v>
      </c>
      <c r="B139" s="230" t="s">
        <v>85</v>
      </c>
      <c r="C139" s="222" t="s">
        <v>179</v>
      </c>
      <c r="D139" s="223">
        <v>45442</v>
      </c>
      <c r="E139" s="222">
        <v>2362</v>
      </c>
      <c r="F139" s="222">
        <v>2365.2333333333336</v>
      </c>
      <c r="G139" s="224">
        <v>2323.666666666667</v>
      </c>
      <c r="H139" s="224">
        <v>2285.3333333333335</v>
      </c>
      <c r="I139" s="224">
        <v>2243.7666666666669</v>
      </c>
      <c r="J139" s="224">
        <v>2403.5666666666671</v>
      </c>
      <c r="K139" s="224">
        <v>2445.1333333333337</v>
      </c>
      <c r="L139" s="224">
        <v>2483.4666666666672</v>
      </c>
      <c r="M139" s="225">
        <v>2406.8000000000002</v>
      </c>
      <c r="N139" s="225">
        <v>2326.9</v>
      </c>
      <c r="O139" s="225">
        <v>3063775</v>
      </c>
      <c r="P139" s="226">
        <v>3.4159472755963982E-2</v>
      </c>
    </row>
    <row r="140" spans="1:16" ht="12.75" customHeight="1">
      <c r="A140" s="218">
        <v>130</v>
      </c>
      <c r="B140" s="230" t="s">
        <v>54</v>
      </c>
      <c r="C140" s="227" t="s">
        <v>180</v>
      </c>
      <c r="D140" s="223">
        <v>45442</v>
      </c>
      <c r="E140" s="222">
        <v>131947.9</v>
      </c>
      <c r="F140" s="222">
        <v>131775.31666666668</v>
      </c>
      <c r="G140" s="224">
        <v>131379.13333333336</v>
      </c>
      <c r="H140" s="224">
        <v>130810.36666666667</v>
      </c>
      <c r="I140" s="224">
        <v>130414.18333333335</v>
      </c>
      <c r="J140" s="224">
        <v>132344.08333333337</v>
      </c>
      <c r="K140" s="224">
        <v>132740.26666666666</v>
      </c>
      <c r="L140" s="224">
        <v>133309.03333333338</v>
      </c>
      <c r="M140" s="225">
        <v>132171.5</v>
      </c>
      <c r="N140" s="225">
        <v>131206.54999999999</v>
      </c>
      <c r="O140" s="225">
        <v>49185</v>
      </c>
      <c r="P140" s="226">
        <v>-4.5537340619307837E-3</v>
      </c>
    </row>
    <row r="141" spans="1:16" ht="12.75" customHeight="1">
      <c r="A141" s="218">
        <v>131</v>
      </c>
      <c r="B141" s="230" t="s">
        <v>66</v>
      </c>
      <c r="C141" s="222" t="s">
        <v>181</v>
      </c>
      <c r="D141" s="223">
        <v>45442</v>
      </c>
      <c r="E141" s="222">
        <v>1689.2</v>
      </c>
      <c r="F141" s="222">
        <v>1682.7666666666664</v>
      </c>
      <c r="G141" s="224">
        <v>1671.5333333333328</v>
      </c>
      <c r="H141" s="224">
        <v>1653.8666666666663</v>
      </c>
      <c r="I141" s="224">
        <v>1642.6333333333328</v>
      </c>
      <c r="J141" s="224">
        <v>1700.4333333333329</v>
      </c>
      <c r="K141" s="224">
        <v>1711.6666666666665</v>
      </c>
      <c r="L141" s="224">
        <v>1729.333333333333</v>
      </c>
      <c r="M141" s="225">
        <v>1694</v>
      </c>
      <c r="N141" s="225">
        <v>1665.1</v>
      </c>
      <c r="O141" s="225">
        <v>5134800</v>
      </c>
      <c r="P141" s="226">
        <v>7.4457753318225963E-3</v>
      </c>
    </row>
    <row r="142" spans="1:16" ht="12.75" customHeight="1">
      <c r="A142" s="218">
        <v>132</v>
      </c>
      <c r="B142" s="230" t="s">
        <v>130</v>
      </c>
      <c r="C142" s="222" t="s">
        <v>182</v>
      </c>
      <c r="D142" s="223">
        <v>45442</v>
      </c>
      <c r="E142" s="222">
        <v>190.15</v>
      </c>
      <c r="F142" s="222">
        <v>191.38333333333333</v>
      </c>
      <c r="G142" s="224">
        <v>188.16666666666666</v>
      </c>
      <c r="H142" s="224">
        <v>186.18333333333334</v>
      </c>
      <c r="I142" s="224">
        <v>182.96666666666667</v>
      </c>
      <c r="J142" s="224">
        <v>193.36666666666665</v>
      </c>
      <c r="K142" s="224">
        <v>196.58333333333334</v>
      </c>
      <c r="L142" s="224">
        <v>198.56666666666663</v>
      </c>
      <c r="M142" s="225">
        <v>194.6</v>
      </c>
      <c r="N142" s="225">
        <v>189.4</v>
      </c>
      <c r="O142" s="225">
        <v>88578750</v>
      </c>
      <c r="P142" s="226">
        <v>2.7593818984547464E-3</v>
      </c>
    </row>
    <row r="143" spans="1:16" ht="12.75" customHeight="1">
      <c r="A143" s="218">
        <v>133</v>
      </c>
      <c r="B143" s="230" t="s">
        <v>85</v>
      </c>
      <c r="C143" s="222" t="s">
        <v>183</v>
      </c>
      <c r="D143" s="223">
        <v>45442</v>
      </c>
      <c r="E143" s="222">
        <v>6105.5</v>
      </c>
      <c r="F143" s="222">
        <v>6067.1166666666659</v>
      </c>
      <c r="G143" s="224">
        <v>5984.2333333333318</v>
      </c>
      <c r="H143" s="224">
        <v>5862.9666666666662</v>
      </c>
      <c r="I143" s="224">
        <v>5780.0833333333321</v>
      </c>
      <c r="J143" s="224">
        <v>6188.3833333333314</v>
      </c>
      <c r="K143" s="224">
        <v>6271.2666666666646</v>
      </c>
      <c r="L143" s="224">
        <v>6392.533333333331</v>
      </c>
      <c r="M143" s="225">
        <v>6150</v>
      </c>
      <c r="N143" s="225">
        <v>5945.85</v>
      </c>
      <c r="O143" s="225">
        <v>1458150</v>
      </c>
      <c r="P143" s="226">
        <v>2.9112852000846918E-2</v>
      </c>
    </row>
    <row r="144" spans="1:16" ht="12.75" customHeight="1">
      <c r="A144" s="218">
        <v>134</v>
      </c>
      <c r="B144" s="230" t="s">
        <v>907</v>
      </c>
      <c r="C144" s="222" t="s">
        <v>184</v>
      </c>
      <c r="D144" s="223">
        <v>45442</v>
      </c>
      <c r="E144" s="222">
        <v>3451.75</v>
      </c>
      <c r="F144" s="222">
        <v>3426.2166666666667</v>
      </c>
      <c r="G144" s="224">
        <v>3369.3833333333332</v>
      </c>
      <c r="H144" s="224">
        <v>3287.0166666666664</v>
      </c>
      <c r="I144" s="224">
        <v>3230.1833333333329</v>
      </c>
      <c r="J144" s="224">
        <v>3508.5833333333335</v>
      </c>
      <c r="K144" s="224">
        <v>3565.4166666666665</v>
      </c>
      <c r="L144" s="224">
        <v>3647.7833333333338</v>
      </c>
      <c r="M144" s="225">
        <v>3483.05</v>
      </c>
      <c r="N144" s="225">
        <v>3343.85</v>
      </c>
      <c r="O144" s="225">
        <v>1948550</v>
      </c>
      <c r="P144" s="226">
        <v>7.8185087840641862E-2</v>
      </c>
    </row>
    <row r="145" spans="1:16" ht="12.75" customHeight="1">
      <c r="A145" s="218">
        <v>135</v>
      </c>
      <c r="B145" s="230" t="s">
        <v>57</v>
      </c>
      <c r="C145" s="222" t="s">
        <v>185</v>
      </c>
      <c r="D145" s="223">
        <v>45442</v>
      </c>
      <c r="E145" s="222">
        <v>2526.6</v>
      </c>
      <c r="F145" s="222">
        <v>2525.7666666666669</v>
      </c>
      <c r="G145" s="224">
        <v>2508.0333333333338</v>
      </c>
      <c r="H145" s="224">
        <v>2489.4666666666667</v>
      </c>
      <c r="I145" s="224">
        <v>2471.7333333333336</v>
      </c>
      <c r="J145" s="224">
        <v>2544.3333333333339</v>
      </c>
      <c r="K145" s="224">
        <v>2562.0666666666666</v>
      </c>
      <c r="L145" s="224">
        <v>2580.6333333333341</v>
      </c>
      <c r="M145" s="225">
        <v>2543.5</v>
      </c>
      <c r="N145" s="225">
        <v>2507.1999999999998</v>
      </c>
      <c r="O145" s="225">
        <v>5755000</v>
      </c>
      <c r="P145" s="226">
        <v>-1.9657944944126465E-2</v>
      </c>
    </row>
    <row r="146" spans="1:16" ht="12.75" customHeight="1">
      <c r="A146" s="218">
        <v>136</v>
      </c>
      <c r="B146" s="230" t="s">
        <v>130</v>
      </c>
      <c r="C146" s="222" t="s">
        <v>186</v>
      </c>
      <c r="D146" s="223">
        <v>45442</v>
      </c>
      <c r="E146" s="222">
        <v>257.10000000000002</v>
      </c>
      <c r="F146" s="222">
        <v>258.61666666666662</v>
      </c>
      <c r="G146" s="224">
        <v>254.03333333333325</v>
      </c>
      <c r="H146" s="224">
        <v>250.96666666666664</v>
      </c>
      <c r="I146" s="224">
        <v>246.38333333333327</v>
      </c>
      <c r="J146" s="224">
        <v>261.68333333333322</v>
      </c>
      <c r="K146" s="224">
        <v>266.26666666666659</v>
      </c>
      <c r="L146" s="224">
        <v>269.3333333333332</v>
      </c>
      <c r="M146" s="225">
        <v>263.2</v>
      </c>
      <c r="N146" s="225">
        <v>255.55</v>
      </c>
      <c r="O146" s="225">
        <v>80154000</v>
      </c>
      <c r="P146" s="226">
        <v>-1.0774186382317006E-2</v>
      </c>
    </row>
    <row r="147" spans="1:16" ht="12.75" customHeight="1">
      <c r="A147" s="218">
        <v>137</v>
      </c>
      <c r="B147" s="230" t="s">
        <v>187</v>
      </c>
      <c r="C147" s="222" t="s">
        <v>188</v>
      </c>
      <c r="D147" s="223">
        <v>45442</v>
      </c>
      <c r="E147" s="222">
        <v>365.2</v>
      </c>
      <c r="F147" s="222">
        <v>363.93333333333334</v>
      </c>
      <c r="G147" s="224">
        <v>361.06666666666666</v>
      </c>
      <c r="H147" s="224">
        <v>356.93333333333334</v>
      </c>
      <c r="I147" s="224">
        <v>354.06666666666666</v>
      </c>
      <c r="J147" s="224">
        <v>368.06666666666666</v>
      </c>
      <c r="K147" s="224">
        <v>370.93333333333334</v>
      </c>
      <c r="L147" s="224">
        <v>375.06666666666666</v>
      </c>
      <c r="M147" s="225">
        <v>366.8</v>
      </c>
      <c r="N147" s="225">
        <v>359.8</v>
      </c>
      <c r="O147" s="225">
        <v>110017500</v>
      </c>
      <c r="P147" s="226">
        <v>7.6409829578790811E-4</v>
      </c>
    </row>
    <row r="148" spans="1:16" ht="12.75" customHeight="1">
      <c r="A148" s="218">
        <v>138</v>
      </c>
      <c r="B148" s="230" t="s">
        <v>106</v>
      </c>
      <c r="C148" s="222" t="s">
        <v>189</v>
      </c>
      <c r="D148" s="223">
        <v>45442</v>
      </c>
      <c r="E148" s="222">
        <v>1493.05</v>
      </c>
      <c r="F148" s="222">
        <v>1497.3333333333333</v>
      </c>
      <c r="G148" s="224">
        <v>1474.7166666666665</v>
      </c>
      <c r="H148" s="224">
        <v>1456.3833333333332</v>
      </c>
      <c r="I148" s="224">
        <v>1433.7666666666664</v>
      </c>
      <c r="J148" s="224">
        <v>1515.6666666666665</v>
      </c>
      <c r="K148" s="224">
        <v>1538.2833333333333</v>
      </c>
      <c r="L148" s="224">
        <v>1556.6166666666666</v>
      </c>
      <c r="M148" s="225">
        <v>1519.95</v>
      </c>
      <c r="N148" s="225">
        <v>1479</v>
      </c>
      <c r="O148" s="225">
        <v>4640300</v>
      </c>
      <c r="P148" s="226">
        <v>-1.3558300692979813E-3</v>
      </c>
    </row>
    <row r="149" spans="1:16" ht="12.75" customHeight="1">
      <c r="A149" s="218">
        <v>139</v>
      </c>
      <c r="B149" s="230" t="s">
        <v>85</v>
      </c>
      <c r="C149" s="222" t="s">
        <v>190</v>
      </c>
      <c r="D149" s="223">
        <v>45442</v>
      </c>
      <c r="E149" s="222">
        <v>7519.25</v>
      </c>
      <c r="F149" s="222">
        <v>7521.833333333333</v>
      </c>
      <c r="G149" s="224">
        <v>7417.4166666666661</v>
      </c>
      <c r="H149" s="224">
        <v>7315.583333333333</v>
      </c>
      <c r="I149" s="224">
        <v>7211.1666666666661</v>
      </c>
      <c r="J149" s="224">
        <v>7623.6666666666661</v>
      </c>
      <c r="K149" s="224">
        <v>7728.0833333333321</v>
      </c>
      <c r="L149" s="224">
        <v>7829.9166666666661</v>
      </c>
      <c r="M149" s="225">
        <v>7626.25</v>
      </c>
      <c r="N149" s="225">
        <v>7420</v>
      </c>
      <c r="O149" s="225">
        <v>1218900</v>
      </c>
      <c r="P149" s="226">
        <v>-3.9101300748916046E-2</v>
      </c>
    </row>
    <row r="150" spans="1:16" ht="12.75" customHeight="1">
      <c r="A150" s="218">
        <v>140</v>
      </c>
      <c r="B150" s="230" t="s">
        <v>82</v>
      </c>
      <c r="C150" s="227" t="s">
        <v>191</v>
      </c>
      <c r="D150" s="223">
        <v>45442</v>
      </c>
      <c r="E150" s="222">
        <v>285.75</v>
      </c>
      <c r="F150" s="222">
        <v>285.84999999999997</v>
      </c>
      <c r="G150" s="224">
        <v>284.19999999999993</v>
      </c>
      <c r="H150" s="224">
        <v>282.64999999999998</v>
      </c>
      <c r="I150" s="224">
        <v>280.99999999999994</v>
      </c>
      <c r="J150" s="224">
        <v>287.39999999999992</v>
      </c>
      <c r="K150" s="224">
        <v>289.0499999999999</v>
      </c>
      <c r="L150" s="224">
        <v>290.59999999999991</v>
      </c>
      <c r="M150" s="225">
        <v>287.5</v>
      </c>
      <c r="N150" s="225">
        <v>284.3</v>
      </c>
      <c r="O150" s="225">
        <v>78474550</v>
      </c>
      <c r="P150" s="226">
        <v>-6.0467157555956505E-3</v>
      </c>
    </row>
    <row r="151" spans="1:16" ht="12.75" customHeight="1">
      <c r="A151" s="218">
        <v>141</v>
      </c>
      <c r="B151" s="230" t="s">
        <v>45</v>
      </c>
      <c r="C151" s="229" t="s">
        <v>192</v>
      </c>
      <c r="D151" s="223">
        <v>45442</v>
      </c>
      <c r="E151" s="222">
        <v>35368.5</v>
      </c>
      <c r="F151" s="222">
        <v>35267.566666666666</v>
      </c>
      <c r="G151" s="224">
        <v>35080.883333333331</v>
      </c>
      <c r="H151" s="224">
        <v>34793.266666666663</v>
      </c>
      <c r="I151" s="224">
        <v>34606.583333333328</v>
      </c>
      <c r="J151" s="224">
        <v>35555.183333333334</v>
      </c>
      <c r="K151" s="224">
        <v>35741.866666666669</v>
      </c>
      <c r="L151" s="224">
        <v>36029.483333333337</v>
      </c>
      <c r="M151" s="225">
        <v>35454.25</v>
      </c>
      <c r="N151" s="225">
        <v>34979.949999999997</v>
      </c>
      <c r="O151" s="225">
        <v>185700</v>
      </c>
      <c r="P151" s="226">
        <v>1.6837782340862424E-2</v>
      </c>
    </row>
    <row r="152" spans="1:16" ht="12.75" customHeight="1">
      <c r="A152" s="218">
        <v>142</v>
      </c>
      <c r="B152" s="230" t="s">
        <v>42</v>
      </c>
      <c r="C152" s="222" t="s">
        <v>193</v>
      </c>
      <c r="D152" s="223">
        <v>45442</v>
      </c>
      <c r="E152" s="222">
        <v>933.1</v>
      </c>
      <c r="F152" s="222">
        <v>933.06666666666672</v>
      </c>
      <c r="G152" s="224">
        <v>922.68333333333339</v>
      </c>
      <c r="H152" s="224">
        <v>912.26666666666665</v>
      </c>
      <c r="I152" s="224">
        <v>901.88333333333333</v>
      </c>
      <c r="J152" s="224">
        <v>943.48333333333346</v>
      </c>
      <c r="K152" s="224">
        <v>953.8666666666669</v>
      </c>
      <c r="L152" s="224">
        <v>964.28333333333353</v>
      </c>
      <c r="M152" s="225">
        <v>943.45</v>
      </c>
      <c r="N152" s="225">
        <v>922.65</v>
      </c>
      <c r="O152" s="225">
        <v>11742000</v>
      </c>
      <c r="P152" s="226">
        <v>1.1827053577198992E-2</v>
      </c>
    </row>
    <row r="153" spans="1:16" ht="12.75" customHeight="1">
      <c r="A153" s="218">
        <v>143</v>
      </c>
      <c r="B153" s="230" t="s">
        <v>85</v>
      </c>
      <c r="C153" s="222" t="s">
        <v>194</v>
      </c>
      <c r="D153" s="223">
        <v>45442</v>
      </c>
      <c r="E153" s="222">
        <v>3402.7</v>
      </c>
      <c r="F153" s="222">
        <v>3415.4</v>
      </c>
      <c r="G153" s="224">
        <v>3375.8</v>
      </c>
      <c r="H153" s="224">
        <v>3348.9</v>
      </c>
      <c r="I153" s="224">
        <v>3309.3</v>
      </c>
      <c r="J153" s="224">
        <v>3442.3</v>
      </c>
      <c r="K153" s="224">
        <v>3481.8999999999996</v>
      </c>
      <c r="L153" s="224">
        <v>3508.8</v>
      </c>
      <c r="M153" s="225">
        <v>3455</v>
      </c>
      <c r="N153" s="225">
        <v>3388.5</v>
      </c>
      <c r="O153" s="225">
        <v>3726600</v>
      </c>
      <c r="P153" s="226">
        <v>2.1658076543480644E-2</v>
      </c>
    </row>
    <row r="154" spans="1:16" ht="12.75" customHeight="1">
      <c r="A154" s="218">
        <v>144</v>
      </c>
      <c r="B154" s="230" t="s">
        <v>82</v>
      </c>
      <c r="C154" s="222" t="s">
        <v>195</v>
      </c>
      <c r="D154" s="223">
        <v>45442</v>
      </c>
      <c r="E154" s="222">
        <v>307</v>
      </c>
      <c r="F154" s="222">
        <v>308.81666666666666</v>
      </c>
      <c r="G154" s="224">
        <v>304.13333333333333</v>
      </c>
      <c r="H154" s="224">
        <v>301.26666666666665</v>
      </c>
      <c r="I154" s="224">
        <v>296.58333333333331</v>
      </c>
      <c r="J154" s="224">
        <v>311.68333333333334</v>
      </c>
      <c r="K154" s="224">
        <v>316.36666666666662</v>
      </c>
      <c r="L154" s="224">
        <v>319.23333333333335</v>
      </c>
      <c r="M154" s="225">
        <v>313.5</v>
      </c>
      <c r="N154" s="225">
        <v>305.95</v>
      </c>
      <c r="O154" s="225">
        <v>41556000</v>
      </c>
      <c r="P154" s="226">
        <v>-8.5176436905017531E-3</v>
      </c>
    </row>
    <row r="155" spans="1:16" ht="12.75" customHeight="1">
      <c r="A155" s="218">
        <v>145</v>
      </c>
      <c r="B155" s="230" t="s">
        <v>66</v>
      </c>
      <c r="C155" s="227" t="s">
        <v>196</v>
      </c>
      <c r="D155" s="223">
        <v>45442</v>
      </c>
      <c r="E155" s="222">
        <v>417.95</v>
      </c>
      <c r="F155" s="222">
        <v>415.08333333333331</v>
      </c>
      <c r="G155" s="224">
        <v>411.46666666666664</v>
      </c>
      <c r="H155" s="224">
        <v>404.98333333333335</v>
      </c>
      <c r="I155" s="224">
        <v>401.36666666666667</v>
      </c>
      <c r="J155" s="224">
        <v>421.56666666666661</v>
      </c>
      <c r="K155" s="224">
        <v>425.18333333333328</v>
      </c>
      <c r="L155" s="224">
        <v>431.66666666666657</v>
      </c>
      <c r="M155" s="225">
        <v>418.7</v>
      </c>
      <c r="N155" s="225">
        <v>408.6</v>
      </c>
      <c r="O155" s="225">
        <v>82661600</v>
      </c>
      <c r="P155" s="226">
        <v>-6.7964518832473739E-3</v>
      </c>
    </row>
    <row r="156" spans="1:16" ht="12.75" customHeight="1">
      <c r="A156" s="218">
        <v>146</v>
      </c>
      <c r="B156" s="230" t="s">
        <v>57</v>
      </c>
      <c r="C156" s="222" t="s">
        <v>197</v>
      </c>
      <c r="D156" s="223">
        <v>45442</v>
      </c>
      <c r="E156" s="222">
        <v>3037.5</v>
      </c>
      <c r="F156" s="222">
        <v>3026.9666666666667</v>
      </c>
      <c r="G156" s="224">
        <v>3010.1333333333332</v>
      </c>
      <c r="H156" s="224">
        <v>2982.7666666666664</v>
      </c>
      <c r="I156" s="224">
        <v>2965.9333333333329</v>
      </c>
      <c r="J156" s="224">
        <v>3054.3333333333335</v>
      </c>
      <c r="K156" s="224">
        <v>3071.1666666666665</v>
      </c>
      <c r="L156" s="224">
        <v>3098.5333333333338</v>
      </c>
      <c r="M156" s="225">
        <v>3043.8</v>
      </c>
      <c r="N156" s="225">
        <v>2999.6</v>
      </c>
      <c r="O156" s="225">
        <v>1694750</v>
      </c>
      <c r="P156" s="226">
        <v>-1.7963204403882368E-2</v>
      </c>
    </row>
    <row r="157" spans="1:16" ht="12.75" customHeight="1">
      <c r="A157" s="218">
        <v>147</v>
      </c>
      <c r="B157" s="230" t="s">
        <v>907</v>
      </c>
      <c r="C157" s="222" t="s">
        <v>198</v>
      </c>
      <c r="D157" s="223">
        <v>45442</v>
      </c>
      <c r="E157" s="222">
        <v>3777.95</v>
      </c>
      <c r="F157" s="222">
        <v>3805.1833333333329</v>
      </c>
      <c r="G157" s="224">
        <v>3737.766666666666</v>
      </c>
      <c r="H157" s="224">
        <v>3697.583333333333</v>
      </c>
      <c r="I157" s="224">
        <v>3630.1666666666661</v>
      </c>
      <c r="J157" s="224">
        <v>3845.3666666666659</v>
      </c>
      <c r="K157" s="224">
        <v>3912.7833333333328</v>
      </c>
      <c r="L157" s="224">
        <v>3952.9666666666658</v>
      </c>
      <c r="M157" s="225">
        <v>3872.6</v>
      </c>
      <c r="N157" s="225">
        <v>3765</v>
      </c>
      <c r="O157" s="225">
        <v>1530750</v>
      </c>
      <c r="P157" s="226">
        <v>-1.953562850280224E-2</v>
      </c>
    </row>
    <row r="158" spans="1:16" ht="12.75" customHeight="1">
      <c r="A158" s="218">
        <v>148</v>
      </c>
      <c r="B158" s="230" t="s">
        <v>61</v>
      </c>
      <c r="C158" s="222" t="s">
        <v>199</v>
      </c>
      <c r="D158" s="223">
        <v>45442</v>
      </c>
      <c r="E158" s="222">
        <v>138.44999999999999</v>
      </c>
      <c r="F158" s="222">
        <v>138.15</v>
      </c>
      <c r="G158" s="224">
        <v>136.15</v>
      </c>
      <c r="H158" s="224">
        <v>133.85</v>
      </c>
      <c r="I158" s="224">
        <v>131.85</v>
      </c>
      <c r="J158" s="224">
        <v>140.45000000000002</v>
      </c>
      <c r="K158" s="224">
        <v>142.45000000000002</v>
      </c>
      <c r="L158" s="224">
        <v>144.75000000000003</v>
      </c>
      <c r="M158" s="225">
        <v>140.15</v>
      </c>
      <c r="N158" s="225">
        <v>135.85</v>
      </c>
      <c r="O158" s="225">
        <v>240008000</v>
      </c>
      <c r="P158" s="226">
        <v>5.0249572878630529E-3</v>
      </c>
    </row>
    <row r="159" spans="1:16" ht="12.75" customHeight="1">
      <c r="A159" s="218">
        <v>149</v>
      </c>
      <c r="B159" s="230" t="s">
        <v>40</v>
      </c>
      <c r="C159" s="222" t="s">
        <v>200</v>
      </c>
      <c r="D159" s="223">
        <v>45442</v>
      </c>
      <c r="E159" s="222">
        <v>5680.7</v>
      </c>
      <c r="F159" s="222">
        <v>5680.05</v>
      </c>
      <c r="G159" s="224">
        <v>5615.6500000000005</v>
      </c>
      <c r="H159" s="224">
        <v>5550.6</v>
      </c>
      <c r="I159" s="224">
        <v>5486.2000000000007</v>
      </c>
      <c r="J159" s="224">
        <v>5745.1</v>
      </c>
      <c r="K159" s="224">
        <v>5809.5</v>
      </c>
      <c r="L159" s="224">
        <v>5874.55</v>
      </c>
      <c r="M159" s="225">
        <v>5744.45</v>
      </c>
      <c r="N159" s="225">
        <v>5615</v>
      </c>
      <c r="O159" s="225">
        <v>1811450</v>
      </c>
      <c r="P159" s="226">
        <v>7.1304468691361454E-3</v>
      </c>
    </row>
    <row r="160" spans="1:16" ht="12.75" customHeight="1">
      <c r="A160" s="218">
        <v>150</v>
      </c>
      <c r="B160" s="230" t="s">
        <v>187</v>
      </c>
      <c r="C160" s="222" t="s">
        <v>201</v>
      </c>
      <c r="D160" s="223">
        <v>45442</v>
      </c>
      <c r="E160" s="222">
        <v>295.75</v>
      </c>
      <c r="F160" s="222">
        <v>294.66666666666669</v>
      </c>
      <c r="G160" s="224">
        <v>292.43333333333339</v>
      </c>
      <c r="H160" s="224">
        <v>289.11666666666673</v>
      </c>
      <c r="I160" s="224">
        <v>286.88333333333344</v>
      </c>
      <c r="J160" s="224">
        <v>297.98333333333335</v>
      </c>
      <c r="K160" s="224">
        <v>300.21666666666658</v>
      </c>
      <c r="L160" s="224">
        <v>303.5333333333333</v>
      </c>
      <c r="M160" s="225">
        <v>296.89999999999998</v>
      </c>
      <c r="N160" s="225">
        <v>291.35000000000002</v>
      </c>
      <c r="O160" s="225">
        <v>61531200</v>
      </c>
      <c r="P160" s="226">
        <v>1.9687388139840115E-2</v>
      </c>
    </row>
    <row r="161" spans="1:16" ht="12.75" customHeight="1">
      <c r="A161" s="218">
        <v>151</v>
      </c>
      <c r="B161" s="230" t="s">
        <v>202</v>
      </c>
      <c r="C161" s="229" t="s">
        <v>203</v>
      </c>
      <c r="D161" s="223">
        <v>45442</v>
      </c>
      <c r="E161" s="222">
        <v>1389.05</v>
      </c>
      <c r="F161" s="222">
        <v>1397.4666666666665</v>
      </c>
      <c r="G161" s="224">
        <v>1376.583333333333</v>
      </c>
      <c r="H161" s="224">
        <v>1364.1166666666666</v>
      </c>
      <c r="I161" s="224">
        <v>1343.2333333333331</v>
      </c>
      <c r="J161" s="224">
        <v>1409.9333333333329</v>
      </c>
      <c r="K161" s="224">
        <v>1430.8166666666666</v>
      </c>
      <c r="L161" s="224">
        <v>1443.2833333333328</v>
      </c>
      <c r="M161" s="225">
        <v>1418.35</v>
      </c>
      <c r="N161" s="225">
        <v>1385</v>
      </c>
      <c r="O161" s="225">
        <v>4667883</v>
      </c>
      <c r="P161" s="226">
        <v>6.8673127096533726E-2</v>
      </c>
    </row>
    <row r="162" spans="1:16" ht="12.75" customHeight="1">
      <c r="A162" s="218">
        <v>152</v>
      </c>
      <c r="B162" s="230" t="s">
        <v>47</v>
      </c>
      <c r="C162" s="222" t="s">
        <v>205</v>
      </c>
      <c r="D162" s="223">
        <v>45442</v>
      </c>
      <c r="E162" s="222">
        <v>804.05</v>
      </c>
      <c r="F162" s="222">
        <v>805.51666666666677</v>
      </c>
      <c r="G162" s="224">
        <v>800.28333333333353</v>
      </c>
      <c r="H162" s="224">
        <v>796.51666666666677</v>
      </c>
      <c r="I162" s="224">
        <v>791.28333333333353</v>
      </c>
      <c r="J162" s="224">
        <v>809.28333333333353</v>
      </c>
      <c r="K162" s="224">
        <v>814.51666666666688</v>
      </c>
      <c r="L162" s="224">
        <v>818.28333333333353</v>
      </c>
      <c r="M162" s="225">
        <v>810.75</v>
      </c>
      <c r="N162" s="225">
        <v>801.75</v>
      </c>
      <c r="O162" s="225">
        <v>8188900</v>
      </c>
      <c r="P162" s="226">
        <v>2.62036642522369E-2</v>
      </c>
    </row>
    <row r="163" spans="1:16" ht="12.75" customHeight="1">
      <c r="A163" s="218">
        <v>153</v>
      </c>
      <c r="B163" s="230" t="s">
        <v>61</v>
      </c>
      <c r="C163" s="222" t="s">
        <v>206</v>
      </c>
      <c r="D163" s="223">
        <v>45442</v>
      </c>
      <c r="E163" s="222">
        <v>265.14999999999998</v>
      </c>
      <c r="F163" s="222">
        <v>264.45</v>
      </c>
      <c r="G163" s="224">
        <v>258.89999999999998</v>
      </c>
      <c r="H163" s="224">
        <v>252.64999999999998</v>
      </c>
      <c r="I163" s="224">
        <v>247.09999999999997</v>
      </c>
      <c r="J163" s="224">
        <v>270.7</v>
      </c>
      <c r="K163" s="224">
        <v>276.25000000000006</v>
      </c>
      <c r="L163" s="224">
        <v>282.5</v>
      </c>
      <c r="M163" s="225">
        <v>270</v>
      </c>
      <c r="N163" s="225">
        <v>258.2</v>
      </c>
      <c r="O163" s="225">
        <v>68005000</v>
      </c>
      <c r="P163" s="226">
        <v>-4.6179739822574423E-2</v>
      </c>
    </row>
    <row r="164" spans="1:16" ht="12.75" customHeight="1">
      <c r="A164" s="218">
        <v>154</v>
      </c>
      <c r="B164" s="230" t="s">
        <v>66</v>
      </c>
      <c r="C164" s="222" t="s">
        <v>207</v>
      </c>
      <c r="D164" s="223">
        <v>45442</v>
      </c>
      <c r="E164" s="222">
        <v>467.05</v>
      </c>
      <c r="F164" s="222">
        <v>464.41666666666669</v>
      </c>
      <c r="G164" s="224">
        <v>460.43333333333339</v>
      </c>
      <c r="H164" s="224">
        <v>453.81666666666672</v>
      </c>
      <c r="I164" s="224">
        <v>449.83333333333343</v>
      </c>
      <c r="J164" s="224">
        <v>471.03333333333336</v>
      </c>
      <c r="K164" s="224">
        <v>475.01666666666659</v>
      </c>
      <c r="L164" s="224">
        <v>481.63333333333333</v>
      </c>
      <c r="M164" s="225">
        <v>468.4</v>
      </c>
      <c r="N164" s="225">
        <v>457.8</v>
      </c>
      <c r="O164" s="225">
        <v>46452000</v>
      </c>
      <c r="P164" s="226">
        <v>-4.9269525727261045E-3</v>
      </c>
    </row>
    <row r="165" spans="1:16" ht="12.75" customHeight="1">
      <c r="A165" s="218">
        <v>155</v>
      </c>
      <c r="B165" s="230" t="s">
        <v>82</v>
      </c>
      <c r="C165" s="222" t="s">
        <v>208</v>
      </c>
      <c r="D165" s="223">
        <v>45442</v>
      </c>
      <c r="E165" s="222">
        <v>2950.5</v>
      </c>
      <c r="F165" s="222">
        <v>2940.3333333333335</v>
      </c>
      <c r="G165" s="224">
        <v>2926.2666666666669</v>
      </c>
      <c r="H165" s="224">
        <v>2902.0333333333333</v>
      </c>
      <c r="I165" s="224">
        <v>2887.9666666666667</v>
      </c>
      <c r="J165" s="224">
        <v>2964.5666666666671</v>
      </c>
      <c r="K165" s="224">
        <v>2978.6333333333337</v>
      </c>
      <c r="L165" s="224">
        <v>3002.8666666666672</v>
      </c>
      <c r="M165" s="225">
        <v>2954.4</v>
      </c>
      <c r="N165" s="225">
        <v>2916.1</v>
      </c>
      <c r="O165" s="225">
        <v>40765500</v>
      </c>
      <c r="P165" s="226">
        <v>-9.6567305589971581E-3</v>
      </c>
    </row>
    <row r="166" spans="1:16" ht="12.75" customHeight="1">
      <c r="A166" s="218">
        <v>156</v>
      </c>
      <c r="B166" s="230" t="s">
        <v>130</v>
      </c>
      <c r="C166" s="222" t="s">
        <v>209</v>
      </c>
      <c r="D166" s="223">
        <v>45442</v>
      </c>
      <c r="E166" s="222">
        <v>166.25</v>
      </c>
      <c r="F166" s="222">
        <v>167.78333333333333</v>
      </c>
      <c r="G166" s="224">
        <v>164.06666666666666</v>
      </c>
      <c r="H166" s="224">
        <v>161.88333333333333</v>
      </c>
      <c r="I166" s="224">
        <v>158.16666666666666</v>
      </c>
      <c r="J166" s="224">
        <v>169.96666666666667</v>
      </c>
      <c r="K166" s="224">
        <v>173.68333333333331</v>
      </c>
      <c r="L166" s="224">
        <v>175.86666666666667</v>
      </c>
      <c r="M166" s="225">
        <v>171.5</v>
      </c>
      <c r="N166" s="225">
        <v>165.6</v>
      </c>
      <c r="O166" s="225">
        <v>175712000</v>
      </c>
      <c r="P166" s="226">
        <v>1.1629781452225778E-2</v>
      </c>
    </row>
    <row r="167" spans="1:16" ht="12.75" customHeight="1">
      <c r="A167" s="218">
        <v>157</v>
      </c>
      <c r="B167" s="230" t="s">
        <v>66</v>
      </c>
      <c r="C167" s="222" t="s">
        <v>210</v>
      </c>
      <c r="D167" s="223">
        <v>45442</v>
      </c>
      <c r="E167" s="222">
        <v>723.65</v>
      </c>
      <c r="F167" s="222">
        <v>726.7166666666667</v>
      </c>
      <c r="G167" s="224">
        <v>713.43333333333339</v>
      </c>
      <c r="H167" s="224">
        <v>703.2166666666667</v>
      </c>
      <c r="I167" s="224">
        <v>689.93333333333339</v>
      </c>
      <c r="J167" s="224">
        <v>736.93333333333339</v>
      </c>
      <c r="K167" s="224">
        <v>750.2166666666667</v>
      </c>
      <c r="L167" s="224">
        <v>760.43333333333339</v>
      </c>
      <c r="M167" s="225">
        <v>740</v>
      </c>
      <c r="N167" s="225">
        <v>716.5</v>
      </c>
      <c r="O167" s="225">
        <v>23240800</v>
      </c>
      <c r="P167" s="226">
        <v>0.19674562306900104</v>
      </c>
    </row>
    <row r="168" spans="1:16" ht="12.75" customHeight="1">
      <c r="A168" s="218">
        <v>158</v>
      </c>
      <c r="B168" s="230" t="s">
        <v>66</v>
      </c>
      <c r="C168" s="222" t="s">
        <v>211</v>
      </c>
      <c r="D168" s="223">
        <v>45442</v>
      </c>
      <c r="E168" s="222">
        <v>1435.2</v>
      </c>
      <c r="F168" s="222">
        <v>1444.4833333333333</v>
      </c>
      <c r="G168" s="224">
        <v>1416.9666666666667</v>
      </c>
      <c r="H168" s="224">
        <v>1398.7333333333333</v>
      </c>
      <c r="I168" s="224">
        <v>1371.2166666666667</v>
      </c>
      <c r="J168" s="224">
        <v>1462.7166666666667</v>
      </c>
      <c r="K168" s="224">
        <v>1490.2333333333336</v>
      </c>
      <c r="L168" s="224">
        <v>1508.4666666666667</v>
      </c>
      <c r="M168" s="225">
        <v>1472</v>
      </c>
      <c r="N168" s="225">
        <v>1426.25</v>
      </c>
      <c r="O168" s="225">
        <v>10922625</v>
      </c>
      <c r="P168" s="226">
        <v>7.7142117525239445E-2</v>
      </c>
    </row>
    <row r="169" spans="1:16" ht="12.75" customHeight="1">
      <c r="A169" s="218">
        <v>159</v>
      </c>
      <c r="B169" s="230" t="s">
        <v>61</v>
      </c>
      <c r="C169" s="227" t="s">
        <v>212</v>
      </c>
      <c r="D169" s="223">
        <v>45442</v>
      </c>
      <c r="E169" s="222">
        <v>825.9</v>
      </c>
      <c r="F169" s="222">
        <v>819.81666666666661</v>
      </c>
      <c r="G169" s="224">
        <v>806.63333333333321</v>
      </c>
      <c r="H169" s="224">
        <v>787.36666666666656</v>
      </c>
      <c r="I169" s="224">
        <v>774.18333333333317</v>
      </c>
      <c r="J169" s="224">
        <v>839.08333333333326</v>
      </c>
      <c r="K169" s="224">
        <v>852.26666666666665</v>
      </c>
      <c r="L169" s="224">
        <v>871.5333333333333</v>
      </c>
      <c r="M169" s="225">
        <v>833</v>
      </c>
      <c r="N169" s="225">
        <v>800.55</v>
      </c>
      <c r="O169" s="225">
        <v>94995000</v>
      </c>
      <c r="P169" s="226">
        <v>6.9723253539826528E-3</v>
      </c>
    </row>
    <row r="170" spans="1:16" ht="12.75" customHeight="1">
      <c r="A170" s="218">
        <v>160</v>
      </c>
      <c r="B170" s="230" t="s">
        <v>47</v>
      </c>
      <c r="C170" s="222" t="s">
        <v>213</v>
      </c>
      <c r="D170" s="223">
        <v>45442</v>
      </c>
      <c r="E170" s="222">
        <v>24352.25</v>
      </c>
      <c r="F170" s="222">
        <v>24359.083333333332</v>
      </c>
      <c r="G170" s="224">
        <v>24246.216666666664</v>
      </c>
      <c r="H170" s="224">
        <v>24140.183333333331</v>
      </c>
      <c r="I170" s="224">
        <v>24027.316666666662</v>
      </c>
      <c r="J170" s="224">
        <v>24465.116666666665</v>
      </c>
      <c r="K170" s="224">
        <v>24577.983333333334</v>
      </c>
      <c r="L170" s="224">
        <v>24684.016666666666</v>
      </c>
      <c r="M170" s="225">
        <v>24471.95</v>
      </c>
      <c r="N170" s="225">
        <v>24253.05</v>
      </c>
      <c r="O170" s="225">
        <v>310750</v>
      </c>
      <c r="P170" s="226">
        <v>4.4444444444444444E-3</v>
      </c>
    </row>
    <row r="171" spans="1:16" ht="12.75" customHeight="1">
      <c r="A171" s="218">
        <v>161</v>
      </c>
      <c r="B171" s="230" t="s">
        <v>40</v>
      </c>
      <c r="C171" s="222" t="s">
        <v>214</v>
      </c>
      <c r="D171" s="223">
        <v>45442</v>
      </c>
      <c r="E171" s="222">
        <v>5804.9</v>
      </c>
      <c r="F171" s="222">
        <v>5810.2</v>
      </c>
      <c r="G171" s="224">
        <v>5760.4</v>
      </c>
      <c r="H171" s="224">
        <v>5715.9</v>
      </c>
      <c r="I171" s="224">
        <v>5666.0999999999995</v>
      </c>
      <c r="J171" s="224">
        <v>5854.7</v>
      </c>
      <c r="K171" s="224">
        <v>5904.5000000000009</v>
      </c>
      <c r="L171" s="224">
        <v>5949</v>
      </c>
      <c r="M171" s="225">
        <v>5860</v>
      </c>
      <c r="N171" s="225">
        <v>5765.7</v>
      </c>
      <c r="O171" s="225">
        <v>1254300</v>
      </c>
      <c r="P171" s="226">
        <v>-4.0945062507168256E-2</v>
      </c>
    </row>
    <row r="172" spans="1:16" ht="12.75" customHeight="1">
      <c r="A172" s="218">
        <v>162</v>
      </c>
      <c r="B172" s="230" t="s">
        <v>45</v>
      </c>
      <c r="C172" s="222" t="s">
        <v>215</v>
      </c>
      <c r="D172" s="223">
        <v>45442</v>
      </c>
      <c r="E172" s="222">
        <v>2651.3</v>
      </c>
      <c r="F172" s="222">
        <v>2654.7999999999997</v>
      </c>
      <c r="G172" s="224">
        <v>2622.5999999999995</v>
      </c>
      <c r="H172" s="224">
        <v>2593.8999999999996</v>
      </c>
      <c r="I172" s="224">
        <v>2561.6999999999994</v>
      </c>
      <c r="J172" s="224">
        <v>2683.4999999999995</v>
      </c>
      <c r="K172" s="224">
        <v>2715.6999999999994</v>
      </c>
      <c r="L172" s="224">
        <v>2744.3999999999996</v>
      </c>
      <c r="M172" s="225">
        <v>2687</v>
      </c>
      <c r="N172" s="225">
        <v>2626.1</v>
      </c>
      <c r="O172" s="225">
        <v>4191000</v>
      </c>
      <c r="P172" s="226">
        <v>1.1677378473793789E-2</v>
      </c>
    </row>
    <row r="173" spans="1:16" ht="12.75" customHeight="1">
      <c r="A173" s="218">
        <v>163</v>
      </c>
      <c r="B173" s="230" t="s">
        <v>66</v>
      </c>
      <c r="C173" s="222" t="s">
        <v>216</v>
      </c>
      <c r="D173" s="223">
        <v>45442</v>
      </c>
      <c r="E173" s="222">
        <v>2506.9</v>
      </c>
      <c r="F173" s="222">
        <v>2518.3333333333335</v>
      </c>
      <c r="G173" s="224">
        <v>2438.6166666666668</v>
      </c>
      <c r="H173" s="224">
        <v>2370.3333333333335</v>
      </c>
      <c r="I173" s="224">
        <v>2290.6166666666668</v>
      </c>
      <c r="J173" s="224">
        <v>2586.6166666666668</v>
      </c>
      <c r="K173" s="224">
        <v>2666.333333333333</v>
      </c>
      <c r="L173" s="224">
        <v>2734.6166666666668</v>
      </c>
      <c r="M173" s="225">
        <v>2598.0500000000002</v>
      </c>
      <c r="N173" s="225">
        <v>2450.0500000000002</v>
      </c>
      <c r="O173" s="225">
        <v>7910700</v>
      </c>
      <c r="P173" s="226">
        <v>-1.7145626001714563E-2</v>
      </c>
    </row>
    <row r="174" spans="1:16" ht="12.75" customHeight="1">
      <c r="A174" s="218">
        <v>164</v>
      </c>
      <c r="B174" s="230" t="s">
        <v>42</v>
      </c>
      <c r="C174" s="222" t="s">
        <v>217</v>
      </c>
      <c r="D174" s="223">
        <v>45442</v>
      </c>
      <c r="E174" s="222">
        <v>1529.8</v>
      </c>
      <c r="F174" s="222">
        <v>1530.3</v>
      </c>
      <c r="G174" s="224">
        <v>1521.05</v>
      </c>
      <c r="H174" s="224">
        <v>1512.3</v>
      </c>
      <c r="I174" s="224">
        <v>1503.05</v>
      </c>
      <c r="J174" s="224">
        <v>1539.05</v>
      </c>
      <c r="K174" s="224">
        <v>1548.3</v>
      </c>
      <c r="L174" s="224">
        <v>1557.05</v>
      </c>
      <c r="M174" s="225">
        <v>1539.55</v>
      </c>
      <c r="N174" s="225">
        <v>1521.55</v>
      </c>
      <c r="O174" s="225">
        <v>14402150</v>
      </c>
      <c r="P174" s="226">
        <v>-4.860149206580642E-5</v>
      </c>
    </row>
    <row r="175" spans="1:16" ht="12.75" customHeight="1">
      <c r="A175" s="218">
        <v>165</v>
      </c>
      <c r="B175" s="230" t="s">
        <v>202</v>
      </c>
      <c r="C175" s="222" t="s">
        <v>218</v>
      </c>
      <c r="D175" s="223">
        <v>45442</v>
      </c>
      <c r="E175" s="222">
        <v>660</v>
      </c>
      <c r="F175" s="222">
        <v>661.43333333333328</v>
      </c>
      <c r="G175" s="224">
        <v>652.56666666666661</v>
      </c>
      <c r="H175" s="224">
        <v>645.13333333333333</v>
      </c>
      <c r="I175" s="224">
        <v>636.26666666666665</v>
      </c>
      <c r="J175" s="224">
        <v>668.86666666666656</v>
      </c>
      <c r="K175" s="224">
        <v>677.73333333333312</v>
      </c>
      <c r="L175" s="224">
        <v>685.16666666666652</v>
      </c>
      <c r="M175" s="225">
        <v>670.3</v>
      </c>
      <c r="N175" s="225">
        <v>654</v>
      </c>
      <c r="O175" s="225">
        <v>9063000</v>
      </c>
      <c r="P175" s="226">
        <v>1.4439220953660174E-2</v>
      </c>
    </row>
    <row r="176" spans="1:16" ht="12.75" customHeight="1">
      <c r="A176" s="218">
        <v>166</v>
      </c>
      <c r="B176" s="230" t="s">
        <v>42</v>
      </c>
      <c r="C176" s="222" t="s">
        <v>219</v>
      </c>
      <c r="D176" s="223">
        <v>45442</v>
      </c>
      <c r="E176" s="222">
        <v>701.95</v>
      </c>
      <c r="F176" s="222">
        <v>701.45000000000016</v>
      </c>
      <c r="G176" s="224">
        <v>695.3000000000003</v>
      </c>
      <c r="H176" s="224">
        <v>688.65000000000009</v>
      </c>
      <c r="I176" s="224">
        <v>682.50000000000023</v>
      </c>
      <c r="J176" s="224">
        <v>708.10000000000036</v>
      </c>
      <c r="K176" s="224">
        <v>714.25000000000023</v>
      </c>
      <c r="L176" s="224">
        <v>720.90000000000043</v>
      </c>
      <c r="M176" s="225">
        <v>707.6</v>
      </c>
      <c r="N176" s="225">
        <v>694.8</v>
      </c>
      <c r="O176" s="225">
        <v>6905000</v>
      </c>
      <c r="P176" s="226">
        <v>-5.3298761163929707E-3</v>
      </c>
    </row>
    <row r="177" spans="1:16" ht="12.75" customHeight="1">
      <c r="A177" s="218">
        <v>167</v>
      </c>
      <c r="B177" s="230" t="s">
        <v>907</v>
      </c>
      <c r="C177" s="222" t="s">
        <v>220</v>
      </c>
      <c r="D177" s="223">
        <v>45442</v>
      </c>
      <c r="E177" s="222">
        <v>1090.8499999999999</v>
      </c>
      <c r="F177" s="222">
        <v>1104.5666666666666</v>
      </c>
      <c r="G177" s="224">
        <v>1069.2333333333331</v>
      </c>
      <c r="H177" s="224">
        <v>1047.6166666666666</v>
      </c>
      <c r="I177" s="224">
        <v>1012.2833333333331</v>
      </c>
      <c r="J177" s="224">
        <v>1126.1833333333332</v>
      </c>
      <c r="K177" s="224">
        <v>1161.5166666666667</v>
      </c>
      <c r="L177" s="224">
        <v>1183.1333333333332</v>
      </c>
      <c r="M177" s="225">
        <v>1139.9000000000001</v>
      </c>
      <c r="N177" s="225">
        <v>1082.95</v>
      </c>
      <c r="O177" s="225">
        <v>12564200</v>
      </c>
      <c r="P177" s="226">
        <v>0.11428710794595386</v>
      </c>
    </row>
    <row r="178" spans="1:16" ht="12.75" customHeight="1">
      <c r="A178" s="218">
        <v>168</v>
      </c>
      <c r="B178" s="230" t="s">
        <v>77</v>
      </c>
      <c r="C178" s="229" t="s">
        <v>221</v>
      </c>
      <c r="D178" s="223">
        <v>45442</v>
      </c>
      <c r="E178" s="222">
        <v>1748.15</v>
      </c>
      <c r="F178" s="222">
        <v>1753.0166666666664</v>
      </c>
      <c r="G178" s="224">
        <v>1725.4833333333329</v>
      </c>
      <c r="H178" s="224">
        <v>1702.8166666666664</v>
      </c>
      <c r="I178" s="224">
        <v>1675.2833333333328</v>
      </c>
      <c r="J178" s="224">
        <v>1775.6833333333329</v>
      </c>
      <c r="K178" s="224">
        <v>1803.2166666666667</v>
      </c>
      <c r="L178" s="224">
        <v>1825.883333333333</v>
      </c>
      <c r="M178" s="225">
        <v>1780.55</v>
      </c>
      <c r="N178" s="225">
        <v>1730.35</v>
      </c>
      <c r="O178" s="225">
        <v>7521500</v>
      </c>
      <c r="P178" s="226">
        <v>2.4936976221298632E-2</v>
      </c>
    </row>
    <row r="179" spans="1:16" ht="12.75" customHeight="1">
      <c r="A179" s="218">
        <v>169</v>
      </c>
      <c r="B179" s="230" t="s">
        <v>57</v>
      </c>
      <c r="C179" s="222" t="s">
        <v>222</v>
      </c>
      <c r="D179" s="223">
        <v>45442</v>
      </c>
      <c r="E179" s="222">
        <v>1102.3</v>
      </c>
      <c r="F179" s="222">
        <v>1104.7</v>
      </c>
      <c r="G179" s="224">
        <v>1093.4000000000001</v>
      </c>
      <c r="H179" s="224">
        <v>1084.5</v>
      </c>
      <c r="I179" s="224">
        <v>1073.2</v>
      </c>
      <c r="J179" s="224">
        <v>1113.6000000000001</v>
      </c>
      <c r="K179" s="224">
        <v>1124.8999999999999</v>
      </c>
      <c r="L179" s="224">
        <v>1133.8000000000002</v>
      </c>
      <c r="M179" s="225">
        <v>1116</v>
      </c>
      <c r="N179" s="225">
        <v>1095.8</v>
      </c>
      <c r="O179" s="225">
        <v>11818350</v>
      </c>
      <c r="P179" s="226">
        <v>-3.4257003654080391E-4</v>
      </c>
    </row>
    <row r="180" spans="1:16" ht="12.75" customHeight="1">
      <c r="A180" s="218">
        <v>170</v>
      </c>
      <c r="B180" s="230" t="s">
        <v>54</v>
      </c>
      <c r="C180" s="228" t="s">
        <v>223</v>
      </c>
      <c r="D180" s="223">
        <v>45442</v>
      </c>
      <c r="E180" s="222">
        <v>1008.85</v>
      </c>
      <c r="F180" s="222">
        <v>1009.1</v>
      </c>
      <c r="G180" s="224">
        <v>1004.8000000000001</v>
      </c>
      <c r="H180" s="224">
        <v>1000.75</v>
      </c>
      <c r="I180" s="224">
        <v>996.45</v>
      </c>
      <c r="J180" s="224">
        <v>1013.1500000000001</v>
      </c>
      <c r="K180" s="224">
        <v>1017.45</v>
      </c>
      <c r="L180" s="224">
        <v>1021.5000000000001</v>
      </c>
      <c r="M180" s="225">
        <v>1013.4</v>
      </c>
      <c r="N180" s="225">
        <v>1005.05</v>
      </c>
      <c r="O180" s="225">
        <v>61355350</v>
      </c>
      <c r="P180" s="226">
        <v>1.4603811915304918E-2</v>
      </c>
    </row>
    <row r="181" spans="1:16" ht="12.75" customHeight="1">
      <c r="A181" s="218">
        <v>171</v>
      </c>
      <c r="B181" s="230" t="s">
        <v>187</v>
      </c>
      <c r="C181" s="222" t="s">
        <v>224</v>
      </c>
      <c r="D181" s="223">
        <v>45442</v>
      </c>
      <c r="E181" s="222">
        <v>452</v>
      </c>
      <c r="F181" s="222">
        <v>449.01666666666665</v>
      </c>
      <c r="G181" s="224">
        <v>442.68333333333328</v>
      </c>
      <c r="H181" s="224">
        <v>433.36666666666662</v>
      </c>
      <c r="I181" s="224">
        <v>427.03333333333325</v>
      </c>
      <c r="J181" s="224">
        <v>458.33333333333331</v>
      </c>
      <c r="K181" s="224">
        <v>464.66666666666669</v>
      </c>
      <c r="L181" s="224">
        <v>473.98333333333335</v>
      </c>
      <c r="M181" s="225">
        <v>455.35</v>
      </c>
      <c r="N181" s="225">
        <v>439.7</v>
      </c>
      <c r="O181" s="225">
        <v>100248975</v>
      </c>
      <c r="P181" s="226">
        <v>4.9241594664669687E-2</v>
      </c>
    </row>
    <row r="182" spans="1:16" ht="12.75" customHeight="1">
      <c r="A182" s="218">
        <v>172</v>
      </c>
      <c r="B182" s="230" t="s">
        <v>130</v>
      </c>
      <c r="C182" s="222" t="s">
        <v>225</v>
      </c>
      <c r="D182" s="223">
        <v>45442</v>
      </c>
      <c r="E182" s="222">
        <v>168.5</v>
      </c>
      <c r="F182" s="222">
        <v>169.01666666666668</v>
      </c>
      <c r="G182" s="224">
        <v>167.48333333333335</v>
      </c>
      <c r="H182" s="224">
        <v>166.46666666666667</v>
      </c>
      <c r="I182" s="224">
        <v>164.93333333333334</v>
      </c>
      <c r="J182" s="224">
        <v>170.03333333333336</v>
      </c>
      <c r="K182" s="224">
        <v>171.56666666666672</v>
      </c>
      <c r="L182" s="224">
        <v>172.58333333333337</v>
      </c>
      <c r="M182" s="225">
        <v>170.55</v>
      </c>
      <c r="N182" s="225">
        <v>168</v>
      </c>
      <c r="O182" s="225">
        <v>240878000</v>
      </c>
      <c r="P182" s="226">
        <v>-1.5930794292776093E-2</v>
      </c>
    </row>
    <row r="183" spans="1:16" ht="12.75" customHeight="1">
      <c r="A183" s="218">
        <v>173</v>
      </c>
      <c r="B183" s="230" t="s">
        <v>85</v>
      </c>
      <c r="C183" s="222" t="s">
        <v>226</v>
      </c>
      <c r="D183" s="223">
        <v>45442</v>
      </c>
      <c r="E183" s="222">
        <v>3864.75</v>
      </c>
      <c r="F183" s="222">
        <v>3856.6333333333337</v>
      </c>
      <c r="G183" s="224">
        <v>3839.1666666666674</v>
      </c>
      <c r="H183" s="224">
        <v>3813.5833333333339</v>
      </c>
      <c r="I183" s="224">
        <v>3796.1166666666677</v>
      </c>
      <c r="J183" s="224">
        <v>3882.2166666666672</v>
      </c>
      <c r="K183" s="224">
        <v>3899.6833333333334</v>
      </c>
      <c r="L183" s="224">
        <v>3925.2666666666669</v>
      </c>
      <c r="M183" s="225">
        <v>3874.1</v>
      </c>
      <c r="N183" s="225">
        <v>3831.05</v>
      </c>
      <c r="O183" s="225">
        <v>14619150</v>
      </c>
      <c r="P183" s="226">
        <v>-7.8943591215731301E-4</v>
      </c>
    </row>
    <row r="184" spans="1:16" ht="12.75" customHeight="1">
      <c r="A184" s="218">
        <v>174</v>
      </c>
      <c r="B184" s="230" t="s">
        <v>85</v>
      </c>
      <c r="C184" s="222" t="s">
        <v>227</v>
      </c>
      <c r="D184" s="223">
        <v>45442</v>
      </c>
      <c r="E184" s="222">
        <v>1299</v>
      </c>
      <c r="F184" s="222">
        <v>1305.4166666666667</v>
      </c>
      <c r="G184" s="224">
        <v>1289.5833333333335</v>
      </c>
      <c r="H184" s="224">
        <v>1280.1666666666667</v>
      </c>
      <c r="I184" s="224">
        <v>1264.3333333333335</v>
      </c>
      <c r="J184" s="224">
        <v>1314.8333333333335</v>
      </c>
      <c r="K184" s="224">
        <v>1330.666666666667</v>
      </c>
      <c r="L184" s="224">
        <v>1340.0833333333335</v>
      </c>
      <c r="M184" s="225">
        <v>1321.25</v>
      </c>
      <c r="N184" s="225">
        <v>1296</v>
      </c>
      <c r="O184" s="225">
        <v>16243200</v>
      </c>
      <c r="P184" s="226">
        <v>2.7010622154779968E-2</v>
      </c>
    </row>
    <row r="185" spans="1:16" ht="12.75" customHeight="1">
      <c r="A185" s="218">
        <v>175</v>
      </c>
      <c r="B185" s="230" t="s">
        <v>57</v>
      </c>
      <c r="C185" s="222" t="s">
        <v>228</v>
      </c>
      <c r="D185" s="223">
        <v>45442</v>
      </c>
      <c r="E185" s="222">
        <v>3621.95</v>
      </c>
      <c r="F185" s="222">
        <v>3619.2333333333336</v>
      </c>
      <c r="G185" s="224">
        <v>3595.9666666666672</v>
      </c>
      <c r="H185" s="224">
        <v>3569.9833333333336</v>
      </c>
      <c r="I185" s="224">
        <v>3546.7166666666672</v>
      </c>
      <c r="J185" s="224">
        <v>3645.2166666666672</v>
      </c>
      <c r="K185" s="224">
        <v>3668.4833333333336</v>
      </c>
      <c r="L185" s="224">
        <v>3694.4666666666672</v>
      </c>
      <c r="M185" s="225">
        <v>3642.5</v>
      </c>
      <c r="N185" s="225">
        <v>3593.25</v>
      </c>
      <c r="O185" s="225">
        <v>5792150</v>
      </c>
      <c r="P185" s="226">
        <v>2.5817449248411593E-2</v>
      </c>
    </row>
    <row r="186" spans="1:16" ht="12.75" customHeight="1">
      <c r="A186" s="218">
        <v>176</v>
      </c>
      <c r="B186" s="230" t="s">
        <v>42</v>
      </c>
      <c r="C186" s="222" t="s">
        <v>229</v>
      </c>
      <c r="D186" s="223">
        <v>45442</v>
      </c>
      <c r="E186" s="222">
        <v>2702.95</v>
      </c>
      <c r="F186" s="222">
        <v>2696.35</v>
      </c>
      <c r="G186" s="224">
        <v>2678.1</v>
      </c>
      <c r="H186" s="224">
        <v>2653.25</v>
      </c>
      <c r="I186" s="224">
        <v>2635</v>
      </c>
      <c r="J186" s="224">
        <v>2721.2</v>
      </c>
      <c r="K186" s="224">
        <v>2739.45</v>
      </c>
      <c r="L186" s="224">
        <v>2764.2999999999997</v>
      </c>
      <c r="M186" s="225">
        <v>2714.6</v>
      </c>
      <c r="N186" s="225">
        <v>2671.5</v>
      </c>
      <c r="O186" s="225">
        <v>1362500</v>
      </c>
      <c r="P186" s="226">
        <v>-1.9607843137254902E-2</v>
      </c>
    </row>
    <row r="187" spans="1:16" ht="12.75" customHeight="1">
      <c r="A187" s="218">
        <v>177</v>
      </c>
      <c r="B187" s="230" t="s">
        <v>45</v>
      </c>
      <c r="C187" s="222" t="s">
        <v>230</v>
      </c>
      <c r="D187" s="223">
        <v>45442</v>
      </c>
      <c r="E187" s="222">
        <v>4303.05</v>
      </c>
      <c r="F187" s="222">
        <v>4262.3833333333341</v>
      </c>
      <c r="G187" s="224">
        <v>4120.9666666666681</v>
      </c>
      <c r="H187" s="224">
        <v>3938.8833333333341</v>
      </c>
      <c r="I187" s="224">
        <v>3797.4666666666681</v>
      </c>
      <c r="J187" s="224">
        <v>4444.4666666666681</v>
      </c>
      <c r="K187" s="224">
        <v>4585.8833333333341</v>
      </c>
      <c r="L187" s="224">
        <v>4767.9666666666681</v>
      </c>
      <c r="M187" s="225">
        <v>4403.8</v>
      </c>
      <c r="N187" s="225">
        <v>4080.3</v>
      </c>
      <c r="O187" s="225">
        <v>3707800</v>
      </c>
      <c r="P187" s="226">
        <v>-8.715645385520266E-3</v>
      </c>
    </row>
    <row r="188" spans="1:16" ht="12.75" customHeight="1">
      <c r="A188" s="218">
        <v>178</v>
      </c>
      <c r="B188" s="230" t="s">
        <v>54</v>
      </c>
      <c r="C188" s="222" t="s">
        <v>231</v>
      </c>
      <c r="D188" s="223">
        <v>45442</v>
      </c>
      <c r="E188" s="222">
        <v>2048.5</v>
      </c>
      <c r="F188" s="222">
        <v>2044.3</v>
      </c>
      <c r="G188" s="224">
        <v>2032.65</v>
      </c>
      <c r="H188" s="224">
        <v>2016.8000000000002</v>
      </c>
      <c r="I188" s="224">
        <v>2005.1500000000003</v>
      </c>
      <c r="J188" s="224">
        <v>2060.1499999999996</v>
      </c>
      <c r="K188" s="224">
        <v>2071.8000000000002</v>
      </c>
      <c r="L188" s="224">
        <v>2087.6499999999996</v>
      </c>
      <c r="M188" s="225">
        <v>2055.9499999999998</v>
      </c>
      <c r="N188" s="225">
        <v>2028.45</v>
      </c>
      <c r="O188" s="225">
        <v>5646900</v>
      </c>
      <c r="P188" s="226">
        <v>-2.941707273055405E-2</v>
      </c>
    </row>
    <row r="189" spans="1:16" ht="12.75" customHeight="1">
      <c r="A189" s="218">
        <v>179</v>
      </c>
      <c r="B189" s="230" t="s">
        <v>57</v>
      </c>
      <c r="C189" s="222" t="s">
        <v>232</v>
      </c>
      <c r="D189" s="223">
        <v>45442</v>
      </c>
      <c r="E189" s="222">
        <v>2007.15</v>
      </c>
      <c r="F189" s="222">
        <v>2015.9666666666665</v>
      </c>
      <c r="G189" s="224">
        <v>1986.2833333333328</v>
      </c>
      <c r="H189" s="224">
        <v>1965.4166666666663</v>
      </c>
      <c r="I189" s="224">
        <v>1935.7333333333327</v>
      </c>
      <c r="J189" s="224">
        <v>2036.833333333333</v>
      </c>
      <c r="K189" s="224">
        <v>2066.5166666666669</v>
      </c>
      <c r="L189" s="224">
        <v>2087.3833333333332</v>
      </c>
      <c r="M189" s="225">
        <v>2045.65</v>
      </c>
      <c r="N189" s="225">
        <v>1995.1</v>
      </c>
      <c r="O189" s="225">
        <v>2848400</v>
      </c>
      <c r="P189" s="226">
        <v>5.223037831733484E-3</v>
      </c>
    </row>
    <row r="190" spans="1:16" ht="12.75" customHeight="1">
      <c r="A190" s="218">
        <v>180</v>
      </c>
      <c r="B190" s="230" t="s">
        <v>47</v>
      </c>
      <c r="C190" s="222" t="s">
        <v>233</v>
      </c>
      <c r="D190" s="223">
        <v>45442</v>
      </c>
      <c r="E190" s="222">
        <v>10044.549999999999</v>
      </c>
      <c r="F190" s="222">
        <v>9971.5833333333339</v>
      </c>
      <c r="G190" s="224">
        <v>9846.1666666666679</v>
      </c>
      <c r="H190" s="224">
        <v>9647.7833333333347</v>
      </c>
      <c r="I190" s="224">
        <v>9522.3666666666686</v>
      </c>
      <c r="J190" s="224">
        <v>10169.966666666667</v>
      </c>
      <c r="K190" s="224">
        <v>10295.383333333335</v>
      </c>
      <c r="L190" s="224">
        <v>10493.766666666666</v>
      </c>
      <c r="M190" s="225">
        <v>10097</v>
      </c>
      <c r="N190" s="225">
        <v>9773.2000000000007</v>
      </c>
      <c r="O190" s="225">
        <v>2429100</v>
      </c>
      <c r="P190" s="226">
        <v>9.0260323159784564E-2</v>
      </c>
    </row>
    <row r="191" spans="1:16" ht="12.75" customHeight="1">
      <c r="A191" s="218">
        <v>181</v>
      </c>
      <c r="B191" s="230" t="s">
        <v>907</v>
      </c>
      <c r="C191" s="222" t="s">
        <v>234</v>
      </c>
      <c r="D191" s="223">
        <v>45442</v>
      </c>
      <c r="E191" s="222">
        <v>511.65</v>
      </c>
      <c r="F191" s="222">
        <v>511.84999999999997</v>
      </c>
      <c r="G191" s="224">
        <v>508.79999999999995</v>
      </c>
      <c r="H191" s="224">
        <v>505.95</v>
      </c>
      <c r="I191" s="224">
        <v>502.9</v>
      </c>
      <c r="J191" s="224">
        <v>514.69999999999993</v>
      </c>
      <c r="K191" s="224">
        <v>517.75</v>
      </c>
      <c r="L191" s="224">
        <v>520.59999999999991</v>
      </c>
      <c r="M191" s="225">
        <v>514.9</v>
      </c>
      <c r="N191" s="225">
        <v>509</v>
      </c>
      <c r="O191" s="225">
        <v>38953200</v>
      </c>
      <c r="P191" s="226">
        <v>-5.047151016071191E-3</v>
      </c>
    </row>
    <row r="192" spans="1:16" ht="12.75" customHeight="1">
      <c r="A192" s="218">
        <v>182</v>
      </c>
      <c r="B192" s="230" t="s">
        <v>130</v>
      </c>
      <c r="C192" s="222" t="s">
        <v>235</v>
      </c>
      <c r="D192" s="223">
        <v>45442</v>
      </c>
      <c r="E192" s="222">
        <v>409.95</v>
      </c>
      <c r="F192" s="222">
        <v>407.09999999999997</v>
      </c>
      <c r="G192" s="224">
        <v>402.39999999999992</v>
      </c>
      <c r="H192" s="224">
        <v>394.84999999999997</v>
      </c>
      <c r="I192" s="224">
        <v>390.14999999999992</v>
      </c>
      <c r="J192" s="224">
        <v>414.64999999999992</v>
      </c>
      <c r="K192" s="224">
        <v>419.34999999999997</v>
      </c>
      <c r="L192" s="224">
        <v>426.89999999999992</v>
      </c>
      <c r="M192" s="225">
        <v>411.8</v>
      </c>
      <c r="N192" s="225">
        <v>399.55</v>
      </c>
      <c r="O192" s="225">
        <v>104337200</v>
      </c>
      <c r="P192" s="226">
        <v>1.4650294124225548E-2</v>
      </c>
    </row>
    <row r="193" spans="1:16" ht="12.75" customHeight="1">
      <c r="A193" s="218">
        <v>183</v>
      </c>
      <c r="B193" s="230" t="s">
        <v>40</v>
      </c>
      <c r="C193" s="222" t="s">
        <v>236</v>
      </c>
      <c r="D193" s="223">
        <v>45442</v>
      </c>
      <c r="E193" s="222">
        <v>1466.45</v>
      </c>
      <c r="F193" s="222">
        <v>1464.4333333333334</v>
      </c>
      <c r="G193" s="224">
        <v>1454.3166666666668</v>
      </c>
      <c r="H193" s="224">
        <v>1442.1833333333334</v>
      </c>
      <c r="I193" s="224">
        <v>1432.0666666666668</v>
      </c>
      <c r="J193" s="224">
        <v>1476.5666666666668</v>
      </c>
      <c r="K193" s="224">
        <v>1486.6833333333336</v>
      </c>
      <c r="L193" s="224">
        <v>1498.8166666666668</v>
      </c>
      <c r="M193" s="225">
        <v>1474.55</v>
      </c>
      <c r="N193" s="225">
        <v>1452.3</v>
      </c>
      <c r="O193" s="225">
        <v>5186400</v>
      </c>
      <c r="P193" s="226">
        <v>3.856782410188634E-2</v>
      </c>
    </row>
    <row r="194" spans="1:16" ht="12.75" customHeight="1">
      <c r="A194" s="218">
        <v>184</v>
      </c>
      <c r="B194" s="230" t="s">
        <v>85</v>
      </c>
      <c r="C194" s="222" t="s">
        <v>237</v>
      </c>
      <c r="D194" s="223">
        <v>45442</v>
      </c>
      <c r="E194" s="222">
        <v>465.85</v>
      </c>
      <c r="F194" s="222">
        <v>467.5333333333333</v>
      </c>
      <c r="G194" s="224">
        <v>463.06666666666661</v>
      </c>
      <c r="H194" s="224">
        <v>460.2833333333333</v>
      </c>
      <c r="I194" s="224">
        <v>455.81666666666661</v>
      </c>
      <c r="J194" s="224">
        <v>470.31666666666661</v>
      </c>
      <c r="K194" s="224">
        <v>474.7833333333333</v>
      </c>
      <c r="L194" s="224">
        <v>477.56666666666661</v>
      </c>
      <c r="M194" s="225">
        <v>472</v>
      </c>
      <c r="N194" s="225">
        <v>464.75</v>
      </c>
      <c r="O194" s="225">
        <v>59707500</v>
      </c>
      <c r="P194" s="226">
        <v>1.4010954018596358E-2</v>
      </c>
    </row>
    <row r="195" spans="1:16" ht="12.75" customHeight="1">
      <c r="A195" s="218">
        <v>185</v>
      </c>
      <c r="B195" s="230" t="s">
        <v>202</v>
      </c>
      <c r="C195" s="222" t="s">
        <v>238</v>
      </c>
      <c r="D195" s="223">
        <v>45442</v>
      </c>
      <c r="E195" s="222">
        <v>150.85</v>
      </c>
      <c r="F195" s="222">
        <v>150.41666666666666</v>
      </c>
      <c r="G195" s="224">
        <v>147.93333333333331</v>
      </c>
      <c r="H195" s="224">
        <v>145.01666666666665</v>
      </c>
      <c r="I195" s="224">
        <v>142.5333333333333</v>
      </c>
      <c r="J195" s="224">
        <v>153.33333333333331</v>
      </c>
      <c r="K195" s="224">
        <v>155.81666666666666</v>
      </c>
      <c r="L195" s="224">
        <v>158.73333333333332</v>
      </c>
      <c r="M195" s="225">
        <v>152.9</v>
      </c>
      <c r="N195" s="225">
        <v>147.5</v>
      </c>
      <c r="O195" s="225">
        <v>137388000</v>
      </c>
      <c r="P195" s="226">
        <v>5.9258916593421841E-2</v>
      </c>
    </row>
    <row r="196" spans="1:16" ht="12.75" customHeight="1">
      <c r="A196" s="218">
        <v>186</v>
      </c>
      <c r="B196" s="230" t="s">
        <v>42</v>
      </c>
      <c r="C196" s="222" t="s">
        <v>239</v>
      </c>
      <c r="D196" s="223">
        <v>45442</v>
      </c>
      <c r="E196" s="222">
        <v>968.9</v>
      </c>
      <c r="F196" s="222">
        <v>966.41666666666663</v>
      </c>
      <c r="G196" s="224">
        <v>958.83333333333326</v>
      </c>
      <c r="H196" s="224">
        <v>948.76666666666665</v>
      </c>
      <c r="I196" s="224">
        <v>941.18333333333328</v>
      </c>
      <c r="J196" s="224">
        <v>976.48333333333323</v>
      </c>
      <c r="K196" s="224">
        <v>984.06666666666649</v>
      </c>
      <c r="L196" s="224">
        <v>994.13333333333321</v>
      </c>
      <c r="M196" s="225">
        <v>974</v>
      </c>
      <c r="N196" s="225">
        <v>956.35</v>
      </c>
      <c r="O196" s="225">
        <v>8946000</v>
      </c>
      <c r="P196" s="226">
        <v>9.7521332791548152E-3</v>
      </c>
    </row>
    <row r="197" spans="1:16" ht="12.75" customHeight="1">
      <c r="A197" s="218"/>
      <c r="B197" s="230"/>
      <c r="C197" s="222"/>
      <c r="D197" s="223"/>
      <c r="E197" s="222"/>
      <c r="F197" s="222"/>
      <c r="G197" s="224"/>
      <c r="H197" s="224"/>
      <c r="I197" s="224"/>
      <c r="J197" s="224"/>
      <c r="K197" s="224"/>
      <c r="L197" s="224"/>
      <c r="M197" s="225"/>
      <c r="N197" s="225"/>
      <c r="O197" s="225"/>
      <c r="P197" s="226"/>
    </row>
    <row r="198" spans="1:16" ht="12.75" customHeight="1">
      <c r="A198" s="218"/>
      <c r="B198" s="230"/>
      <c r="C198" s="222"/>
      <c r="D198" s="223"/>
      <c r="E198" s="222"/>
      <c r="F198" s="222"/>
      <c r="G198" s="224"/>
      <c r="H198" s="224"/>
      <c r="I198" s="224"/>
      <c r="J198" s="224"/>
      <c r="K198" s="224"/>
      <c r="L198" s="224"/>
      <c r="M198" s="225"/>
      <c r="N198" s="225"/>
      <c r="O198" s="225"/>
      <c r="P198" s="226"/>
    </row>
    <row r="199" spans="1:16" ht="12.75" customHeight="1">
      <c r="A199" s="212"/>
      <c r="B199" s="43"/>
      <c r="C199" s="212"/>
      <c r="D199" s="213"/>
      <c r="E199" s="214"/>
      <c r="F199" s="214"/>
      <c r="G199" s="215"/>
      <c r="H199" s="215"/>
      <c r="I199" s="215"/>
      <c r="J199" s="215"/>
      <c r="K199" s="215"/>
      <c r="L199" s="215"/>
      <c r="M199" s="212"/>
      <c r="N199" s="212"/>
      <c r="O199" s="216"/>
      <c r="P199" s="217"/>
    </row>
    <row r="200" spans="1:16" ht="12.75" customHeight="1">
      <c r="A200" s="21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12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1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1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1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12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45412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6" t="s">
        <v>16</v>
      </c>
      <c r="B8" s="348"/>
      <c r="C8" s="351" t="s">
        <v>20</v>
      </c>
      <c r="D8" s="351" t="s">
        <v>21</v>
      </c>
      <c r="E8" s="343" t="s">
        <v>22</v>
      </c>
      <c r="F8" s="344"/>
      <c r="G8" s="345"/>
      <c r="H8" s="343" t="s">
        <v>23</v>
      </c>
      <c r="I8" s="344"/>
      <c r="J8" s="345"/>
      <c r="K8" s="26"/>
      <c r="L8" s="48"/>
      <c r="M8" s="48"/>
      <c r="N8" s="1"/>
      <c r="O8" s="1"/>
    </row>
    <row r="9" spans="1:15" ht="36" customHeight="1">
      <c r="A9" s="347"/>
      <c r="B9" s="350"/>
      <c r="C9" s="350"/>
      <c r="D9" s="35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255</v>
      </c>
      <c r="N9" s="1"/>
      <c r="O9" s="1"/>
    </row>
    <row r="10" spans="1:15" ht="12.75" customHeight="1">
      <c r="A10" s="51">
        <v>1</v>
      </c>
      <c r="B10" s="34" t="s">
        <v>256</v>
      </c>
      <c r="C10" s="34">
        <v>22643.4</v>
      </c>
      <c r="D10" s="34">
        <v>22580.366666666669</v>
      </c>
      <c r="E10" s="34">
        <v>22504.933333333338</v>
      </c>
      <c r="F10" s="34">
        <v>22366.466666666671</v>
      </c>
      <c r="G10" s="34">
        <v>22291.03333333334</v>
      </c>
      <c r="H10" s="34">
        <v>22718.833333333336</v>
      </c>
      <c r="I10" s="34">
        <v>22794.26666666667</v>
      </c>
      <c r="J10" s="34">
        <v>22932.733333333334</v>
      </c>
      <c r="K10" s="34">
        <v>22655.8</v>
      </c>
      <c r="L10" s="34">
        <v>22441.9</v>
      </c>
      <c r="M10" s="52"/>
      <c r="N10" s="1"/>
      <c r="O10" s="1"/>
    </row>
    <row r="11" spans="1:15" ht="12.75" customHeight="1">
      <c r="A11" s="51">
        <v>2</v>
      </c>
      <c r="B11" s="35" t="s">
        <v>257</v>
      </c>
      <c r="C11" s="34">
        <v>49424.05</v>
      </c>
      <c r="D11" s="34">
        <v>49080.116666666661</v>
      </c>
      <c r="E11" s="34">
        <v>48686.633333333324</v>
      </c>
      <c r="F11" s="34">
        <v>47949.21666666666</v>
      </c>
      <c r="G11" s="34">
        <v>47555.733333333323</v>
      </c>
      <c r="H11" s="34">
        <v>49817.533333333326</v>
      </c>
      <c r="I11" s="34">
        <v>50211.016666666663</v>
      </c>
      <c r="J11" s="34">
        <v>50948.433333333327</v>
      </c>
      <c r="K11" s="34">
        <v>49473.599999999999</v>
      </c>
      <c r="L11" s="34">
        <v>48342.7</v>
      </c>
      <c r="M11" s="52"/>
      <c r="N11" s="1"/>
      <c r="O11" s="1"/>
    </row>
    <row r="12" spans="1:15" ht="12.75" customHeight="1">
      <c r="A12" s="51">
        <v>3</v>
      </c>
      <c r="B12" s="31" t="s">
        <v>258</v>
      </c>
      <c r="C12" s="36">
        <v>6223.5</v>
      </c>
      <c r="D12" s="36">
        <v>6222.45</v>
      </c>
      <c r="E12" s="36">
        <v>6192.0499999999993</v>
      </c>
      <c r="F12" s="36">
        <v>6160.5999999999995</v>
      </c>
      <c r="G12" s="36">
        <v>6130.1999999999989</v>
      </c>
      <c r="H12" s="36">
        <v>6253.9</v>
      </c>
      <c r="I12" s="36">
        <v>6284.2999999999993</v>
      </c>
      <c r="J12" s="36">
        <v>6315.75</v>
      </c>
      <c r="K12" s="36">
        <v>6252.85</v>
      </c>
      <c r="L12" s="36">
        <v>6191</v>
      </c>
      <c r="M12" s="52"/>
      <c r="N12" s="1"/>
      <c r="O12" s="1"/>
    </row>
    <row r="13" spans="1:15" ht="12.75" customHeight="1">
      <c r="A13" s="51">
        <v>4</v>
      </c>
      <c r="B13" s="31" t="s">
        <v>259</v>
      </c>
      <c r="C13" s="36">
        <v>8587.35</v>
      </c>
      <c r="D13" s="36">
        <v>8571.5333333333328</v>
      </c>
      <c r="E13" s="36">
        <v>8550.3166666666657</v>
      </c>
      <c r="F13" s="36">
        <v>8513.2833333333328</v>
      </c>
      <c r="G13" s="36">
        <v>8492.0666666666657</v>
      </c>
      <c r="H13" s="36">
        <v>8608.5666666666657</v>
      </c>
      <c r="I13" s="36">
        <v>8629.7833333333328</v>
      </c>
      <c r="J13" s="36">
        <v>8666.8166666666657</v>
      </c>
      <c r="K13" s="36">
        <v>8592.75</v>
      </c>
      <c r="L13" s="36">
        <v>8534.5</v>
      </c>
      <c r="M13" s="52"/>
      <c r="N13" s="1"/>
      <c r="O13" s="1"/>
    </row>
    <row r="14" spans="1:15" ht="12.75" customHeight="1">
      <c r="A14" s="51">
        <v>5</v>
      </c>
      <c r="B14" s="31" t="s">
        <v>260</v>
      </c>
      <c r="C14" s="36">
        <v>33579.4</v>
      </c>
      <c r="D14" s="36">
        <v>33633.1</v>
      </c>
      <c r="E14" s="36">
        <v>33473.35</v>
      </c>
      <c r="F14" s="36">
        <v>33367.300000000003</v>
      </c>
      <c r="G14" s="36">
        <v>33207.550000000003</v>
      </c>
      <c r="H14" s="36">
        <v>33739.149999999994</v>
      </c>
      <c r="I14" s="36">
        <v>33898.899999999994</v>
      </c>
      <c r="J14" s="36">
        <v>34004.94999999999</v>
      </c>
      <c r="K14" s="36">
        <v>33792.85</v>
      </c>
      <c r="L14" s="36">
        <v>33527.050000000003</v>
      </c>
      <c r="M14" s="52"/>
      <c r="N14" s="1"/>
      <c r="O14" s="1"/>
    </row>
    <row r="15" spans="1:15" ht="12.75" customHeight="1">
      <c r="A15" s="51">
        <v>6</v>
      </c>
      <c r="B15" s="31" t="s">
        <v>261</v>
      </c>
      <c r="C15" s="36">
        <v>9938.5499999999993</v>
      </c>
      <c r="D15" s="36">
        <v>9919.9</v>
      </c>
      <c r="E15" s="36">
        <v>9885.5499999999993</v>
      </c>
      <c r="F15" s="36">
        <v>9832.5499999999993</v>
      </c>
      <c r="G15" s="36">
        <v>9798.1999999999989</v>
      </c>
      <c r="H15" s="36">
        <v>9972.9</v>
      </c>
      <c r="I15" s="36">
        <v>10007.250000000002</v>
      </c>
      <c r="J15" s="36">
        <v>10060.25</v>
      </c>
      <c r="K15" s="36">
        <v>9954.25</v>
      </c>
      <c r="L15" s="36">
        <v>9866.9</v>
      </c>
      <c r="M15" s="52"/>
      <c r="N15" s="1"/>
      <c r="O15" s="1"/>
    </row>
    <row r="16" spans="1:15" ht="12.75" customHeight="1">
      <c r="A16" s="51">
        <v>7</v>
      </c>
      <c r="B16" s="31" t="s">
        <v>262</v>
      </c>
      <c r="C16" s="36">
        <v>14153.05</v>
      </c>
      <c r="D16" s="36">
        <v>14131.716666666667</v>
      </c>
      <c r="E16" s="36">
        <v>14098.983333333334</v>
      </c>
      <c r="F16" s="36">
        <v>14044.916666666666</v>
      </c>
      <c r="G16" s="36">
        <v>14012.183333333332</v>
      </c>
      <c r="H16" s="36">
        <v>14185.783333333335</v>
      </c>
      <c r="I16" s="36">
        <v>14218.516666666668</v>
      </c>
      <c r="J16" s="36">
        <v>14272.583333333336</v>
      </c>
      <c r="K16" s="36">
        <v>14164.45</v>
      </c>
      <c r="L16" s="36">
        <v>14077.65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6451.9</v>
      </c>
      <c r="D17" s="36">
        <v>6421.6833333333334</v>
      </c>
      <c r="E17" s="36">
        <v>6379.416666666667</v>
      </c>
      <c r="F17" s="36">
        <v>6306.9333333333334</v>
      </c>
      <c r="G17" s="36">
        <v>6264.666666666667</v>
      </c>
      <c r="H17" s="36">
        <v>6494.166666666667</v>
      </c>
      <c r="I17" s="36">
        <v>6536.4333333333334</v>
      </c>
      <c r="J17" s="36">
        <v>6608.916666666667</v>
      </c>
      <c r="K17" s="31">
        <v>6463.95</v>
      </c>
      <c r="L17" s="31">
        <v>6349.2</v>
      </c>
      <c r="M17" s="31">
        <v>1.58748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2525.4</v>
      </c>
      <c r="D18" s="36">
        <v>2534.3166666666666</v>
      </c>
      <c r="E18" s="36">
        <v>2507.1333333333332</v>
      </c>
      <c r="F18" s="36">
        <v>2488.8666666666668</v>
      </c>
      <c r="G18" s="36">
        <v>2461.6833333333334</v>
      </c>
      <c r="H18" s="36">
        <v>2552.583333333333</v>
      </c>
      <c r="I18" s="36">
        <v>2579.7666666666664</v>
      </c>
      <c r="J18" s="36">
        <v>2598.0333333333328</v>
      </c>
      <c r="K18" s="31">
        <v>2561.5</v>
      </c>
      <c r="L18" s="31">
        <v>2516.0500000000002</v>
      </c>
      <c r="M18" s="31">
        <v>7.2562100000000003</v>
      </c>
      <c r="N18" s="1"/>
      <c r="O18" s="1"/>
    </row>
    <row r="19" spans="1:15" ht="12.75" customHeight="1">
      <c r="A19" s="51">
        <v>10</v>
      </c>
      <c r="B19" s="53" t="s">
        <v>312</v>
      </c>
      <c r="C19" s="31">
        <v>1556.15</v>
      </c>
      <c r="D19" s="36">
        <v>1551.0666666666668</v>
      </c>
      <c r="E19" s="36">
        <v>1538.4333333333336</v>
      </c>
      <c r="F19" s="36">
        <v>1520.7166666666667</v>
      </c>
      <c r="G19" s="36">
        <v>1508.0833333333335</v>
      </c>
      <c r="H19" s="36">
        <v>1568.7833333333338</v>
      </c>
      <c r="I19" s="36">
        <v>1581.416666666667</v>
      </c>
      <c r="J19" s="36">
        <v>1599.1333333333339</v>
      </c>
      <c r="K19" s="31">
        <v>1563.7</v>
      </c>
      <c r="L19" s="31">
        <v>1533.35</v>
      </c>
      <c r="M19" s="31">
        <v>2.81473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637.95000000000005</v>
      </c>
      <c r="D20" s="36">
        <v>632.61666666666667</v>
      </c>
      <c r="E20" s="36">
        <v>617.58333333333337</v>
      </c>
      <c r="F20" s="36">
        <v>597.2166666666667</v>
      </c>
      <c r="G20" s="36">
        <v>582.18333333333339</v>
      </c>
      <c r="H20" s="36">
        <v>652.98333333333335</v>
      </c>
      <c r="I20" s="36">
        <v>668.01666666666665</v>
      </c>
      <c r="J20" s="36">
        <v>688.38333333333333</v>
      </c>
      <c r="K20" s="31">
        <v>647.65</v>
      </c>
      <c r="L20" s="31">
        <v>612.25</v>
      </c>
      <c r="M20" s="31">
        <v>102.0117</v>
      </c>
      <c r="N20" s="1"/>
      <c r="O20" s="1"/>
    </row>
    <row r="21" spans="1:15" ht="12.75" customHeight="1">
      <c r="A21" s="51">
        <v>12</v>
      </c>
      <c r="B21" s="53" t="s">
        <v>864</v>
      </c>
      <c r="C21" s="31">
        <v>1061</v>
      </c>
      <c r="D21" s="36">
        <v>1063.8166666666666</v>
      </c>
      <c r="E21" s="36">
        <v>1054.7833333333333</v>
      </c>
      <c r="F21" s="36">
        <v>1048.5666666666666</v>
      </c>
      <c r="G21" s="36">
        <v>1039.5333333333333</v>
      </c>
      <c r="H21" s="36">
        <v>1070.0333333333333</v>
      </c>
      <c r="I21" s="36">
        <v>1079.0666666666666</v>
      </c>
      <c r="J21" s="36">
        <v>1085.2833333333333</v>
      </c>
      <c r="K21" s="31">
        <v>1072.8499999999999</v>
      </c>
      <c r="L21" s="31">
        <v>1057.5999999999999</v>
      </c>
      <c r="M21" s="31">
        <v>27.959949999999999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3081.2</v>
      </c>
      <c r="D22" s="36">
        <v>3081.0666666666671</v>
      </c>
      <c r="E22" s="36">
        <v>3051.6333333333341</v>
      </c>
      <c r="F22" s="36">
        <v>3022.0666666666671</v>
      </c>
      <c r="G22" s="36">
        <v>2992.6333333333341</v>
      </c>
      <c r="H22" s="36">
        <v>3110.6333333333341</v>
      </c>
      <c r="I22" s="36">
        <v>3140.0666666666675</v>
      </c>
      <c r="J22" s="36">
        <v>3169.6333333333341</v>
      </c>
      <c r="K22" s="31">
        <v>3110.5</v>
      </c>
      <c r="L22" s="31">
        <v>3051.5</v>
      </c>
      <c r="M22" s="31">
        <v>6.4854399999999996</v>
      </c>
      <c r="N22" s="1"/>
      <c r="O22" s="1"/>
    </row>
    <row r="23" spans="1:15" ht="12.75" customHeight="1">
      <c r="A23" s="51">
        <v>14</v>
      </c>
      <c r="B23" s="53" t="s">
        <v>263</v>
      </c>
      <c r="C23" s="31">
        <v>1806.85</v>
      </c>
      <c r="D23" s="36">
        <v>1808.2</v>
      </c>
      <c r="E23" s="36">
        <v>1794.4</v>
      </c>
      <c r="F23" s="36">
        <v>1781.95</v>
      </c>
      <c r="G23" s="36">
        <v>1768.15</v>
      </c>
      <c r="H23" s="36">
        <v>1820.65</v>
      </c>
      <c r="I23" s="36">
        <v>1834.4499999999998</v>
      </c>
      <c r="J23" s="36">
        <v>1846.9</v>
      </c>
      <c r="K23" s="31">
        <v>1822</v>
      </c>
      <c r="L23" s="31">
        <v>1795.75</v>
      </c>
      <c r="M23" s="31">
        <v>2.9337300000000002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1317.25</v>
      </c>
      <c r="D24" s="36">
        <v>1320</v>
      </c>
      <c r="E24" s="36">
        <v>1304.25</v>
      </c>
      <c r="F24" s="36">
        <v>1291.25</v>
      </c>
      <c r="G24" s="36">
        <v>1275.5</v>
      </c>
      <c r="H24" s="36">
        <v>1333</v>
      </c>
      <c r="I24" s="36">
        <v>1348.75</v>
      </c>
      <c r="J24" s="36">
        <v>1361.75</v>
      </c>
      <c r="K24" s="31">
        <v>1335.75</v>
      </c>
      <c r="L24" s="31">
        <v>1307</v>
      </c>
      <c r="M24" s="31">
        <v>21.91564</v>
      </c>
      <c r="N24" s="1"/>
      <c r="O24" s="1"/>
    </row>
    <row r="25" spans="1:15" ht="12.75" customHeight="1">
      <c r="A25" s="51">
        <v>16</v>
      </c>
      <c r="B25" s="53" t="s">
        <v>822</v>
      </c>
      <c r="C25" s="31">
        <v>596.1</v>
      </c>
      <c r="D25" s="36">
        <v>595.88333333333333</v>
      </c>
      <c r="E25" s="36">
        <v>591.76666666666665</v>
      </c>
      <c r="F25" s="36">
        <v>587.43333333333328</v>
      </c>
      <c r="G25" s="36">
        <v>583.31666666666661</v>
      </c>
      <c r="H25" s="36">
        <v>600.2166666666667</v>
      </c>
      <c r="I25" s="36">
        <v>604.33333333333326</v>
      </c>
      <c r="J25" s="36">
        <v>608.66666666666674</v>
      </c>
      <c r="K25" s="31">
        <v>600</v>
      </c>
      <c r="L25" s="31">
        <v>591.54999999999995</v>
      </c>
      <c r="M25" s="31">
        <v>18.497779999999999</v>
      </c>
      <c r="N25" s="1"/>
      <c r="O25" s="1"/>
    </row>
    <row r="26" spans="1:15" ht="12.75" customHeight="1">
      <c r="A26" s="51">
        <v>17</v>
      </c>
      <c r="B26" s="53" t="s">
        <v>264</v>
      </c>
      <c r="C26" s="31">
        <v>919.05</v>
      </c>
      <c r="D26" s="36">
        <v>921.35</v>
      </c>
      <c r="E26" s="36">
        <v>915.7</v>
      </c>
      <c r="F26" s="36">
        <v>912.35</v>
      </c>
      <c r="G26" s="36">
        <v>906.7</v>
      </c>
      <c r="H26" s="36">
        <v>924.7</v>
      </c>
      <c r="I26" s="36">
        <v>930.34999999999991</v>
      </c>
      <c r="J26" s="36">
        <v>933.7</v>
      </c>
      <c r="K26" s="31">
        <v>927</v>
      </c>
      <c r="L26" s="31">
        <v>918</v>
      </c>
      <c r="M26" s="31">
        <v>5.1337900000000003</v>
      </c>
      <c r="N26" s="1"/>
      <c r="O26" s="1"/>
    </row>
    <row r="27" spans="1:15" ht="12.75" customHeight="1">
      <c r="A27" s="51">
        <v>18</v>
      </c>
      <c r="B27" s="53" t="s">
        <v>265</v>
      </c>
      <c r="C27" s="31">
        <v>343.15</v>
      </c>
      <c r="D27" s="36">
        <v>344.76666666666665</v>
      </c>
      <c r="E27" s="36">
        <v>341.08333333333331</v>
      </c>
      <c r="F27" s="36">
        <v>339.01666666666665</v>
      </c>
      <c r="G27" s="36">
        <v>335.33333333333331</v>
      </c>
      <c r="H27" s="36">
        <v>346.83333333333331</v>
      </c>
      <c r="I27" s="36">
        <v>350.51666666666671</v>
      </c>
      <c r="J27" s="36">
        <v>352.58333333333331</v>
      </c>
      <c r="K27" s="31">
        <v>348.45</v>
      </c>
      <c r="L27" s="31">
        <v>342.7</v>
      </c>
      <c r="M27" s="31">
        <v>9.3569800000000001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240.65</v>
      </c>
      <c r="D28" s="36">
        <v>237.33333333333334</v>
      </c>
      <c r="E28" s="36">
        <v>233.01666666666668</v>
      </c>
      <c r="F28" s="36">
        <v>225.38333333333333</v>
      </c>
      <c r="G28" s="36">
        <v>221.06666666666666</v>
      </c>
      <c r="H28" s="36">
        <v>244.9666666666667</v>
      </c>
      <c r="I28" s="36">
        <v>249.28333333333336</v>
      </c>
      <c r="J28" s="36">
        <v>256.91666666666674</v>
      </c>
      <c r="K28" s="31">
        <v>241.65</v>
      </c>
      <c r="L28" s="31">
        <v>229.7</v>
      </c>
      <c r="M28" s="31">
        <v>180.28622999999999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268.85000000000002</v>
      </c>
      <c r="D29" s="36">
        <v>269.28333333333336</v>
      </c>
      <c r="E29" s="36">
        <v>264.16666666666674</v>
      </c>
      <c r="F29" s="36">
        <v>259.48333333333341</v>
      </c>
      <c r="G29" s="36">
        <v>254.36666666666679</v>
      </c>
      <c r="H29" s="36">
        <v>273.9666666666667</v>
      </c>
      <c r="I29" s="36">
        <v>279.08333333333337</v>
      </c>
      <c r="J29" s="36">
        <v>283.76666666666665</v>
      </c>
      <c r="K29" s="31">
        <v>274.39999999999998</v>
      </c>
      <c r="L29" s="31">
        <v>264.60000000000002</v>
      </c>
      <c r="M29" s="31">
        <v>65.742999999999995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4883.5</v>
      </c>
      <c r="D30" s="36">
        <v>4921.7333333333336</v>
      </c>
      <c r="E30" s="36">
        <v>4823.4666666666672</v>
      </c>
      <c r="F30" s="36">
        <v>4763.4333333333334</v>
      </c>
      <c r="G30" s="36">
        <v>4665.166666666667</v>
      </c>
      <c r="H30" s="36">
        <v>4981.7666666666673</v>
      </c>
      <c r="I30" s="36">
        <v>5080.0333333333338</v>
      </c>
      <c r="J30" s="36">
        <v>5140.0666666666675</v>
      </c>
      <c r="K30" s="31">
        <v>5020</v>
      </c>
      <c r="L30" s="31">
        <v>4861.7</v>
      </c>
      <c r="M30" s="31">
        <v>1.4052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629.65</v>
      </c>
      <c r="D31" s="36">
        <v>631.01666666666654</v>
      </c>
      <c r="E31" s="36">
        <v>623.73333333333312</v>
      </c>
      <c r="F31" s="36">
        <v>617.81666666666661</v>
      </c>
      <c r="G31" s="36">
        <v>610.53333333333319</v>
      </c>
      <c r="H31" s="36">
        <v>636.93333333333305</v>
      </c>
      <c r="I31" s="36">
        <v>644.21666666666658</v>
      </c>
      <c r="J31" s="36">
        <v>650.13333333333298</v>
      </c>
      <c r="K31" s="31">
        <v>638.29999999999995</v>
      </c>
      <c r="L31" s="31">
        <v>625.1</v>
      </c>
      <c r="M31" s="31">
        <v>22.173739999999999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5968.35</v>
      </c>
      <c r="D32" s="36">
        <v>5967.1166666666659</v>
      </c>
      <c r="E32" s="36">
        <v>5734.2333333333318</v>
      </c>
      <c r="F32" s="36">
        <v>5500.1166666666659</v>
      </c>
      <c r="G32" s="36">
        <v>5267.2333333333318</v>
      </c>
      <c r="H32" s="36">
        <v>6201.2333333333318</v>
      </c>
      <c r="I32" s="36">
        <v>6434.116666666665</v>
      </c>
      <c r="J32" s="36">
        <v>6668.2333333333318</v>
      </c>
      <c r="K32" s="31">
        <v>6200</v>
      </c>
      <c r="L32" s="31">
        <v>5733</v>
      </c>
      <c r="M32" s="31">
        <v>27.850149999999999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494.65</v>
      </c>
      <c r="D33" s="36">
        <v>496.08333333333331</v>
      </c>
      <c r="E33" s="36">
        <v>486.66666666666663</v>
      </c>
      <c r="F33" s="36">
        <v>478.68333333333334</v>
      </c>
      <c r="G33" s="36">
        <v>469.26666666666665</v>
      </c>
      <c r="H33" s="36">
        <v>504.06666666666661</v>
      </c>
      <c r="I33" s="36">
        <v>513.48333333333323</v>
      </c>
      <c r="J33" s="36">
        <v>521.46666666666658</v>
      </c>
      <c r="K33" s="31">
        <v>505.5</v>
      </c>
      <c r="L33" s="31">
        <v>488.1</v>
      </c>
      <c r="M33" s="31">
        <v>18.30142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185.35</v>
      </c>
      <c r="D34" s="36">
        <v>186.06666666666669</v>
      </c>
      <c r="E34" s="36">
        <v>184.13333333333338</v>
      </c>
      <c r="F34" s="36">
        <v>182.91666666666669</v>
      </c>
      <c r="G34" s="36">
        <v>180.98333333333338</v>
      </c>
      <c r="H34" s="36">
        <v>187.28333333333339</v>
      </c>
      <c r="I34" s="36">
        <v>189.21666666666673</v>
      </c>
      <c r="J34" s="36">
        <v>190.43333333333339</v>
      </c>
      <c r="K34" s="31">
        <v>188</v>
      </c>
      <c r="L34" s="31">
        <v>184.85</v>
      </c>
      <c r="M34" s="31">
        <v>156.75179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2868.2</v>
      </c>
      <c r="D35" s="36">
        <v>2860.3833333333332</v>
      </c>
      <c r="E35" s="36">
        <v>2846.8166666666666</v>
      </c>
      <c r="F35" s="36">
        <v>2825.4333333333334</v>
      </c>
      <c r="G35" s="36">
        <v>2811.8666666666668</v>
      </c>
      <c r="H35" s="36">
        <v>2881.7666666666664</v>
      </c>
      <c r="I35" s="36">
        <v>2895.333333333333</v>
      </c>
      <c r="J35" s="36">
        <v>2916.7166666666662</v>
      </c>
      <c r="K35" s="31">
        <v>2873.95</v>
      </c>
      <c r="L35" s="31">
        <v>2839</v>
      </c>
      <c r="M35" s="31">
        <v>5.6621899999999998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2055.5</v>
      </c>
      <c r="D36" s="36">
        <v>2061.8166666666666</v>
      </c>
      <c r="E36" s="36">
        <v>2034.6333333333332</v>
      </c>
      <c r="F36" s="36">
        <v>2013.7666666666667</v>
      </c>
      <c r="G36" s="36">
        <v>1986.5833333333333</v>
      </c>
      <c r="H36" s="36">
        <v>2082.6833333333334</v>
      </c>
      <c r="I36" s="36">
        <v>2109.8666666666668</v>
      </c>
      <c r="J36" s="36">
        <v>2130.7333333333331</v>
      </c>
      <c r="K36" s="31">
        <v>2089</v>
      </c>
      <c r="L36" s="31">
        <v>2040.95</v>
      </c>
      <c r="M36" s="31">
        <v>6.3902900000000002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1151.8</v>
      </c>
      <c r="D37" s="36">
        <v>1145.1666666666667</v>
      </c>
      <c r="E37" s="36">
        <v>1133.8833333333334</v>
      </c>
      <c r="F37" s="36">
        <v>1115.9666666666667</v>
      </c>
      <c r="G37" s="36">
        <v>1104.6833333333334</v>
      </c>
      <c r="H37" s="36">
        <v>1163.0833333333335</v>
      </c>
      <c r="I37" s="36">
        <v>1174.3666666666668</v>
      </c>
      <c r="J37" s="36">
        <v>1192.2833333333335</v>
      </c>
      <c r="K37" s="31">
        <v>1156.45</v>
      </c>
      <c r="L37" s="31">
        <v>1127.25</v>
      </c>
      <c r="M37" s="31">
        <v>24.712499999999999</v>
      </c>
      <c r="N37" s="1"/>
      <c r="O37" s="1"/>
    </row>
    <row r="38" spans="1:15" ht="12.75" customHeight="1">
      <c r="A38" s="51">
        <v>29</v>
      </c>
      <c r="B38" s="53" t="s">
        <v>266</v>
      </c>
      <c r="C38" s="31">
        <v>4483.8</v>
      </c>
      <c r="D38" s="36">
        <v>4498.75</v>
      </c>
      <c r="E38" s="36">
        <v>4435.05</v>
      </c>
      <c r="F38" s="36">
        <v>4386.3</v>
      </c>
      <c r="G38" s="36">
        <v>4322.6000000000004</v>
      </c>
      <c r="H38" s="36">
        <v>4547.5</v>
      </c>
      <c r="I38" s="36">
        <v>4611.2000000000007</v>
      </c>
      <c r="J38" s="36">
        <v>4659.95</v>
      </c>
      <c r="K38" s="31">
        <v>4562.45</v>
      </c>
      <c r="L38" s="31">
        <v>4450</v>
      </c>
      <c r="M38" s="31">
        <v>3.8559600000000001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1159.25</v>
      </c>
      <c r="D39" s="36">
        <v>1149.5166666666667</v>
      </c>
      <c r="E39" s="36">
        <v>1135.0333333333333</v>
      </c>
      <c r="F39" s="36">
        <v>1110.8166666666666</v>
      </c>
      <c r="G39" s="36">
        <v>1096.3333333333333</v>
      </c>
      <c r="H39" s="36">
        <v>1173.7333333333333</v>
      </c>
      <c r="I39" s="36">
        <v>1188.2166666666665</v>
      </c>
      <c r="J39" s="36">
        <v>1212.4333333333334</v>
      </c>
      <c r="K39" s="31">
        <v>1164</v>
      </c>
      <c r="L39" s="31">
        <v>1125.3</v>
      </c>
      <c r="M39" s="31">
        <v>151.83242000000001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8760.1</v>
      </c>
      <c r="D40" s="36">
        <v>8826.3000000000011</v>
      </c>
      <c r="E40" s="36">
        <v>8662.8000000000029</v>
      </c>
      <c r="F40" s="36">
        <v>8565.5000000000018</v>
      </c>
      <c r="G40" s="36">
        <v>8402.0000000000036</v>
      </c>
      <c r="H40" s="36">
        <v>8923.6000000000022</v>
      </c>
      <c r="I40" s="36">
        <v>9087.0999999999985</v>
      </c>
      <c r="J40" s="36">
        <v>9184.4000000000015</v>
      </c>
      <c r="K40" s="31">
        <v>8989.7999999999993</v>
      </c>
      <c r="L40" s="31">
        <v>8729</v>
      </c>
      <c r="M40" s="31">
        <v>2.9944299999999999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6826.6</v>
      </c>
      <c r="D41" s="36">
        <v>6793.083333333333</v>
      </c>
      <c r="E41" s="36">
        <v>6746.5666666666657</v>
      </c>
      <c r="F41" s="36">
        <v>6666.5333333333328</v>
      </c>
      <c r="G41" s="36">
        <v>6620.0166666666655</v>
      </c>
      <c r="H41" s="36">
        <v>6873.1166666666659</v>
      </c>
      <c r="I41" s="36">
        <v>6919.6333333333341</v>
      </c>
      <c r="J41" s="36">
        <v>6999.6666666666661</v>
      </c>
      <c r="K41" s="31">
        <v>6839.6</v>
      </c>
      <c r="L41" s="31">
        <v>6713.05</v>
      </c>
      <c r="M41" s="31">
        <v>16.810300000000002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1595.65</v>
      </c>
      <c r="D42" s="36">
        <v>1595.3333333333333</v>
      </c>
      <c r="E42" s="36">
        <v>1587.6666666666665</v>
      </c>
      <c r="F42" s="36">
        <v>1579.6833333333332</v>
      </c>
      <c r="G42" s="36">
        <v>1572.0166666666664</v>
      </c>
      <c r="H42" s="36">
        <v>1603.3166666666666</v>
      </c>
      <c r="I42" s="36">
        <v>1610.9833333333331</v>
      </c>
      <c r="J42" s="36">
        <v>1618.9666666666667</v>
      </c>
      <c r="K42" s="31">
        <v>1603</v>
      </c>
      <c r="L42" s="31">
        <v>1587.35</v>
      </c>
      <c r="M42" s="31">
        <v>11.327999999999999</v>
      </c>
      <c r="N42" s="1"/>
      <c r="O42" s="1"/>
    </row>
    <row r="43" spans="1:15" ht="12.75" customHeight="1">
      <c r="A43" s="51">
        <v>34</v>
      </c>
      <c r="B43" s="53" t="s">
        <v>267</v>
      </c>
      <c r="C43" s="31">
        <v>8187.35</v>
      </c>
      <c r="D43" s="36">
        <v>8224.1666666666661</v>
      </c>
      <c r="E43" s="36">
        <v>8105.3333333333321</v>
      </c>
      <c r="F43" s="36">
        <v>8023.3166666666657</v>
      </c>
      <c r="G43" s="36">
        <v>7904.4833333333318</v>
      </c>
      <c r="H43" s="36">
        <v>8306.1833333333325</v>
      </c>
      <c r="I43" s="36">
        <v>8425.0166666666646</v>
      </c>
      <c r="J43" s="36">
        <v>8507.0333333333328</v>
      </c>
      <c r="K43" s="31">
        <v>8343</v>
      </c>
      <c r="L43" s="31">
        <v>8142.15</v>
      </c>
      <c r="M43" s="31">
        <v>0.60799000000000003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2396</v>
      </c>
      <c r="D44" s="36">
        <v>2389.3666666666668</v>
      </c>
      <c r="E44" s="36">
        <v>2368.7333333333336</v>
      </c>
      <c r="F44" s="36">
        <v>2341.4666666666667</v>
      </c>
      <c r="G44" s="36">
        <v>2320.8333333333335</v>
      </c>
      <c r="H44" s="36">
        <v>2416.6333333333337</v>
      </c>
      <c r="I44" s="36">
        <v>2437.2666666666669</v>
      </c>
      <c r="J44" s="36">
        <v>2464.5333333333338</v>
      </c>
      <c r="K44" s="31">
        <v>2410</v>
      </c>
      <c r="L44" s="31">
        <v>2362.1</v>
      </c>
      <c r="M44" s="31">
        <v>2.72166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183.9</v>
      </c>
      <c r="D45" s="36">
        <v>183.63333333333333</v>
      </c>
      <c r="E45" s="36">
        <v>182.26666666666665</v>
      </c>
      <c r="F45" s="36">
        <v>180.63333333333333</v>
      </c>
      <c r="G45" s="36">
        <v>179.26666666666665</v>
      </c>
      <c r="H45" s="36">
        <v>185.26666666666665</v>
      </c>
      <c r="I45" s="36">
        <v>186.63333333333333</v>
      </c>
      <c r="J45" s="36">
        <v>188.26666666666665</v>
      </c>
      <c r="K45" s="31">
        <v>185</v>
      </c>
      <c r="L45" s="31">
        <v>182</v>
      </c>
      <c r="M45" s="31">
        <v>74.737319999999997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272.60000000000002</v>
      </c>
      <c r="D46" s="36">
        <v>270.5</v>
      </c>
      <c r="E46" s="36">
        <v>267.10000000000002</v>
      </c>
      <c r="F46" s="36">
        <v>261.60000000000002</v>
      </c>
      <c r="G46" s="36">
        <v>258.20000000000005</v>
      </c>
      <c r="H46" s="36">
        <v>276</v>
      </c>
      <c r="I46" s="36">
        <v>279.39999999999998</v>
      </c>
      <c r="J46" s="36">
        <v>284.89999999999998</v>
      </c>
      <c r="K46" s="31">
        <v>273.89999999999998</v>
      </c>
      <c r="L46" s="31">
        <v>265</v>
      </c>
      <c r="M46" s="31">
        <v>222.57247000000001</v>
      </c>
      <c r="N46" s="1"/>
      <c r="O46" s="1"/>
    </row>
    <row r="47" spans="1:15" ht="12.75" customHeight="1">
      <c r="A47" s="51">
        <v>38</v>
      </c>
      <c r="B47" s="53" t="s">
        <v>268</v>
      </c>
      <c r="C47" s="31">
        <v>155.65</v>
      </c>
      <c r="D47" s="36">
        <v>154.20000000000002</v>
      </c>
      <c r="E47" s="36">
        <v>152.20000000000005</v>
      </c>
      <c r="F47" s="36">
        <v>148.75000000000003</v>
      </c>
      <c r="G47" s="36">
        <v>146.75000000000006</v>
      </c>
      <c r="H47" s="36">
        <v>157.65000000000003</v>
      </c>
      <c r="I47" s="36">
        <v>159.64999999999998</v>
      </c>
      <c r="J47" s="36">
        <v>163.10000000000002</v>
      </c>
      <c r="K47" s="31">
        <v>156.19999999999999</v>
      </c>
      <c r="L47" s="31">
        <v>150.75</v>
      </c>
      <c r="M47" s="31">
        <v>272.38148999999999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1356.7</v>
      </c>
      <c r="D48" s="36">
        <v>1358.9333333333334</v>
      </c>
      <c r="E48" s="36">
        <v>1345.7666666666669</v>
      </c>
      <c r="F48" s="36">
        <v>1334.8333333333335</v>
      </c>
      <c r="G48" s="36">
        <v>1321.666666666667</v>
      </c>
      <c r="H48" s="36">
        <v>1369.8666666666668</v>
      </c>
      <c r="I48" s="36">
        <v>1383.0333333333333</v>
      </c>
      <c r="J48" s="36">
        <v>1393.9666666666667</v>
      </c>
      <c r="K48" s="31">
        <v>1372.1</v>
      </c>
      <c r="L48" s="31">
        <v>1348</v>
      </c>
      <c r="M48" s="31">
        <v>5.0475899999999996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504.35</v>
      </c>
      <c r="D49" s="36">
        <v>505.06666666666666</v>
      </c>
      <c r="E49" s="36">
        <v>502.33333333333331</v>
      </c>
      <c r="F49" s="36">
        <v>500.31666666666666</v>
      </c>
      <c r="G49" s="36">
        <v>497.58333333333331</v>
      </c>
      <c r="H49" s="36">
        <v>507.08333333333331</v>
      </c>
      <c r="I49" s="36">
        <v>509.81666666666666</v>
      </c>
      <c r="J49" s="36">
        <v>511.83333333333331</v>
      </c>
      <c r="K49" s="31">
        <v>507.8</v>
      </c>
      <c r="L49" s="31">
        <v>503.05</v>
      </c>
      <c r="M49" s="31">
        <v>4.5428100000000002</v>
      </c>
      <c r="N49" s="1"/>
      <c r="O49" s="1"/>
    </row>
    <row r="50" spans="1:15" ht="12.75" customHeight="1">
      <c r="A50" s="51">
        <v>41</v>
      </c>
      <c r="B50" s="53" t="s">
        <v>333</v>
      </c>
      <c r="C50" s="31">
        <v>1973.1</v>
      </c>
      <c r="D50" s="36">
        <v>1993.3500000000001</v>
      </c>
      <c r="E50" s="36">
        <v>1943.7500000000002</v>
      </c>
      <c r="F50" s="36">
        <v>1914.4</v>
      </c>
      <c r="G50" s="36">
        <v>1864.8000000000002</v>
      </c>
      <c r="H50" s="36">
        <v>2022.7000000000003</v>
      </c>
      <c r="I50" s="36">
        <v>2072.3000000000002</v>
      </c>
      <c r="J50" s="36">
        <v>2101.6500000000005</v>
      </c>
      <c r="K50" s="31">
        <v>2042.95</v>
      </c>
      <c r="L50" s="31">
        <v>1964</v>
      </c>
      <c r="M50" s="31">
        <v>6.9020799999999998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235.4</v>
      </c>
      <c r="D51" s="36">
        <v>236.81666666666669</v>
      </c>
      <c r="E51" s="36">
        <v>233.43333333333339</v>
      </c>
      <c r="F51" s="36">
        <v>231.4666666666667</v>
      </c>
      <c r="G51" s="36">
        <v>228.0833333333334</v>
      </c>
      <c r="H51" s="36">
        <v>238.78333333333339</v>
      </c>
      <c r="I51" s="36">
        <v>242.16666666666666</v>
      </c>
      <c r="J51" s="36">
        <v>244.13333333333338</v>
      </c>
      <c r="K51" s="31">
        <v>240.2</v>
      </c>
      <c r="L51" s="31">
        <v>234.85</v>
      </c>
      <c r="M51" s="31">
        <v>198.76408000000001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1282</v>
      </c>
      <c r="D52" s="36">
        <v>1290.8166666666666</v>
      </c>
      <c r="E52" s="36">
        <v>1264.7333333333331</v>
      </c>
      <c r="F52" s="36">
        <v>1247.4666666666665</v>
      </c>
      <c r="G52" s="36">
        <v>1221.383333333333</v>
      </c>
      <c r="H52" s="36">
        <v>1308.0833333333333</v>
      </c>
      <c r="I52" s="36">
        <v>1334.1666666666667</v>
      </c>
      <c r="J52" s="36">
        <v>1351.4333333333334</v>
      </c>
      <c r="K52" s="31">
        <v>1316.9</v>
      </c>
      <c r="L52" s="31">
        <v>1273.55</v>
      </c>
      <c r="M52" s="31">
        <v>11.782999999999999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276.89999999999998</v>
      </c>
      <c r="D53" s="36">
        <v>277.86666666666662</v>
      </c>
      <c r="E53" s="36">
        <v>273.83333333333326</v>
      </c>
      <c r="F53" s="36">
        <v>270.76666666666665</v>
      </c>
      <c r="G53" s="36">
        <v>266.73333333333329</v>
      </c>
      <c r="H53" s="36">
        <v>280.93333333333322</v>
      </c>
      <c r="I53" s="36">
        <v>284.96666666666664</v>
      </c>
      <c r="J53" s="36">
        <v>288.03333333333319</v>
      </c>
      <c r="K53" s="31">
        <v>281.89999999999998</v>
      </c>
      <c r="L53" s="31">
        <v>274.8</v>
      </c>
      <c r="M53" s="31">
        <v>164.89027999999999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618.79999999999995</v>
      </c>
      <c r="D54" s="36">
        <v>616.83333333333337</v>
      </c>
      <c r="E54" s="36">
        <v>609.16666666666674</v>
      </c>
      <c r="F54" s="36">
        <v>599.53333333333342</v>
      </c>
      <c r="G54" s="36">
        <v>591.86666666666679</v>
      </c>
      <c r="H54" s="36">
        <v>626.4666666666667</v>
      </c>
      <c r="I54" s="36">
        <v>634.13333333333344</v>
      </c>
      <c r="J54" s="36">
        <v>643.76666666666665</v>
      </c>
      <c r="K54" s="31">
        <v>624.5</v>
      </c>
      <c r="L54" s="31">
        <v>607.20000000000005</v>
      </c>
      <c r="M54" s="31">
        <v>79.544259999999994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1332.45</v>
      </c>
      <c r="D55" s="36">
        <v>1332.8166666666666</v>
      </c>
      <c r="E55" s="36">
        <v>1319.6333333333332</v>
      </c>
      <c r="F55" s="36">
        <v>1306.8166666666666</v>
      </c>
      <c r="G55" s="36">
        <v>1293.6333333333332</v>
      </c>
      <c r="H55" s="36">
        <v>1345.6333333333332</v>
      </c>
      <c r="I55" s="36">
        <v>1358.8166666666666</v>
      </c>
      <c r="J55" s="36">
        <v>1371.6333333333332</v>
      </c>
      <c r="K55" s="31">
        <v>1346</v>
      </c>
      <c r="L55" s="31">
        <v>1320</v>
      </c>
      <c r="M55" s="31">
        <v>31.958880000000001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306.14999999999998</v>
      </c>
      <c r="D56" s="36">
        <v>307.23333333333329</v>
      </c>
      <c r="E56" s="36">
        <v>299.76666666666659</v>
      </c>
      <c r="F56" s="36">
        <v>293.38333333333333</v>
      </c>
      <c r="G56" s="36">
        <v>285.91666666666663</v>
      </c>
      <c r="H56" s="36">
        <v>313.61666666666656</v>
      </c>
      <c r="I56" s="36">
        <v>321.08333333333326</v>
      </c>
      <c r="J56" s="36">
        <v>327.46666666666653</v>
      </c>
      <c r="K56" s="31">
        <v>314.7</v>
      </c>
      <c r="L56" s="31">
        <v>300.85000000000002</v>
      </c>
      <c r="M56" s="31">
        <v>173.13094000000001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29287.15</v>
      </c>
      <c r="D57" s="36">
        <v>29331.983333333334</v>
      </c>
      <c r="E57" s="36">
        <v>28963.966666666667</v>
      </c>
      <c r="F57" s="36">
        <v>28640.783333333333</v>
      </c>
      <c r="G57" s="36">
        <v>28272.766666666666</v>
      </c>
      <c r="H57" s="36">
        <v>29655.166666666668</v>
      </c>
      <c r="I57" s="36">
        <v>30023.183333333338</v>
      </c>
      <c r="J57" s="36">
        <v>30346.366666666669</v>
      </c>
      <c r="K57" s="31">
        <v>29700</v>
      </c>
      <c r="L57" s="31">
        <v>29008.799999999999</v>
      </c>
      <c r="M57" s="31">
        <v>0.29397000000000001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4799.8500000000004</v>
      </c>
      <c r="D58" s="36">
        <v>4800.4833333333336</v>
      </c>
      <c r="E58" s="36">
        <v>4775.3666666666668</v>
      </c>
      <c r="F58" s="36">
        <v>4750.8833333333332</v>
      </c>
      <c r="G58" s="36">
        <v>4725.7666666666664</v>
      </c>
      <c r="H58" s="36">
        <v>4824.9666666666672</v>
      </c>
      <c r="I58" s="36">
        <v>4850.0833333333339</v>
      </c>
      <c r="J58" s="36">
        <v>4874.5666666666675</v>
      </c>
      <c r="K58" s="31">
        <v>4825.6000000000004</v>
      </c>
      <c r="L58" s="31">
        <v>4776</v>
      </c>
      <c r="M58" s="31">
        <v>1.4736199999999999</v>
      </c>
      <c r="N58" s="1"/>
      <c r="O58" s="1"/>
    </row>
    <row r="59" spans="1:15" ht="12.75" customHeight="1">
      <c r="A59" s="51">
        <v>50</v>
      </c>
      <c r="B59" s="53" t="s">
        <v>344</v>
      </c>
      <c r="C59" s="31">
        <v>559.04999999999995</v>
      </c>
      <c r="D59" s="36">
        <v>557.55000000000007</v>
      </c>
      <c r="E59" s="36">
        <v>549.60000000000014</v>
      </c>
      <c r="F59" s="36">
        <v>540.15000000000009</v>
      </c>
      <c r="G59" s="36">
        <v>532.20000000000016</v>
      </c>
      <c r="H59" s="36">
        <v>567.00000000000011</v>
      </c>
      <c r="I59" s="36">
        <v>574.95000000000016</v>
      </c>
      <c r="J59" s="36">
        <v>584.40000000000009</v>
      </c>
      <c r="K59" s="31">
        <v>565.5</v>
      </c>
      <c r="L59" s="31">
        <v>548.1</v>
      </c>
      <c r="M59" s="31">
        <v>29.760919999999999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620.85</v>
      </c>
      <c r="D60" s="36">
        <v>619.93333333333328</v>
      </c>
      <c r="E60" s="36">
        <v>615.11666666666656</v>
      </c>
      <c r="F60" s="36">
        <v>609.38333333333333</v>
      </c>
      <c r="G60" s="36">
        <v>604.56666666666661</v>
      </c>
      <c r="H60" s="36">
        <v>625.66666666666652</v>
      </c>
      <c r="I60" s="36">
        <v>630.48333333333335</v>
      </c>
      <c r="J60" s="36">
        <v>636.21666666666647</v>
      </c>
      <c r="K60" s="31">
        <v>624.75</v>
      </c>
      <c r="L60" s="31">
        <v>614.20000000000005</v>
      </c>
      <c r="M60" s="31">
        <v>79.480519999999999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1170.9000000000001</v>
      </c>
      <c r="D61" s="36">
        <v>1169.3666666666666</v>
      </c>
      <c r="E61" s="36">
        <v>1162.6833333333332</v>
      </c>
      <c r="F61" s="36">
        <v>1154.4666666666667</v>
      </c>
      <c r="G61" s="36">
        <v>1147.7833333333333</v>
      </c>
      <c r="H61" s="36">
        <v>1177.583333333333</v>
      </c>
      <c r="I61" s="36">
        <v>1184.2666666666664</v>
      </c>
      <c r="J61" s="36">
        <v>1192.4833333333329</v>
      </c>
      <c r="K61" s="31">
        <v>1176.05</v>
      </c>
      <c r="L61" s="31">
        <v>1161.1500000000001</v>
      </c>
      <c r="M61" s="31">
        <v>5.9943600000000004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1408</v>
      </c>
      <c r="D62" s="36">
        <v>1406.8333333333333</v>
      </c>
      <c r="E62" s="36">
        <v>1393.5666666666666</v>
      </c>
      <c r="F62" s="36">
        <v>1379.1333333333334</v>
      </c>
      <c r="G62" s="36">
        <v>1365.8666666666668</v>
      </c>
      <c r="H62" s="36">
        <v>1421.2666666666664</v>
      </c>
      <c r="I62" s="36">
        <v>1434.5333333333333</v>
      </c>
      <c r="J62" s="36">
        <v>1448.9666666666662</v>
      </c>
      <c r="K62" s="31">
        <v>1420.1</v>
      </c>
      <c r="L62" s="31">
        <v>1392.4</v>
      </c>
      <c r="M62" s="31">
        <v>10.824870000000001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453.25</v>
      </c>
      <c r="D63" s="36">
        <v>454.16666666666669</v>
      </c>
      <c r="E63" s="36">
        <v>449.63333333333338</v>
      </c>
      <c r="F63" s="36">
        <v>446.01666666666671</v>
      </c>
      <c r="G63" s="36">
        <v>441.48333333333341</v>
      </c>
      <c r="H63" s="36">
        <v>457.78333333333336</v>
      </c>
      <c r="I63" s="36">
        <v>462.31666666666666</v>
      </c>
      <c r="J63" s="36">
        <v>465.93333333333334</v>
      </c>
      <c r="K63" s="31">
        <v>458.7</v>
      </c>
      <c r="L63" s="31">
        <v>450.55</v>
      </c>
      <c r="M63" s="31">
        <v>53.056550000000001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5184.2</v>
      </c>
      <c r="D64" s="36">
        <v>5218.833333333333</v>
      </c>
      <c r="E64" s="36">
        <v>5132.7666666666664</v>
      </c>
      <c r="F64" s="36">
        <v>5081.333333333333</v>
      </c>
      <c r="G64" s="36">
        <v>4995.2666666666664</v>
      </c>
      <c r="H64" s="36">
        <v>5270.2666666666664</v>
      </c>
      <c r="I64" s="36">
        <v>5356.3333333333339</v>
      </c>
      <c r="J64" s="36">
        <v>5407.7666666666664</v>
      </c>
      <c r="K64" s="31">
        <v>5304.9</v>
      </c>
      <c r="L64" s="31">
        <v>5167.3999999999996</v>
      </c>
      <c r="M64" s="31">
        <v>2.8632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2823.8</v>
      </c>
      <c r="D65" s="36">
        <v>2836.8333333333335</v>
      </c>
      <c r="E65" s="36">
        <v>2799.9666666666672</v>
      </c>
      <c r="F65" s="36">
        <v>2776.1333333333337</v>
      </c>
      <c r="G65" s="36">
        <v>2739.2666666666673</v>
      </c>
      <c r="H65" s="36">
        <v>2860.666666666667</v>
      </c>
      <c r="I65" s="36">
        <v>2897.5333333333328</v>
      </c>
      <c r="J65" s="36">
        <v>2921.3666666666668</v>
      </c>
      <c r="K65" s="31">
        <v>2873.7</v>
      </c>
      <c r="L65" s="31">
        <v>2813</v>
      </c>
      <c r="M65" s="31">
        <v>1.9728000000000001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1049.55</v>
      </c>
      <c r="D66" s="36">
        <v>1056.5999999999999</v>
      </c>
      <c r="E66" s="36">
        <v>1029.3499999999999</v>
      </c>
      <c r="F66" s="36">
        <v>1009.1500000000001</v>
      </c>
      <c r="G66" s="36">
        <v>981.90000000000009</v>
      </c>
      <c r="H66" s="36">
        <v>1076.7999999999997</v>
      </c>
      <c r="I66" s="36">
        <v>1104.0499999999997</v>
      </c>
      <c r="J66" s="36">
        <v>1124.2499999999995</v>
      </c>
      <c r="K66" s="31">
        <v>1083.8499999999999</v>
      </c>
      <c r="L66" s="31">
        <v>1036.4000000000001</v>
      </c>
      <c r="M66" s="31">
        <v>38.47372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1203.95</v>
      </c>
      <c r="D67" s="36">
        <v>1196.4666666666669</v>
      </c>
      <c r="E67" s="36">
        <v>1181.5333333333338</v>
      </c>
      <c r="F67" s="36">
        <v>1159.1166666666668</v>
      </c>
      <c r="G67" s="36">
        <v>1144.1833333333336</v>
      </c>
      <c r="H67" s="36">
        <v>1218.8833333333339</v>
      </c>
      <c r="I67" s="36">
        <v>1233.8166666666668</v>
      </c>
      <c r="J67" s="36">
        <v>1256.233333333334</v>
      </c>
      <c r="K67" s="31">
        <v>1211.4000000000001</v>
      </c>
      <c r="L67" s="31">
        <v>1174.05</v>
      </c>
      <c r="M67" s="31">
        <v>4.6705199999999998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314.25</v>
      </c>
      <c r="D68" s="36">
        <v>313.98333333333335</v>
      </c>
      <c r="E68" s="36">
        <v>312.26666666666671</v>
      </c>
      <c r="F68" s="36">
        <v>310.28333333333336</v>
      </c>
      <c r="G68" s="36">
        <v>308.56666666666672</v>
      </c>
      <c r="H68" s="36">
        <v>315.9666666666667</v>
      </c>
      <c r="I68" s="36">
        <v>317.68333333333339</v>
      </c>
      <c r="J68" s="36">
        <v>319.66666666666669</v>
      </c>
      <c r="K68" s="31">
        <v>315.7</v>
      </c>
      <c r="L68" s="31">
        <v>312</v>
      </c>
      <c r="M68" s="31">
        <v>9.4671000000000003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3305.75</v>
      </c>
      <c r="D69" s="36">
        <v>3296.35</v>
      </c>
      <c r="E69" s="36">
        <v>3256.45</v>
      </c>
      <c r="F69" s="36">
        <v>3207.15</v>
      </c>
      <c r="G69" s="36">
        <v>3167.25</v>
      </c>
      <c r="H69" s="36">
        <v>3345.6499999999996</v>
      </c>
      <c r="I69" s="36">
        <v>3385.55</v>
      </c>
      <c r="J69" s="36">
        <v>3434.8499999999995</v>
      </c>
      <c r="K69" s="31">
        <v>3336.25</v>
      </c>
      <c r="L69" s="31">
        <v>3247.05</v>
      </c>
      <c r="M69" s="31">
        <v>5.2728700000000002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886.1</v>
      </c>
      <c r="D70" s="36">
        <v>892.65</v>
      </c>
      <c r="E70" s="36">
        <v>870.3</v>
      </c>
      <c r="F70" s="36">
        <v>854.5</v>
      </c>
      <c r="G70" s="36">
        <v>832.15</v>
      </c>
      <c r="H70" s="36">
        <v>908.44999999999993</v>
      </c>
      <c r="I70" s="36">
        <v>930.80000000000007</v>
      </c>
      <c r="J70" s="36">
        <v>946.59999999999991</v>
      </c>
      <c r="K70" s="31">
        <v>915</v>
      </c>
      <c r="L70" s="31">
        <v>876.85</v>
      </c>
      <c r="M70" s="31">
        <v>31.09393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506.7</v>
      </c>
      <c r="D71" s="36">
        <v>508.5</v>
      </c>
      <c r="E71" s="36">
        <v>504.20000000000005</v>
      </c>
      <c r="F71" s="36">
        <v>501.70000000000005</v>
      </c>
      <c r="G71" s="36">
        <v>497.40000000000009</v>
      </c>
      <c r="H71" s="36">
        <v>511</v>
      </c>
      <c r="I71" s="36">
        <v>515.29999999999995</v>
      </c>
      <c r="J71" s="36">
        <v>517.79999999999995</v>
      </c>
      <c r="K71" s="31">
        <v>512.79999999999995</v>
      </c>
      <c r="L71" s="31">
        <v>506</v>
      </c>
      <c r="M71" s="31">
        <v>13.73441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1832.7</v>
      </c>
      <c r="D72" s="36">
        <v>1819.7666666666667</v>
      </c>
      <c r="E72" s="36">
        <v>1803.1833333333334</v>
      </c>
      <c r="F72" s="36">
        <v>1773.6666666666667</v>
      </c>
      <c r="G72" s="36">
        <v>1757.0833333333335</v>
      </c>
      <c r="H72" s="36">
        <v>1849.2833333333333</v>
      </c>
      <c r="I72" s="36">
        <v>1865.8666666666668</v>
      </c>
      <c r="J72" s="36">
        <v>1895.3833333333332</v>
      </c>
      <c r="K72" s="31">
        <v>1836.35</v>
      </c>
      <c r="L72" s="31">
        <v>1790.25</v>
      </c>
      <c r="M72" s="31">
        <v>3.3237999999999999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2443.85</v>
      </c>
      <c r="D73" s="36">
        <v>2459.6166666666668</v>
      </c>
      <c r="E73" s="36">
        <v>2409.2333333333336</v>
      </c>
      <c r="F73" s="36">
        <v>2374.6166666666668</v>
      </c>
      <c r="G73" s="36">
        <v>2324.2333333333336</v>
      </c>
      <c r="H73" s="36">
        <v>2494.2333333333336</v>
      </c>
      <c r="I73" s="36">
        <v>2544.6166666666668</v>
      </c>
      <c r="J73" s="36">
        <v>2579.2333333333336</v>
      </c>
      <c r="K73" s="31">
        <v>2510</v>
      </c>
      <c r="L73" s="31">
        <v>2425</v>
      </c>
      <c r="M73" s="31">
        <v>3.55463</v>
      </c>
      <c r="N73" s="1"/>
      <c r="O73" s="1"/>
    </row>
    <row r="74" spans="1:15" ht="12.75" customHeight="1">
      <c r="A74" s="51">
        <v>65</v>
      </c>
      <c r="B74" s="53" t="s">
        <v>270</v>
      </c>
      <c r="C74" s="31">
        <v>450.15</v>
      </c>
      <c r="D74" s="36">
        <v>453.23333333333329</v>
      </c>
      <c r="E74" s="36">
        <v>446.01666666666659</v>
      </c>
      <c r="F74" s="36">
        <v>441.88333333333333</v>
      </c>
      <c r="G74" s="36">
        <v>434.66666666666663</v>
      </c>
      <c r="H74" s="36">
        <v>457.36666666666656</v>
      </c>
      <c r="I74" s="36">
        <v>464.58333333333326</v>
      </c>
      <c r="J74" s="36">
        <v>468.71666666666653</v>
      </c>
      <c r="K74" s="31">
        <v>460.45</v>
      </c>
      <c r="L74" s="31">
        <v>449.1</v>
      </c>
      <c r="M74" s="31">
        <v>9.2049900000000004</v>
      </c>
      <c r="N74" s="1"/>
      <c r="O74" s="1"/>
    </row>
    <row r="75" spans="1:15" ht="12.75" customHeight="1">
      <c r="A75" s="51">
        <v>66</v>
      </c>
      <c r="B75" s="53" t="s">
        <v>366</v>
      </c>
      <c r="C75" s="31">
        <v>166.6</v>
      </c>
      <c r="D75" s="36">
        <v>167.41666666666666</v>
      </c>
      <c r="E75" s="36">
        <v>164.93333333333331</v>
      </c>
      <c r="F75" s="36">
        <v>163.26666666666665</v>
      </c>
      <c r="G75" s="36">
        <v>160.7833333333333</v>
      </c>
      <c r="H75" s="36">
        <v>169.08333333333331</v>
      </c>
      <c r="I75" s="36">
        <v>171.56666666666666</v>
      </c>
      <c r="J75" s="36">
        <v>173.23333333333332</v>
      </c>
      <c r="K75" s="31">
        <v>169.9</v>
      </c>
      <c r="L75" s="31">
        <v>165.75</v>
      </c>
      <c r="M75" s="31">
        <v>16.85651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3989.25</v>
      </c>
      <c r="D76" s="36">
        <v>4020.1166666666668</v>
      </c>
      <c r="E76" s="36">
        <v>3940.2333333333336</v>
      </c>
      <c r="F76" s="36">
        <v>3891.2166666666667</v>
      </c>
      <c r="G76" s="36">
        <v>3811.3333333333335</v>
      </c>
      <c r="H76" s="36">
        <v>4069.1333333333337</v>
      </c>
      <c r="I76" s="36">
        <v>4149.0166666666664</v>
      </c>
      <c r="J76" s="36">
        <v>4198.0333333333338</v>
      </c>
      <c r="K76" s="31">
        <v>4100</v>
      </c>
      <c r="L76" s="31">
        <v>3971.1</v>
      </c>
      <c r="M76" s="31">
        <v>7.5278700000000001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8470.5499999999993</v>
      </c>
      <c r="D77" s="36">
        <v>8523.5333333333328</v>
      </c>
      <c r="E77" s="36">
        <v>8392.0666666666657</v>
      </c>
      <c r="F77" s="36">
        <v>8313.5833333333321</v>
      </c>
      <c r="G77" s="36">
        <v>8182.116666666665</v>
      </c>
      <c r="H77" s="36">
        <v>8602.0166666666664</v>
      </c>
      <c r="I77" s="36">
        <v>8733.4833333333336</v>
      </c>
      <c r="J77" s="36">
        <v>8811.9666666666672</v>
      </c>
      <c r="K77" s="31">
        <v>8655</v>
      </c>
      <c r="L77" s="31">
        <v>8445.0499999999993</v>
      </c>
      <c r="M77" s="31">
        <v>2.9961700000000002</v>
      </c>
      <c r="N77" s="1"/>
      <c r="O77" s="1"/>
    </row>
    <row r="78" spans="1:15" ht="12.75" customHeight="1">
      <c r="A78" s="51">
        <v>69</v>
      </c>
      <c r="B78" s="53" t="s">
        <v>161</v>
      </c>
      <c r="C78" s="31">
        <v>2346.9499999999998</v>
      </c>
      <c r="D78" s="36">
        <v>2369.2999999999997</v>
      </c>
      <c r="E78" s="36">
        <v>2307.7499999999995</v>
      </c>
      <c r="F78" s="36">
        <v>2268.5499999999997</v>
      </c>
      <c r="G78" s="36">
        <v>2206.9999999999995</v>
      </c>
      <c r="H78" s="36">
        <v>2408.4999999999995</v>
      </c>
      <c r="I78" s="36">
        <v>2470.0499999999997</v>
      </c>
      <c r="J78" s="36">
        <v>2509.2499999999995</v>
      </c>
      <c r="K78" s="31">
        <v>2430.85</v>
      </c>
      <c r="L78" s="31">
        <v>2330.1</v>
      </c>
      <c r="M78" s="31">
        <v>4.2581300000000004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6297.1</v>
      </c>
      <c r="D79" s="36">
        <v>6274.8166666666666</v>
      </c>
      <c r="E79" s="36">
        <v>6224.6333333333332</v>
      </c>
      <c r="F79" s="36">
        <v>6152.166666666667</v>
      </c>
      <c r="G79" s="36">
        <v>6101.9833333333336</v>
      </c>
      <c r="H79" s="36">
        <v>6347.2833333333328</v>
      </c>
      <c r="I79" s="36">
        <v>6397.4666666666653</v>
      </c>
      <c r="J79" s="36">
        <v>6469.9333333333325</v>
      </c>
      <c r="K79" s="31">
        <v>6325</v>
      </c>
      <c r="L79" s="31">
        <v>6202.35</v>
      </c>
      <c r="M79" s="31">
        <v>2.97106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4571.8500000000004</v>
      </c>
      <c r="D80" s="36">
        <v>4569.3333333333339</v>
      </c>
      <c r="E80" s="36">
        <v>4535.1166666666677</v>
      </c>
      <c r="F80" s="36">
        <v>4498.3833333333341</v>
      </c>
      <c r="G80" s="36">
        <v>4464.1666666666679</v>
      </c>
      <c r="H80" s="36">
        <v>4606.0666666666675</v>
      </c>
      <c r="I80" s="36">
        <v>4640.2833333333347</v>
      </c>
      <c r="J80" s="36">
        <v>4677.0166666666673</v>
      </c>
      <c r="K80" s="31">
        <v>4603.55</v>
      </c>
      <c r="L80" s="31">
        <v>4532.6000000000004</v>
      </c>
      <c r="M80" s="31">
        <v>4.6590699999999998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3287.35</v>
      </c>
      <c r="D81" s="36">
        <v>3292.0499999999997</v>
      </c>
      <c r="E81" s="36">
        <v>3266.2999999999993</v>
      </c>
      <c r="F81" s="36">
        <v>3245.2499999999995</v>
      </c>
      <c r="G81" s="36">
        <v>3219.4999999999991</v>
      </c>
      <c r="H81" s="36">
        <v>3313.0999999999995</v>
      </c>
      <c r="I81" s="36">
        <v>3338.8500000000004</v>
      </c>
      <c r="J81" s="36">
        <v>3359.8999999999996</v>
      </c>
      <c r="K81" s="31">
        <v>3317.8</v>
      </c>
      <c r="L81" s="31">
        <v>3271</v>
      </c>
      <c r="M81" s="31">
        <v>1.17008</v>
      </c>
      <c r="N81" s="1"/>
      <c r="O81" s="1"/>
    </row>
    <row r="82" spans="1:15" ht="12.75" customHeight="1">
      <c r="A82" s="51">
        <v>73</v>
      </c>
      <c r="B82" s="53" t="s">
        <v>272</v>
      </c>
      <c r="C82" s="31">
        <v>176.6</v>
      </c>
      <c r="D82" s="36">
        <v>177.20000000000002</v>
      </c>
      <c r="E82" s="36">
        <v>175.40000000000003</v>
      </c>
      <c r="F82" s="36">
        <v>174.20000000000002</v>
      </c>
      <c r="G82" s="36">
        <v>172.40000000000003</v>
      </c>
      <c r="H82" s="36">
        <v>178.40000000000003</v>
      </c>
      <c r="I82" s="36">
        <v>180.20000000000005</v>
      </c>
      <c r="J82" s="36">
        <v>181.40000000000003</v>
      </c>
      <c r="K82" s="31">
        <v>179</v>
      </c>
      <c r="L82" s="31">
        <v>176</v>
      </c>
      <c r="M82" s="31">
        <v>16.243539999999999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160.44999999999999</v>
      </c>
      <c r="D83" s="36">
        <v>159.13333333333335</v>
      </c>
      <c r="E83" s="36">
        <v>157.3666666666667</v>
      </c>
      <c r="F83" s="36">
        <v>154.28333333333336</v>
      </c>
      <c r="G83" s="36">
        <v>152.51666666666671</v>
      </c>
      <c r="H83" s="36">
        <v>162.2166666666667</v>
      </c>
      <c r="I83" s="36">
        <v>163.98333333333335</v>
      </c>
      <c r="J83" s="36">
        <v>167.06666666666669</v>
      </c>
      <c r="K83" s="31">
        <v>160.9</v>
      </c>
      <c r="L83" s="31">
        <v>156.05000000000001</v>
      </c>
      <c r="M83" s="31">
        <v>240.49248</v>
      </c>
      <c r="N83" s="1"/>
      <c r="O83" s="1"/>
    </row>
    <row r="84" spans="1:15" ht="12.75" customHeight="1">
      <c r="A84" s="51">
        <v>75</v>
      </c>
      <c r="B84" s="53" t="s">
        <v>376</v>
      </c>
      <c r="C84" s="31">
        <v>720.4</v>
      </c>
      <c r="D84" s="36">
        <v>727.13333333333333</v>
      </c>
      <c r="E84" s="36">
        <v>708.26666666666665</v>
      </c>
      <c r="F84" s="36">
        <v>696.13333333333333</v>
      </c>
      <c r="G84" s="36">
        <v>677.26666666666665</v>
      </c>
      <c r="H84" s="36">
        <v>739.26666666666665</v>
      </c>
      <c r="I84" s="36">
        <v>758.13333333333321</v>
      </c>
      <c r="J84" s="36">
        <v>770.26666666666665</v>
      </c>
      <c r="K84" s="31">
        <v>746</v>
      </c>
      <c r="L84" s="31">
        <v>715</v>
      </c>
      <c r="M84" s="31">
        <v>7.0296700000000003</v>
      </c>
      <c r="N84" s="1"/>
      <c r="O84" s="1"/>
    </row>
    <row r="85" spans="1:15" ht="12.75" customHeight="1">
      <c r="A85" s="51">
        <v>76</v>
      </c>
      <c r="B85" s="53" t="s">
        <v>273</v>
      </c>
      <c r="C85" s="31">
        <v>443.05</v>
      </c>
      <c r="D85" s="36">
        <v>443.2166666666667</v>
      </c>
      <c r="E85" s="36">
        <v>437.83333333333337</v>
      </c>
      <c r="F85" s="36">
        <v>432.61666666666667</v>
      </c>
      <c r="G85" s="36">
        <v>427.23333333333335</v>
      </c>
      <c r="H85" s="36">
        <v>448.43333333333339</v>
      </c>
      <c r="I85" s="36">
        <v>453.81666666666672</v>
      </c>
      <c r="J85" s="36">
        <v>459.03333333333342</v>
      </c>
      <c r="K85" s="31">
        <v>448.6</v>
      </c>
      <c r="L85" s="31">
        <v>438</v>
      </c>
      <c r="M85" s="31">
        <v>10.82968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209.55</v>
      </c>
      <c r="D86" s="36">
        <v>209.4</v>
      </c>
      <c r="E86" s="36">
        <v>207.70000000000002</v>
      </c>
      <c r="F86" s="36">
        <v>205.85000000000002</v>
      </c>
      <c r="G86" s="36">
        <v>204.15000000000003</v>
      </c>
      <c r="H86" s="36">
        <v>211.25</v>
      </c>
      <c r="I86" s="36">
        <v>212.95</v>
      </c>
      <c r="J86" s="36">
        <v>214.79999999999998</v>
      </c>
      <c r="K86" s="31">
        <v>211.1</v>
      </c>
      <c r="L86" s="31">
        <v>207.55</v>
      </c>
      <c r="M86" s="31">
        <v>101.94865</v>
      </c>
      <c r="N86" s="1"/>
      <c r="O86" s="1"/>
    </row>
    <row r="87" spans="1:15" ht="12.75" customHeight="1">
      <c r="A87" s="51">
        <v>78</v>
      </c>
      <c r="B87" s="53" t="s">
        <v>274</v>
      </c>
      <c r="C87" s="31">
        <v>1729.25</v>
      </c>
      <c r="D87" s="36">
        <v>1728.1499999999999</v>
      </c>
      <c r="E87" s="36">
        <v>1709.0999999999997</v>
      </c>
      <c r="F87" s="36">
        <v>1688.9499999999998</v>
      </c>
      <c r="G87" s="36">
        <v>1669.8999999999996</v>
      </c>
      <c r="H87" s="36">
        <v>1748.2999999999997</v>
      </c>
      <c r="I87" s="36">
        <v>1767.35</v>
      </c>
      <c r="J87" s="36">
        <v>1787.4999999999998</v>
      </c>
      <c r="K87" s="31">
        <v>1747.2</v>
      </c>
      <c r="L87" s="31">
        <v>1708</v>
      </c>
      <c r="M87" s="31">
        <v>2.1940499999999998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1218.05</v>
      </c>
      <c r="D88" s="36">
        <v>1210.1499999999999</v>
      </c>
      <c r="E88" s="36">
        <v>1199.1999999999998</v>
      </c>
      <c r="F88" s="36">
        <v>1180.3499999999999</v>
      </c>
      <c r="G88" s="36">
        <v>1169.3999999999999</v>
      </c>
      <c r="H88" s="36">
        <v>1228.9999999999998</v>
      </c>
      <c r="I88" s="36">
        <v>1239.95</v>
      </c>
      <c r="J88" s="36">
        <v>1258.7999999999997</v>
      </c>
      <c r="K88" s="31">
        <v>1221.0999999999999</v>
      </c>
      <c r="L88" s="31">
        <v>1191.3</v>
      </c>
      <c r="M88" s="31">
        <v>5.7713099999999997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2628</v>
      </c>
      <c r="D89" s="36">
        <v>2624.8833333333332</v>
      </c>
      <c r="E89" s="36">
        <v>2585.2666666666664</v>
      </c>
      <c r="F89" s="36">
        <v>2542.5333333333333</v>
      </c>
      <c r="G89" s="36">
        <v>2502.9166666666665</v>
      </c>
      <c r="H89" s="36">
        <v>2667.6166666666663</v>
      </c>
      <c r="I89" s="36">
        <v>2707.2333333333331</v>
      </c>
      <c r="J89" s="36">
        <v>2749.9666666666662</v>
      </c>
      <c r="K89" s="31">
        <v>2664.5</v>
      </c>
      <c r="L89" s="31">
        <v>2582.15</v>
      </c>
      <c r="M89" s="31">
        <v>5.1103800000000001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2386.6</v>
      </c>
      <c r="D90" s="36">
        <v>2363</v>
      </c>
      <c r="E90" s="36">
        <v>2333.1999999999998</v>
      </c>
      <c r="F90" s="36">
        <v>2279.7999999999997</v>
      </c>
      <c r="G90" s="36">
        <v>2249.9999999999995</v>
      </c>
      <c r="H90" s="36">
        <v>2416.4</v>
      </c>
      <c r="I90" s="36">
        <v>2446.2000000000003</v>
      </c>
      <c r="J90" s="36">
        <v>2499.6000000000004</v>
      </c>
      <c r="K90" s="31">
        <v>2392.8000000000002</v>
      </c>
      <c r="L90" s="31">
        <v>2309.6</v>
      </c>
      <c r="M90" s="31">
        <v>6.16995</v>
      </c>
      <c r="N90" s="1"/>
      <c r="O90" s="1"/>
    </row>
    <row r="91" spans="1:15" ht="12.75" customHeight="1">
      <c r="A91" s="51">
        <v>82</v>
      </c>
      <c r="B91" s="53" t="s">
        <v>394</v>
      </c>
      <c r="C91" s="31">
        <v>3656.95</v>
      </c>
      <c r="D91" s="36">
        <v>3672</v>
      </c>
      <c r="E91" s="36">
        <v>3623</v>
      </c>
      <c r="F91" s="36">
        <v>3589.05</v>
      </c>
      <c r="G91" s="36">
        <v>3540.05</v>
      </c>
      <c r="H91" s="36">
        <v>3705.95</v>
      </c>
      <c r="I91" s="36">
        <v>3754.95</v>
      </c>
      <c r="J91" s="36">
        <v>3788.8999999999996</v>
      </c>
      <c r="K91" s="31">
        <v>3721</v>
      </c>
      <c r="L91" s="31">
        <v>3638.05</v>
      </c>
      <c r="M91" s="31">
        <v>0.46428000000000003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551.54999999999995</v>
      </c>
      <c r="D92" s="36">
        <v>552.65</v>
      </c>
      <c r="E92" s="36">
        <v>547.29999999999995</v>
      </c>
      <c r="F92" s="36">
        <v>543.04999999999995</v>
      </c>
      <c r="G92" s="36">
        <v>537.69999999999993</v>
      </c>
      <c r="H92" s="36">
        <v>556.9</v>
      </c>
      <c r="I92" s="36">
        <v>562.25000000000011</v>
      </c>
      <c r="J92" s="36">
        <v>566.5</v>
      </c>
      <c r="K92" s="31">
        <v>558</v>
      </c>
      <c r="L92" s="31">
        <v>548.4</v>
      </c>
      <c r="M92" s="31">
        <v>3.3875799999999998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1387.4</v>
      </c>
      <c r="D93" s="36">
        <v>1401.4666666666665</v>
      </c>
      <c r="E93" s="36">
        <v>1366.9333333333329</v>
      </c>
      <c r="F93" s="36">
        <v>1346.4666666666665</v>
      </c>
      <c r="G93" s="36">
        <v>1311.9333333333329</v>
      </c>
      <c r="H93" s="36">
        <v>1421.9333333333329</v>
      </c>
      <c r="I93" s="36">
        <v>1456.4666666666662</v>
      </c>
      <c r="J93" s="36">
        <v>1476.9333333333329</v>
      </c>
      <c r="K93" s="31">
        <v>1436</v>
      </c>
      <c r="L93" s="31">
        <v>1381</v>
      </c>
      <c r="M93" s="31">
        <v>114.93223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3770.85</v>
      </c>
      <c r="D94" s="36">
        <v>3754.9833333333336</v>
      </c>
      <c r="E94" s="36">
        <v>3723.9666666666672</v>
      </c>
      <c r="F94" s="36">
        <v>3677.0833333333335</v>
      </c>
      <c r="G94" s="36">
        <v>3646.0666666666671</v>
      </c>
      <c r="H94" s="36">
        <v>3801.8666666666672</v>
      </c>
      <c r="I94" s="36">
        <v>3832.8833333333337</v>
      </c>
      <c r="J94" s="36">
        <v>3879.7666666666673</v>
      </c>
      <c r="K94" s="31">
        <v>3786</v>
      </c>
      <c r="L94" s="31">
        <v>3708.1</v>
      </c>
      <c r="M94" s="31">
        <v>3.1877499999999999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1529.5</v>
      </c>
      <c r="D95" s="36">
        <v>1523.5</v>
      </c>
      <c r="E95" s="36">
        <v>1512.55</v>
      </c>
      <c r="F95" s="36">
        <v>1495.6</v>
      </c>
      <c r="G95" s="36">
        <v>1484.6499999999999</v>
      </c>
      <c r="H95" s="36">
        <v>1540.45</v>
      </c>
      <c r="I95" s="36">
        <v>1551.3999999999999</v>
      </c>
      <c r="J95" s="36">
        <v>1568.3500000000001</v>
      </c>
      <c r="K95" s="31">
        <v>1534.45</v>
      </c>
      <c r="L95" s="31">
        <v>1506.55</v>
      </c>
      <c r="M95" s="31">
        <v>180.46674999999999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575.1</v>
      </c>
      <c r="D96" s="36">
        <v>579.35</v>
      </c>
      <c r="E96" s="36">
        <v>566.75</v>
      </c>
      <c r="F96" s="36">
        <v>558.4</v>
      </c>
      <c r="G96" s="36">
        <v>545.79999999999995</v>
      </c>
      <c r="H96" s="36">
        <v>587.70000000000005</v>
      </c>
      <c r="I96" s="36">
        <v>600.30000000000018</v>
      </c>
      <c r="J96" s="36">
        <v>608.65000000000009</v>
      </c>
      <c r="K96" s="31">
        <v>591.95000000000005</v>
      </c>
      <c r="L96" s="31">
        <v>571</v>
      </c>
      <c r="M96" s="31">
        <v>88.792069999999995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1644.45</v>
      </c>
      <c r="D97" s="36">
        <v>1645.4666666666665</v>
      </c>
      <c r="E97" s="36">
        <v>1630.4333333333329</v>
      </c>
      <c r="F97" s="36">
        <v>1616.4166666666665</v>
      </c>
      <c r="G97" s="36">
        <v>1601.383333333333</v>
      </c>
      <c r="H97" s="36">
        <v>1659.4833333333329</v>
      </c>
      <c r="I97" s="36">
        <v>1674.5166666666662</v>
      </c>
      <c r="J97" s="36">
        <v>1688.5333333333328</v>
      </c>
      <c r="K97" s="31">
        <v>1660.5</v>
      </c>
      <c r="L97" s="31">
        <v>1631.45</v>
      </c>
      <c r="M97" s="31">
        <v>11.15405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4457.7</v>
      </c>
      <c r="D98" s="36">
        <v>4477.7666666666673</v>
      </c>
      <c r="E98" s="36">
        <v>4425.5333333333347</v>
      </c>
      <c r="F98" s="36">
        <v>4393.3666666666677</v>
      </c>
      <c r="G98" s="36">
        <v>4341.133333333335</v>
      </c>
      <c r="H98" s="36">
        <v>4509.9333333333343</v>
      </c>
      <c r="I98" s="36">
        <v>4562.1666666666661</v>
      </c>
      <c r="J98" s="36">
        <v>4594.3333333333339</v>
      </c>
      <c r="K98" s="31">
        <v>4530</v>
      </c>
      <c r="L98" s="31">
        <v>4445.6000000000004</v>
      </c>
      <c r="M98" s="31">
        <v>5.9010400000000001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650.04999999999995</v>
      </c>
      <c r="D99" s="36">
        <v>648.88333333333333</v>
      </c>
      <c r="E99" s="36">
        <v>642.36666666666667</v>
      </c>
      <c r="F99" s="36">
        <v>634.68333333333339</v>
      </c>
      <c r="G99" s="36">
        <v>628.16666666666674</v>
      </c>
      <c r="H99" s="36">
        <v>656.56666666666661</v>
      </c>
      <c r="I99" s="36">
        <v>663.08333333333326</v>
      </c>
      <c r="J99" s="36">
        <v>670.76666666666654</v>
      </c>
      <c r="K99" s="31">
        <v>655.4</v>
      </c>
      <c r="L99" s="31">
        <v>641.20000000000005</v>
      </c>
      <c r="M99" s="31">
        <v>41.575009999999999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4017.7</v>
      </c>
      <c r="D100" s="36">
        <v>4012.5833333333335</v>
      </c>
      <c r="E100" s="36">
        <v>3980.416666666667</v>
      </c>
      <c r="F100" s="36">
        <v>3943.1333333333337</v>
      </c>
      <c r="G100" s="36">
        <v>3910.9666666666672</v>
      </c>
      <c r="H100" s="36">
        <v>4049.8666666666668</v>
      </c>
      <c r="I100" s="36">
        <v>4082.0333333333338</v>
      </c>
      <c r="J100" s="36">
        <v>4119.3166666666666</v>
      </c>
      <c r="K100" s="31">
        <v>4044.75</v>
      </c>
      <c r="L100" s="31">
        <v>3975.3</v>
      </c>
      <c r="M100" s="31">
        <v>12.02126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505.65</v>
      </c>
      <c r="D101" s="36">
        <v>502.88333333333338</v>
      </c>
      <c r="E101" s="36">
        <v>494.86666666666679</v>
      </c>
      <c r="F101" s="36">
        <v>484.08333333333343</v>
      </c>
      <c r="G101" s="36">
        <v>476.06666666666683</v>
      </c>
      <c r="H101" s="36">
        <v>513.66666666666674</v>
      </c>
      <c r="I101" s="36">
        <v>521.68333333333328</v>
      </c>
      <c r="J101" s="36">
        <v>532.4666666666667</v>
      </c>
      <c r="K101" s="31">
        <v>510.9</v>
      </c>
      <c r="L101" s="31">
        <v>492.1</v>
      </c>
      <c r="M101" s="31">
        <v>86.742490000000004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2226.1</v>
      </c>
      <c r="D102" s="36">
        <v>2226.7000000000003</v>
      </c>
      <c r="E102" s="36">
        <v>2219.4000000000005</v>
      </c>
      <c r="F102" s="36">
        <v>2212.7000000000003</v>
      </c>
      <c r="G102" s="36">
        <v>2205.4000000000005</v>
      </c>
      <c r="H102" s="36">
        <v>2233.4000000000005</v>
      </c>
      <c r="I102" s="36">
        <v>2240.7000000000007</v>
      </c>
      <c r="J102" s="36">
        <v>2247.4000000000005</v>
      </c>
      <c r="K102" s="31">
        <v>2234</v>
      </c>
      <c r="L102" s="31">
        <v>2220</v>
      </c>
      <c r="M102" s="31">
        <v>13.952920000000001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1160.1500000000001</v>
      </c>
      <c r="D103" s="36">
        <v>1143.8333333333335</v>
      </c>
      <c r="E103" s="36">
        <v>1124.2166666666669</v>
      </c>
      <c r="F103" s="36">
        <v>1088.2833333333335</v>
      </c>
      <c r="G103" s="36">
        <v>1068.666666666667</v>
      </c>
      <c r="H103" s="36">
        <v>1179.7666666666669</v>
      </c>
      <c r="I103" s="36">
        <v>1199.3833333333337</v>
      </c>
      <c r="J103" s="36">
        <v>1235.3166666666668</v>
      </c>
      <c r="K103" s="31">
        <v>1163.45</v>
      </c>
      <c r="L103" s="31">
        <v>1107.9000000000001</v>
      </c>
      <c r="M103" s="31">
        <v>285.78062999999997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1705.65</v>
      </c>
      <c r="D104" s="36">
        <v>1696.8333333333333</v>
      </c>
      <c r="E104" s="36">
        <v>1683.1166666666666</v>
      </c>
      <c r="F104" s="36">
        <v>1660.5833333333333</v>
      </c>
      <c r="G104" s="36">
        <v>1646.8666666666666</v>
      </c>
      <c r="H104" s="36">
        <v>1719.3666666666666</v>
      </c>
      <c r="I104" s="36">
        <v>1733.0833333333333</v>
      </c>
      <c r="J104" s="36">
        <v>1755.6166666666666</v>
      </c>
      <c r="K104" s="31">
        <v>1710.55</v>
      </c>
      <c r="L104" s="31">
        <v>1674.3</v>
      </c>
      <c r="M104" s="31">
        <v>5.6403400000000001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559.9</v>
      </c>
      <c r="D105" s="36">
        <v>561.9666666666667</v>
      </c>
      <c r="E105" s="36">
        <v>550.18333333333339</v>
      </c>
      <c r="F105" s="36">
        <v>540.4666666666667</v>
      </c>
      <c r="G105" s="36">
        <v>528.68333333333339</v>
      </c>
      <c r="H105" s="36">
        <v>571.68333333333339</v>
      </c>
      <c r="I105" s="36">
        <v>583.4666666666667</v>
      </c>
      <c r="J105" s="36">
        <v>593.18333333333339</v>
      </c>
      <c r="K105" s="31">
        <v>573.75</v>
      </c>
      <c r="L105" s="31">
        <v>552.25</v>
      </c>
      <c r="M105" s="31">
        <v>27.514970000000002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81.650000000000006</v>
      </c>
      <c r="D106" s="36">
        <v>81.716666666666669</v>
      </c>
      <c r="E106" s="36">
        <v>79.933333333333337</v>
      </c>
      <c r="F106" s="36">
        <v>78.216666666666669</v>
      </c>
      <c r="G106" s="36">
        <v>76.433333333333337</v>
      </c>
      <c r="H106" s="36">
        <v>83.433333333333337</v>
      </c>
      <c r="I106" s="36">
        <v>85.216666666666669</v>
      </c>
      <c r="J106" s="36">
        <v>86.933333333333337</v>
      </c>
      <c r="K106" s="31">
        <v>83.5</v>
      </c>
      <c r="L106" s="31">
        <v>80</v>
      </c>
      <c r="M106" s="31">
        <v>1061.9249600000001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438.2</v>
      </c>
      <c r="D107" s="36">
        <v>438.41666666666669</v>
      </c>
      <c r="E107" s="36">
        <v>434.38333333333338</v>
      </c>
      <c r="F107" s="36">
        <v>430.56666666666672</v>
      </c>
      <c r="G107" s="36">
        <v>426.53333333333342</v>
      </c>
      <c r="H107" s="36">
        <v>442.23333333333335</v>
      </c>
      <c r="I107" s="36">
        <v>446.26666666666665</v>
      </c>
      <c r="J107" s="36">
        <v>450.08333333333331</v>
      </c>
      <c r="K107" s="31">
        <v>442.45</v>
      </c>
      <c r="L107" s="31">
        <v>434.6</v>
      </c>
      <c r="M107" s="31">
        <v>116.27882</v>
      </c>
      <c r="N107" s="1"/>
      <c r="O107" s="1"/>
    </row>
    <row r="108" spans="1:15" ht="12.75" customHeight="1">
      <c r="A108" s="51">
        <v>99</v>
      </c>
      <c r="B108" s="53" t="s">
        <v>279</v>
      </c>
      <c r="C108" s="31">
        <v>559.04999999999995</v>
      </c>
      <c r="D108" s="36">
        <v>549.7833333333333</v>
      </c>
      <c r="E108" s="36">
        <v>537.56666666666661</v>
      </c>
      <c r="F108" s="36">
        <v>516.08333333333326</v>
      </c>
      <c r="G108" s="36">
        <v>503.86666666666656</v>
      </c>
      <c r="H108" s="36">
        <v>571.26666666666665</v>
      </c>
      <c r="I108" s="36">
        <v>583.48333333333335</v>
      </c>
      <c r="J108" s="36">
        <v>604.9666666666667</v>
      </c>
      <c r="K108" s="31">
        <v>562</v>
      </c>
      <c r="L108" s="31">
        <v>528.29999999999995</v>
      </c>
      <c r="M108" s="31">
        <v>49.527009999999997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582.6</v>
      </c>
      <c r="D109" s="36">
        <v>580.16666666666663</v>
      </c>
      <c r="E109" s="36">
        <v>574.43333333333328</v>
      </c>
      <c r="F109" s="36">
        <v>566.26666666666665</v>
      </c>
      <c r="G109" s="36">
        <v>560.5333333333333</v>
      </c>
      <c r="H109" s="36">
        <v>588.33333333333326</v>
      </c>
      <c r="I109" s="36">
        <v>594.06666666666661</v>
      </c>
      <c r="J109" s="36">
        <v>602.23333333333323</v>
      </c>
      <c r="K109" s="31">
        <v>585.9</v>
      </c>
      <c r="L109" s="31">
        <v>572</v>
      </c>
      <c r="M109" s="31">
        <v>57.773040000000002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176.75</v>
      </c>
      <c r="D110" s="36">
        <v>175.65</v>
      </c>
      <c r="E110" s="36">
        <v>173.3</v>
      </c>
      <c r="F110" s="36">
        <v>169.85</v>
      </c>
      <c r="G110" s="36">
        <v>167.5</v>
      </c>
      <c r="H110" s="36">
        <v>179.10000000000002</v>
      </c>
      <c r="I110" s="36">
        <v>181.45</v>
      </c>
      <c r="J110" s="36">
        <v>184.90000000000003</v>
      </c>
      <c r="K110" s="31">
        <v>178</v>
      </c>
      <c r="L110" s="31">
        <v>172.2</v>
      </c>
      <c r="M110" s="31">
        <v>405.27426000000003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1045.25</v>
      </c>
      <c r="D111" s="36">
        <v>1050.3</v>
      </c>
      <c r="E111" s="36">
        <v>1032.5999999999999</v>
      </c>
      <c r="F111" s="36">
        <v>1019.95</v>
      </c>
      <c r="G111" s="36">
        <v>1002.25</v>
      </c>
      <c r="H111" s="36">
        <v>1062.9499999999998</v>
      </c>
      <c r="I111" s="36">
        <v>1080.6500000000001</v>
      </c>
      <c r="J111" s="36">
        <v>1093.2999999999997</v>
      </c>
      <c r="K111" s="31">
        <v>1068</v>
      </c>
      <c r="L111" s="31">
        <v>1037.6500000000001</v>
      </c>
      <c r="M111" s="31">
        <v>35.717959999999998</v>
      </c>
      <c r="N111" s="1"/>
      <c r="O111" s="1"/>
    </row>
    <row r="112" spans="1:15" ht="12.75" customHeight="1">
      <c r="A112" s="51">
        <v>103</v>
      </c>
      <c r="B112" s="53" t="s">
        <v>411</v>
      </c>
      <c r="C112" s="31">
        <v>160.9</v>
      </c>
      <c r="D112" s="36">
        <v>161.56666666666669</v>
      </c>
      <c r="E112" s="36">
        <v>158.93333333333339</v>
      </c>
      <c r="F112" s="36">
        <v>156.9666666666667</v>
      </c>
      <c r="G112" s="36">
        <v>154.3333333333334</v>
      </c>
      <c r="H112" s="36">
        <v>163.53333333333339</v>
      </c>
      <c r="I112" s="36">
        <v>166.16666666666666</v>
      </c>
      <c r="J112" s="36">
        <v>168.13333333333338</v>
      </c>
      <c r="K112" s="31">
        <v>164.2</v>
      </c>
      <c r="L112" s="31">
        <v>159.6</v>
      </c>
      <c r="M112" s="31">
        <v>675.07054000000005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462.1</v>
      </c>
      <c r="D113" s="36">
        <v>461.58333333333331</v>
      </c>
      <c r="E113" s="36">
        <v>458.66666666666663</v>
      </c>
      <c r="F113" s="36">
        <v>455.23333333333329</v>
      </c>
      <c r="G113" s="36">
        <v>452.31666666666661</v>
      </c>
      <c r="H113" s="36">
        <v>465.01666666666665</v>
      </c>
      <c r="I113" s="36">
        <v>467.93333333333328</v>
      </c>
      <c r="J113" s="36">
        <v>471.36666666666667</v>
      </c>
      <c r="K113" s="31">
        <v>464.5</v>
      </c>
      <c r="L113" s="31">
        <v>458.15</v>
      </c>
      <c r="M113" s="31">
        <v>11.07868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352</v>
      </c>
      <c r="D114" s="36">
        <v>350.25</v>
      </c>
      <c r="E114" s="36">
        <v>345.6</v>
      </c>
      <c r="F114" s="36">
        <v>339.20000000000005</v>
      </c>
      <c r="G114" s="36">
        <v>334.55000000000007</v>
      </c>
      <c r="H114" s="36">
        <v>356.65</v>
      </c>
      <c r="I114" s="36">
        <v>361.29999999999995</v>
      </c>
      <c r="J114" s="36">
        <v>367.69999999999993</v>
      </c>
      <c r="K114" s="31">
        <v>354.9</v>
      </c>
      <c r="L114" s="31">
        <v>343.85</v>
      </c>
      <c r="M114" s="31">
        <v>141.21039999999999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1487.25</v>
      </c>
      <c r="D115" s="36">
        <v>1476.1166666666668</v>
      </c>
      <c r="E115" s="36">
        <v>1461.2333333333336</v>
      </c>
      <c r="F115" s="36">
        <v>1435.2166666666667</v>
      </c>
      <c r="G115" s="36">
        <v>1420.3333333333335</v>
      </c>
      <c r="H115" s="36">
        <v>1502.1333333333337</v>
      </c>
      <c r="I115" s="36">
        <v>1517.0166666666669</v>
      </c>
      <c r="J115" s="36">
        <v>1543.0333333333338</v>
      </c>
      <c r="K115" s="31">
        <v>1491</v>
      </c>
      <c r="L115" s="31">
        <v>1450.1</v>
      </c>
      <c r="M115" s="31">
        <v>54.636400000000002</v>
      </c>
      <c r="N115" s="1"/>
      <c r="O115" s="1"/>
    </row>
    <row r="116" spans="1:15" ht="12.75" customHeight="1">
      <c r="A116" s="51">
        <v>107</v>
      </c>
      <c r="B116" s="53" t="s">
        <v>183</v>
      </c>
      <c r="C116" s="31">
        <v>6068.9</v>
      </c>
      <c r="D116" s="36">
        <v>6031.75</v>
      </c>
      <c r="E116" s="36">
        <v>5945.35</v>
      </c>
      <c r="F116" s="36">
        <v>5821.8</v>
      </c>
      <c r="G116" s="36">
        <v>5735.4000000000005</v>
      </c>
      <c r="H116" s="36">
        <v>6155.3</v>
      </c>
      <c r="I116" s="36">
        <v>6241.7</v>
      </c>
      <c r="J116" s="36">
        <v>6365.25</v>
      </c>
      <c r="K116" s="31">
        <v>6118.15</v>
      </c>
      <c r="L116" s="31">
        <v>5908.2</v>
      </c>
      <c r="M116" s="31">
        <v>4.5745199999999997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1434.75</v>
      </c>
      <c r="D117" s="36">
        <v>1434.2666666666667</v>
      </c>
      <c r="E117" s="36">
        <v>1428.7333333333333</v>
      </c>
      <c r="F117" s="36">
        <v>1422.7166666666667</v>
      </c>
      <c r="G117" s="36">
        <v>1417.1833333333334</v>
      </c>
      <c r="H117" s="36">
        <v>1440.2833333333333</v>
      </c>
      <c r="I117" s="36">
        <v>1445.8166666666666</v>
      </c>
      <c r="J117" s="36">
        <v>1451.8333333333333</v>
      </c>
      <c r="K117" s="31">
        <v>1439.8</v>
      </c>
      <c r="L117" s="31">
        <v>1428.25</v>
      </c>
      <c r="M117" s="31">
        <v>50.559570000000001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3927.7</v>
      </c>
      <c r="D118" s="36">
        <v>3937.5499999999997</v>
      </c>
      <c r="E118" s="36">
        <v>3865.1499999999996</v>
      </c>
      <c r="F118" s="36">
        <v>3802.6</v>
      </c>
      <c r="G118" s="36">
        <v>3730.2</v>
      </c>
      <c r="H118" s="36">
        <v>4000.0999999999995</v>
      </c>
      <c r="I118" s="36">
        <v>4072.5</v>
      </c>
      <c r="J118" s="36">
        <v>4135.0499999999993</v>
      </c>
      <c r="K118" s="31">
        <v>4009.95</v>
      </c>
      <c r="L118" s="31">
        <v>3875</v>
      </c>
      <c r="M118" s="31">
        <v>7.0197399999999996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1334</v>
      </c>
      <c r="D119" s="36">
        <v>1336.1833333333334</v>
      </c>
      <c r="E119" s="36">
        <v>1322.3666666666668</v>
      </c>
      <c r="F119" s="36">
        <v>1310.7333333333333</v>
      </c>
      <c r="G119" s="36">
        <v>1296.9166666666667</v>
      </c>
      <c r="H119" s="36">
        <v>1347.8166666666668</v>
      </c>
      <c r="I119" s="36">
        <v>1361.6333333333334</v>
      </c>
      <c r="J119" s="36">
        <v>1373.2666666666669</v>
      </c>
      <c r="K119" s="31">
        <v>1350</v>
      </c>
      <c r="L119" s="31">
        <v>1324.55</v>
      </c>
      <c r="M119" s="31">
        <v>3.8457400000000002</v>
      </c>
      <c r="N119" s="1"/>
      <c r="O119" s="1"/>
    </row>
    <row r="120" spans="1:15" ht="12.75" customHeight="1">
      <c r="A120" s="51">
        <v>111</v>
      </c>
      <c r="B120" s="53" t="s">
        <v>280</v>
      </c>
      <c r="C120" s="31">
        <v>603.29999999999995</v>
      </c>
      <c r="D120" s="36">
        <v>602.1</v>
      </c>
      <c r="E120" s="36">
        <v>598.20000000000005</v>
      </c>
      <c r="F120" s="36">
        <v>593.1</v>
      </c>
      <c r="G120" s="36">
        <v>589.20000000000005</v>
      </c>
      <c r="H120" s="36">
        <v>607.20000000000005</v>
      </c>
      <c r="I120" s="36">
        <v>611.09999999999991</v>
      </c>
      <c r="J120" s="36">
        <v>616.20000000000005</v>
      </c>
      <c r="K120" s="31">
        <v>606</v>
      </c>
      <c r="L120" s="31">
        <v>597</v>
      </c>
      <c r="M120" s="31">
        <v>9.1709599999999991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895.75</v>
      </c>
      <c r="D121" s="36">
        <v>894.80000000000007</v>
      </c>
      <c r="E121" s="36">
        <v>887.10000000000014</v>
      </c>
      <c r="F121" s="36">
        <v>878.45</v>
      </c>
      <c r="G121" s="36">
        <v>870.75000000000011</v>
      </c>
      <c r="H121" s="36">
        <v>903.45000000000016</v>
      </c>
      <c r="I121" s="36">
        <v>911.1500000000002</v>
      </c>
      <c r="J121" s="36">
        <v>919.80000000000018</v>
      </c>
      <c r="K121" s="31">
        <v>902.5</v>
      </c>
      <c r="L121" s="31">
        <v>886.15</v>
      </c>
      <c r="M121" s="31">
        <v>19.564309999999999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942.1</v>
      </c>
      <c r="D122" s="36">
        <v>939.19999999999993</v>
      </c>
      <c r="E122" s="36">
        <v>933.39999999999986</v>
      </c>
      <c r="F122" s="36">
        <v>924.69999999999993</v>
      </c>
      <c r="G122" s="36">
        <v>918.89999999999986</v>
      </c>
      <c r="H122" s="36">
        <v>947.89999999999986</v>
      </c>
      <c r="I122" s="36">
        <v>953.69999999999982</v>
      </c>
      <c r="J122" s="36">
        <v>962.39999999999986</v>
      </c>
      <c r="K122" s="31">
        <v>945</v>
      </c>
      <c r="L122" s="31">
        <v>930.5</v>
      </c>
      <c r="M122" s="31">
        <v>12.869579999999999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439.05</v>
      </c>
      <c r="D123" s="36">
        <v>439.98333333333329</v>
      </c>
      <c r="E123" s="36">
        <v>436.71666666666658</v>
      </c>
      <c r="F123" s="36">
        <v>434.38333333333327</v>
      </c>
      <c r="G123" s="36">
        <v>431.11666666666656</v>
      </c>
      <c r="H123" s="36">
        <v>442.31666666666661</v>
      </c>
      <c r="I123" s="36">
        <v>445.58333333333337</v>
      </c>
      <c r="J123" s="36">
        <v>447.91666666666663</v>
      </c>
      <c r="K123" s="31">
        <v>443.25</v>
      </c>
      <c r="L123" s="31">
        <v>437.65</v>
      </c>
      <c r="M123" s="31">
        <v>15.204470000000001</v>
      </c>
      <c r="N123" s="1"/>
      <c r="O123" s="1"/>
    </row>
    <row r="124" spans="1:15" ht="12.75" customHeight="1">
      <c r="A124" s="51">
        <v>115</v>
      </c>
      <c r="B124" s="53" t="s">
        <v>428</v>
      </c>
      <c r="C124" s="31">
        <v>1508.5</v>
      </c>
      <c r="D124" s="36">
        <v>1481.6333333333332</v>
      </c>
      <c r="E124" s="36">
        <v>1433.8666666666663</v>
      </c>
      <c r="F124" s="36">
        <v>1359.2333333333331</v>
      </c>
      <c r="G124" s="36">
        <v>1311.4666666666662</v>
      </c>
      <c r="H124" s="36">
        <v>1556.2666666666664</v>
      </c>
      <c r="I124" s="36">
        <v>1604.0333333333333</v>
      </c>
      <c r="J124" s="36">
        <v>1678.6666666666665</v>
      </c>
      <c r="K124" s="31">
        <v>1529.4</v>
      </c>
      <c r="L124" s="31">
        <v>1407</v>
      </c>
      <c r="M124" s="31">
        <v>53.81391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1640.4</v>
      </c>
      <c r="D125" s="36">
        <v>1632.3833333333332</v>
      </c>
      <c r="E125" s="36">
        <v>1617.5166666666664</v>
      </c>
      <c r="F125" s="36">
        <v>1594.6333333333332</v>
      </c>
      <c r="G125" s="36">
        <v>1579.7666666666664</v>
      </c>
      <c r="H125" s="36">
        <v>1655.2666666666664</v>
      </c>
      <c r="I125" s="36">
        <v>1670.1333333333332</v>
      </c>
      <c r="J125" s="36">
        <v>1693.0166666666664</v>
      </c>
      <c r="K125" s="31">
        <v>1647.25</v>
      </c>
      <c r="L125" s="31">
        <v>1609.5</v>
      </c>
      <c r="M125" s="31">
        <v>112.27409</v>
      </c>
      <c r="N125" s="1"/>
      <c r="O125" s="1"/>
    </row>
    <row r="126" spans="1:15" ht="12.75" customHeight="1">
      <c r="A126" s="51">
        <v>117</v>
      </c>
      <c r="B126" s="53" t="s">
        <v>1116</v>
      </c>
      <c r="C126" s="31">
        <v>168.8</v>
      </c>
      <c r="D126" s="36">
        <v>167.46666666666667</v>
      </c>
      <c r="E126" s="36">
        <v>162.78333333333333</v>
      </c>
      <c r="F126" s="36">
        <v>156.76666666666665</v>
      </c>
      <c r="G126" s="36">
        <v>152.08333333333331</v>
      </c>
      <c r="H126" s="36">
        <v>173.48333333333335</v>
      </c>
      <c r="I126" s="36">
        <v>178.16666666666669</v>
      </c>
      <c r="J126" s="36">
        <v>184.18333333333337</v>
      </c>
      <c r="K126" s="31">
        <v>172.15</v>
      </c>
      <c r="L126" s="31">
        <v>161.44999999999999</v>
      </c>
      <c r="M126" s="31">
        <v>125.24749</v>
      </c>
      <c r="N126" s="1"/>
      <c r="O126" s="1"/>
    </row>
    <row r="127" spans="1:15" ht="12.75" customHeight="1">
      <c r="A127" s="51">
        <v>118</v>
      </c>
      <c r="B127" s="53" t="s">
        <v>166</v>
      </c>
      <c r="C127" s="31">
        <v>4714.45</v>
      </c>
      <c r="D127" s="36">
        <v>4739.8166666666666</v>
      </c>
      <c r="E127" s="36">
        <v>4649.6333333333332</v>
      </c>
      <c r="F127" s="36">
        <v>4584.8166666666666</v>
      </c>
      <c r="G127" s="36">
        <v>4494.6333333333332</v>
      </c>
      <c r="H127" s="36">
        <v>4804.6333333333332</v>
      </c>
      <c r="I127" s="36">
        <v>4894.8166666666657</v>
      </c>
      <c r="J127" s="36">
        <v>4959.6333333333332</v>
      </c>
      <c r="K127" s="31">
        <v>4830</v>
      </c>
      <c r="L127" s="31">
        <v>4675</v>
      </c>
      <c r="M127" s="31">
        <v>4.4936100000000003</v>
      </c>
      <c r="N127" s="1"/>
      <c r="O127" s="1"/>
    </row>
    <row r="128" spans="1:15" ht="12.75" customHeight="1">
      <c r="A128" s="51">
        <v>119</v>
      </c>
      <c r="B128" s="53" t="s">
        <v>163</v>
      </c>
      <c r="C128" s="31">
        <v>666.85</v>
      </c>
      <c r="D128" s="36">
        <v>663.1</v>
      </c>
      <c r="E128" s="36">
        <v>656.1</v>
      </c>
      <c r="F128" s="36">
        <v>645.35</v>
      </c>
      <c r="G128" s="36">
        <v>638.35</v>
      </c>
      <c r="H128" s="36">
        <v>673.85</v>
      </c>
      <c r="I128" s="36">
        <v>680.85</v>
      </c>
      <c r="J128" s="36">
        <v>691.6</v>
      </c>
      <c r="K128" s="31">
        <v>670.1</v>
      </c>
      <c r="L128" s="31">
        <v>652.35</v>
      </c>
      <c r="M128" s="31">
        <v>16.475999999999999</v>
      </c>
      <c r="N128" s="1"/>
      <c r="O128" s="1"/>
    </row>
    <row r="129" spans="1:15" ht="12.75" customHeight="1">
      <c r="A129" s="51">
        <v>120</v>
      </c>
      <c r="B129" s="53" t="s">
        <v>165</v>
      </c>
      <c r="C129" s="31">
        <v>4743.95</v>
      </c>
      <c r="D129" s="36">
        <v>4756.3666666666659</v>
      </c>
      <c r="E129" s="36">
        <v>4702.7833333333319</v>
      </c>
      <c r="F129" s="36">
        <v>4661.6166666666659</v>
      </c>
      <c r="G129" s="36">
        <v>4608.0333333333319</v>
      </c>
      <c r="H129" s="36">
        <v>4797.5333333333319</v>
      </c>
      <c r="I129" s="36">
        <v>4851.1166666666659</v>
      </c>
      <c r="J129" s="36">
        <v>4892.2833333333319</v>
      </c>
      <c r="K129" s="31">
        <v>4809.95</v>
      </c>
      <c r="L129" s="31">
        <v>4715.2</v>
      </c>
      <c r="M129" s="31">
        <v>3.38991</v>
      </c>
      <c r="N129" s="1"/>
      <c r="O129" s="1"/>
    </row>
    <row r="130" spans="1:15" ht="12.75" customHeight="1">
      <c r="A130" s="51">
        <v>121</v>
      </c>
      <c r="B130" s="53" t="s">
        <v>164</v>
      </c>
      <c r="C130" s="31">
        <v>3634.3</v>
      </c>
      <c r="D130" s="36">
        <v>3629.8000000000006</v>
      </c>
      <c r="E130" s="36">
        <v>3609.7000000000012</v>
      </c>
      <c r="F130" s="36">
        <v>3585.1000000000004</v>
      </c>
      <c r="G130" s="36">
        <v>3565.0000000000009</v>
      </c>
      <c r="H130" s="36">
        <v>3654.4000000000015</v>
      </c>
      <c r="I130" s="36">
        <v>3674.5000000000009</v>
      </c>
      <c r="J130" s="36">
        <v>3699.1000000000017</v>
      </c>
      <c r="K130" s="31">
        <v>3649.9</v>
      </c>
      <c r="L130" s="31">
        <v>3605.2</v>
      </c>
      <c r="M130" s="31">
        <v>13.96979</v>
      </c>
      <c r="N130" s="1"/>
      <c r="O130" s="1"/>
    </row>
    <row r="131" spans="1:15" ht="12.75" customHeight="1">
      <c r="A131" s="51">
        <v>122</v>
      </c>
      <c r="B131" s="53" t="s">
        <v>162</v>
      </c>
      <c r="C131" s="31">
        <v>443.75</v>
      </c>
      <c r="D131" s="36">
        <v>440.2166666666667</v>
      </c>
      <c r="E131" s="36">
        <v>433.98333333333341</v>
      </c>
      <c r="F131" s="36">
        <v>424.2166666666667</v>
      </c>
      <c r="G131" s="36">
        <v>417.98333333333341</v>
      </c>
      <c r="H131" s="36">
        <v>449.98333333333341</v>
      </c>
      <c r="I131" s="36">
        <v>456.21666666666675</v>
      </c>
      <c r="J131" s="36">
        <v>465.98333333333341</v>
      </c>
      <c r="K131" s="31">
        <v>446.45</v>
      </c>
      <c r="L131" s="31">
        <v>430.45</v>
      </c>
      <c r="M131" s="31">
        <v>21.831610000000001</v>
      </c>
      <c r="N131" s="1"/>
      <c r="O131" s="1"/>
    </row>
    <row r="132" spans="1:15" ht="12.75" customHeight="1">
      <c r="A132" s="51">
        <v>123</v>
      </c>
      <c r="B132" s="53" t="s">
        <v>281</v>
      </c>
      <c r="C132" s="31">
        <v>980.2</v>
      </c>
      <c r="D132" s="36">
        <v>983.93333333333339</v>
      </c>
      <c r="E132" s="36">
        <v>973.86666666666679</v>
      </c>
      <c r="F132" s="36">
        <v>967.53333333333342</v>
      </c>
      <c r="G132" s="36">
        <v>957.46666666666681</v>
      </c>
      <c r="H132" s="36">
        <v>990.26666666666677</v>
      </c>
      <c r="I132" s="36">
        <v>1000.3333333333334</v>
      </c>
      <c r="J132" s="36">
        <v>1006.6666666666667</v>
      </c>
      <c r="K132" s="31">
        <v>994</v>
      </c>
      <c r="L132" s="31">
        <v>977.6</v>
      </c>
      <c r="M132" s="31">
        <v>20.005949999999999</v>
      </c>
      <c r="N132" s="1"/>
      <c r="O132" s="1"/>
    </row>
    <row r="133" spans="1:15" ht="12.75" customHeight="1">
      <c r="A133" s="51">
        <v>124</v>
      </c>
      <c r="B133" s="53" t="s">
        <v>167</v>
      </c>
      <c r="C133" s="31">
        <v>1637.45</v>
      </c>
      <c r="D133" s="36">
        <v>1632.4166666666667</v>
      </c>
      <c r="E133" s="36">
        <v>1617.4833333333336</v>
      </c>
      <c r="F133" s="36">
        <v>1597.5166666666669</v>
      </c>
      <c r="G133" s="36">
        <v>1582.5833333333337</v>
      </c>
      <c r="H133" s="36">
        <v>1652.3833333333334</v>
      </c>
      <c r="I133" s="36">
        <v>1667.3166666666664</v>
      </c>
      <c r="J133" s="36">
        <v>1687.2833333333333</v>
      </c>
      <c r="K133" s="31">
        <v>1647.35</v>
      </c>
      <c r="L133" s="31">
        <v>1612.45</v>
      </c>
      <c r="M133" s="31">
        <v>12.94998</v>
      </c>
      <c r="N133" s="1"/>
      <c r="O133" s="1"/>
    </row>
    <row r="134" spans="1:15" ht="12.75" customHeight="1">
      <c r="A134" s="51">
        <v>125</v>
      </c>
      <c r="B134" s="53" t="s">
        <v>180</v>
      </c>
      <c r="C134" s="31">
        <v>130821.3</v>
      </c>
      <c r="D134" s="36">
        <v>130820.43333333333</v>
      </c>
      <c r="E134" s="36">
        <v>130400.86666666667</v>
      </c>
      <c r="F134" s="36">
        <v>129980.43333333333</v>
      </c>
      <c r="G134" s="36">
        <v>129560.86666666667</v>
      </c>
      <c r="H134" s="36">
        <v>131240.86666666667</v>
      </c>
      <c r="I134" s="36">
        <v>131660.43333333335</v>
      </c>
      <c r="J134" s="36">
        <v>132080.86666666667</v>
      </c>
      <c r="K134" s="31">
        <v>131240</v>
      </c>
      <c r="L134" s="31">
        <v>130400</v>
      </c>
      <c r="M134" s="31">
        <v>3.2329999999999998E-2</v>
      </c>
      <c r="N134" s="1"/>
      <c r="O134" s="1"/>
    </row>
    <row r="135" spans="1:15" ht="12.75" customHeight="1">
      <c r="A135" s="51">
        <v>126</v>
      </c>
      <c r="B135" s="53" t="s">
        <v>443</v>
      </c>
      <c r="C135" s="31">
        <v>1226.7</v>
      </c>
      <c r="D135" s="36">
        <v>1206.8333333333333</v>
      </c>
      <c r="E135" s="36">
        <v>1179.9166666666665</v>
      </c>
      <c r="F135" s="36">
        <v>1133.1333333333332</v>
      </c>
      <c r="G135" s="36">
        <v>1106.2166666666665</v>
      </c>
      <c r="H135" s="36">
        <v>1253.6166666666666</v>
      </c>
      <c r="I135" s="36">
        <v>1280.5333333333331</v>
      </c>
      <c r="J135" s="36">
        <v>1327.3166666666666</v>
      </c>
      <c r="K135" s="31">
        <v>1233.75</v>
      </c>
      <c r="L135" s="31">
        <v>1160.05</v>
      </c>
      <c r="M135" s="31">
        <v>7.3455700000000004</v>
      </c>
      <c r="N135" s="1"/>
      <c r="O135" s="1"/>
    </row>
    <row r="136" spans="1:15" ht="12.75" customHeight="1">
      <c r="A136" s="51">
        <v>127</v>
      </c>
      <c r="B136" s="53" t="s">
        <v>169</v>
      </c>
      <c r="C136" s="31">
        <v>261.5</v>
      </c>
      <c r="D136" s="36">
        <v>261</v>
      </c>
      <c r="E136" s="36">
        <v>259.5</v>
      </c>
      <c r="F136" s="36">
        <v>257.5</v>
      </c>
      <c r="G136" s="36">
        <v>256</v>
      </c>
      <c r="H136" s="36">
        <v>263</v>
      </c>
      <c r="I136" s="36">
        <v>264.5</v>
      </c>
      <c r="J136" s="36">
        <v>266.5</v>
      </c>
      <c r="K136" s="31">
        <v>262.5</v>
      </c>
      <c r="L136" s="31">
        <v>259</v>
      </c>
      <c r="M136" s="31">
        <v>39.284179999999999</v>
      </c>
      <c r="N136" s="1"/>
      <c r="O136" s="1"/>
    </row>
    <row r="137" spans="1:15" ht="12.75" customHeight="1">
      <c r="A137" s="51">
        <v>128</v>
      </c>
      <c r="B137" s="53" t="s">
        <v>168</v>
      </c>
      <c r="C137" s="31">
        <v>2062.0500000000002</v>
      </c>
      <c r="D137" s="36">
        <v>2043.8</v>
      </c>
      <c r="E137" s="36">
        <v>2019.25</v>
      </c>
      <c r="F137" s="36">
        <v>1976.45</v>
      </c>
      <c r="G137" s="36">
        <v>1951.9</v>
      </c>
      <c r="H137" s="36">
        <v>2086.6</v>
      </c>
      <c r="I137" s="36">
        <v>2111.1499999999996</v>
      </c>
      <c r="J137" s="36">
        <v>2153.9499999999998</v>
      </c>
      <c r="K137" s="31">
        <v>2068.35</v>
      </c>
      <c r="L137" s="31">
        <v>2001</v>
      </c>
      <c r="M137" s="31">
        <v>27.246040000000001</v>
      </c>
      <c r="N137" s="1"/>
      <c r="O137" s="1"/>
    </row>
    <row r="138" spans="1:15" ht="12.75" customHeight="1">
      <c r="A138" s="51">
        <v>129</v>
      </c>
      <c r="B138" s="53" t="s">
        <v>838</v>
      </c>
      <c r="C138" s="31">
        <v>2377</v>
      </c>
      <c r="D138" s="36">
        <v>2379</v>
      </c>
      <c r="E138" s="36">
        <v>2353.0500000000002</v>
      </c>
      <c r="F138" s="36">
        <v>2329.1000000000004</v>
      </c>
      <c r="G138" s="36">
        <v>2303.1500000000005</v>
      </c>
      <c r="H138" s="36">
        <v>2402.9499999999998</v>
      </c>
      <c r="I138" s="36">
        <v>2428.8999999999996</v>
      </c>
      <c r="J138" s="36">
        <v>2452.8499999999995</v>
      </c>
      <c r="K138" s="31">
        <v>2404.9499999999998</v>
      </c>
      <c r="L138" s="31">
        <v>2355.0500000000002</v>
      </c>
      <c r="M138" s="31">
        <v>2.0910000000000002</v>
      </c>
      <c r="N138" s="1"/>
      <c r="O138" s="1"/>
    </row>
    <row r="139" spans="1:15" ht="12.75" customHeight="1">
      <c r="A139" s="51">
        <v>130</v>
      </c>
      <c r="B139" s="53" t="s">
        <v>171</v>
      </c>
      <c r="C139" s="31">
        <v>515.6</v>
      </c>
      <c r="D139" s="36">
        <v>517.46666666666658</v>
      </c>
      <c r="E139" s="36">
        <v>510.93333333333317</v>
      </c>
      <c r="F139" s="36">
        <v>506.26666666666654</v>
      </c>
      <c r="G139" s="36">
        <v>499.73333333333312</v>
      </c>
      <c r="H139" s="36">
        <v>522.13333333333321</v>
      </c>
      <c r="I139" s="36">
        <v>528.66666666666674</v>
      </c>
      <c r="J139" s="36">
        <v>533.33333333333326</v>
      </c>
      <c r="K139" s="31">
        <v>524</v>
      </c>
      <c r="L139" s="31">
        <v>512.79999999999995</v>
      </c>
      <c r="M139" s="31">
        <v>16.50076</v>
      </c>
      <c r="N139" s="1"/>
      <c r="O139" s="1"/>
    </row>
    <row r="140" spans="1:15" ht="12.75" customHeight="1">
      <c r="A140" s="51">
        <v>131</v>
      </c>
      <c r="B140" s="53" t="s">
        <v>172</v>
      </c>
      <c r="C140" s="31">
        <v>12689.85</v>
      </c>
      <c r="D140" s="36">
        <v>12762.550000000001</v>
      </c>
      <c r="E140" s="36">
        <v>12530.300000000003</v>
      </c>
      <c r="F140" s="36">
        <v>12370.750000000002</v>
      </c>
      <c r="G140" s="36">
        <v>12138.500000000004</v>
      </c>
      <c r="H140" s="36">
        <v>12922.100000000002</v>
      </c>
      <c r="I140" s="36">
        <v>13154.349999999999</v>
      </c>
      <c r="J140" s="36">
        <v>13313.900000000001</v>
      </c>
      <c r="K140" s="31">
        <v>12994.8</v>
      </c>
      <c r="L140" s="31">
        <v>12603</v>
      </c>
      <c r="M140" s="31">
        <v>6.1393700000000004</v>
      </c>
      <c r="N140" s="1"/>
      <c r="O140" s="1"/>
    </row>
    <row r="141" spans="1:15" ht="12.75" customHeight="1">
      <c r="A141" s="51">
        <v>132</v>
      </c>
      <c r="B141" s="53" t="s">
        <v>176</v>
      </c>
      <c r="C141" s="31">
        <v>975.85</v>
      </c>
      <c r="D141" s="36">
        <v>983.38333333333333</v>
      </c>
      <c r="E141" s="36">
        <v>964.4666666666667</v>
      </c>
      <c r="F141" s="36">
        <v>953.08333333333337</v>
      </c>
      <c r="G141" s="36">
        <v>934.16666666666674</v>
      </c>
      <c r="H141" s="36">
        <v>994.76666666666665</v>
      </c>
      <c r="I141" s="36">
        <v>1013.6833333333334</v>
      </c>
      <c r="J141" s="36">
        <v>1025.0666666666666</v>
      </c>
      <c r="K141" s="31">
        <v>1002.3</v>
      </c>
      <c r="L141" s="31">
        <v>972</v>
      </c>
      <c r="M141" s="31">
        <v>16.554379999999998</v>
      </c>
      <c r="N141" s="1"/>
      <c r="O141" s="1"/>
    </row>
    <row r="142" spans="1:15" ht="12.75" customHeight="1">
      <c r="A142" s="51">
        <v>133</v>
      </c>
      <c r="B142" s="53" t="s">
        <v>283</v>
      </c>
      <c r="C142" s="31">
        <v>838.1</v>
      </c>
      <c r="D142" s="36">
        <v>815.4666666666667</v>
      </c>
      <c r="E142" s="36">
        <v>784.98333333333335</v>
      </c>
      <c r="F142" s="36">
        <v>731.86666666666667</v>
      </c>
      <c r="G142" s="36">
        <v>701.38333333333333</v>
      </c>
      <c r="H142" s="36">
        <v>868.58333333333337</v>
      </c>
      <c r="I142" s="36">
        <v>899.06666666666672</v>
      </c>
      <c r="J142" s="36">
        <v>952.18333333333339</v>
      </c>
      <c r="K142" s="31">
        <v>845.95</v>
      </c>
      <c r="L142" s="31">
        <v>762.35</v>
      </c>
      <c r="M142" s="31">
        <v>42.539960000000001</v>
      </c>
      <c r="N142" s="1"/>
      <c r="O142" s="1"/>
    </row>
    <row r="143" spans="1:15" ht="12.75" customHeight="1">
      <c r="A143" s="51">
        <v>134</v>
      </c>
      <c r="B143" s="53" t="s">
        <v>448</v>
      </c>
      <c r="C143" s="31">
        <v>2376.9</v>
      </c>
      <c r="D143" s="36">
        <v>2384.7000000000003</v>
      </c>
      <c r="E143" s="36">
        <v>2328.2000000000007</v>
      </c>
      <c r="F143" s="36">
        <v>2279.5000000000005</v>
      </c>
      <c r="G143" s="36">
        <v>2223.0000000000009</v>
      </c>
      <c r="H143" s="36">
        <v>2433.4000000000005</v>
      </c>
      <c r="I143" s="36">
        <v>2489.8999999999996</v>
      </c>
      <c r="J143" s="36">
        <v>2538.6000000000004</v>
      </c>
      <c r="K143" s="31">
        <v>2441.1999999999998</v>
      </c>
      <c r="L143" s="31">
        <v>2336</v>
      </c>
      <c r="M143" s="31">
        <v>12.007350000000001</v>
      </c>
      <c r="N143" s="1"/>
      <c r="O143" s="1"/>
    </row>
    <row r="144" spans="1:15" ht="12.75" customHeight="1">
      <c r="A144" s="51">
        <v>135</v>
      </c>
      <c r="B144" s="53" t="s">
        <v>284</v>
      </c>
      <c r="C144" s="31">
        <v>69.55</v>
      </c>
      <c r="D144" s="36">
        <v>69.7</v>
      </c>
      <c r="E144" s="36">
        <v>69</v>
      </c>
      <c r="F144" s="36">
        <v>68.45</v>
      </c>
      <c r="G144" s="36">
        <v>67.75</v>
      </c>
      <c r="H144" s="36">
        <v>70.25</v>
      </c>
      <c r="I144" s="36">
        <v>70.950000000000017</v>
      </c>
      <c r="J144" s="36">
        <v>71.5</v>
      </c>
      <c r="K144" s="31">
        <v>70.400000000000006</v>
      </c>
      <c r="L144" s="31">
        <v>69.150000000000006</v>
      </c>
      <c r="M144" s="31">
        <v>39.099620000000002</v>
      </c>
      <c r="N144" s="1"/>
      <c r="O144" s="1"/>
    </row>
    <row r="145" spans="1:15" ht="12.75" customHeight="1">
      <c r="A145" s="51">
        <v>136</v>
      </c>
      <c r="B145" s="53" t="s">
        <v>179</v>
      </c>
      <c r="C145" s="31">
        <v>2340.85</v>
      </c>
      <c r="D145" s="36">
        <v>2344.3666666666663</v>
      </c>
      <c r="E145" s="36">
        <v>2301.5333333333328</v>
      </c>
      <c r="F145" s="36">
        <v>2262.2166666666667</v>
      </c>
      <c r="G145" s="36">
        <v>2219.3833333333332</v>
      </c>
      <c r="H145" s="36">
        <v>2383.6833333333325</v>
      </c>
      <c r="I145" s="36">
        <v>2426.5166666666655</v>
      </c>
      <c r="J145" s="36">
        <v>2465.8333333333321</v>
      </c>
      <c r="K145" s="31">
        <v>2387.1999999999998</v>
      </c>
      <c r="L145" s="31">
        <v>2305.0500000000002</v>
      </c>
      <c r="M145" s="31">
        <v>7.2658399999999999</v>
      </c>
      <c r="N145" s="1"/>
      <c r="O145" s="1"/>
    </row>
    <row r="146" spans="1:15" ht="12.75" customHeight="1">
      <c r="A146" s="51">
        <v>137</v>
      </c>
      <c r="B146" s="53" t="s">
        <v>181</v>
      </c>
      <c r="C146" s="31">
        <v>1697.8</v>
      </c>
      <c r="D146" s="36">
        <v>1696.5333333333331</v>
      </c>
      <c r="E146" s="36">
        <v>1687.4666666666662</v>
      </c>
      <c r="F146" s="36">
        <v>1677.1333333333332</v>
      </c>
      <c r="G146" s="36">
        <v>1668.0666666666664</v>
      </c>
      <c r="H146" s="36">
        <v>1706.8666666666661</v>
      </c>
      <c r="I146" s="36">
        <v>1715.9333333333332</v>
      </c>
      <c r="J146" s="36">
        <v>1726.266666666666</v>
      </c>
      <c r="K146" s="31">
        <v>1705.6</v>
      </c>
      <c r="L146" s="31">
        <v>1686.2</v>
      </c>
      <c r="M146" s="31">
        <v>3.5760900000000002</v>
      </c>
      <c r="N146" s="1"/>
      <c r="O146" s="1"/>
    </row>
    <row r="147" spans="1:15" ht="12.75" customHeight="1">
      <c r="A147" s="51">
        <v>138</v>
      </c>
      <c r="B147" s="53" t="s">
        <v>455</v>
      </c>
      <c r="C147" s="31">
        <v>93.4</v>
      </c>
      <c r="D147" s="36">
        <v>93.5</v>
      </c>
      <c r="E147" s="36">
        <v>92.6</v>
      </c>
      <c r="F147" s="36">
        <v>91.8</v>
      </c>
      <c r="G147" s="36">
        <v>90.899999999999991</v>
      </c>
      <c r="H147" s="36">
        <v>94.3</v>
      </c>
      <c r="I147" s="36">
        <v>95.2</v>
      </c>
      <c r="J147" s="36">
        <v>96</v>
      </c>
      <c r="K147" s="31">
        <v>94.4</v>
      </c>
      <c r="L147" s="31">
        <v>92.7</v>
      </c>
      <c r="M147" s="31">
        <v>538.24311999999998</v>
      </c>
      <c r="N147" s="1"/>
      <c r="O147" s="1"/>
    </row>
    <row r="148" spans="1:15" ht="12.75" customHeight="1">
      <c r="A148" s="51">
        <v>139</v>
      </c>
      <c r="B148" s="53" t="s">
        <v>186</v>
      </c>
      <c r="C148" s="31">
        <v>254.9</v>
      </c>
      <c r="D148" s="36">
        <v>256.66666666666669</v>
      </c>
      <c r="E148" s="36">
        <v>251.83333333333337</v>
      </c>
      <c r="F148" s="36">
        <v>248.76666666666668</v>
      </c>
      <c r="G148" s="36">
        <v>243.93333333333337</v>
      </c>
      <c r="H148" s="36">
        <v>259.73333333333335</v>
      </c>
      <c r="I148" s="36">
        <v>264.56666666666672</v>
      </c>
      <c r="J148" s="36">
        <v>267.63333333333338</v>
      </c>
      <c r="K148" s="31">
        <v>261.5</v>
      </c>
      <c r="L148" s="31">
        <v>253.6</v>
      </c>
      <c r="M148" s="31">
        <v>96.888300000000001</v>
      </c>
      <c r="N148" s="1"/>
      <c r="O148" s="1"/>
    </row>
    <row r="149" spans="1:15" ht="12.75" customHeight="1">
      <c r="A149" s="51">
        <v>140</v>
      </c>
      <c r="B149" s="53" t="s">
        <v>188</v>
      </c>
      <c r="C149" s="31">
        <v>363</v>
      </c>
      <c r="D149" s="36">
        <v>361.2</v>
      </c>
      <c r="E149" s="36">
        <v>358.75</v>
      </c>
      <c r="F149" s="36">
        <v>354.5</v>
      </c>
      <c r="G149" s="36">
        <v>352.05</v>
      </c>
      <c r="H149" s="36">
        <v>365.45</v>
      </c>
      <c r="I149" s="36">
        <v>367.89999999999992</v>
      </c>
      <c r="J149" s="36">
        <v>372.15</v>
      </c>
      <c r="K149" s="31">
        <v>363.65</v>
      </c>
      <c r="L149" s="31">
        <v>356.95</v>
      </c>
      <c r="M149" s="31">
        <v>136.52172999999999</v>
      </c>
      <c r="N149" s="1"/>
      <c r="O149" s="1"/>
    </row>
    <row r="150" spans="1:15" ht="12.75" customHeight="1">
      <c r="A150" s="51">
        <v>141</v>
      </c>
      <c r="B150" s="53" t="s">
        <v>184</v>
      </c>
      <c r="C150" s="31">
        <v>3424.85</v>
      </c>
      <c r="D150" s="36">
        <v>3398.9166666666665</v>
      </c>
      <c r="E150" s="36">
        <v>3342.9333333333329</v>
      </c>
      <c r="F150" s="36">
        <v>3261.0166666666664</v>
      </c>
      <c r="G150" s="36">
        <v>3205.0333333333328</v>
      </c>
      <c r="H150" s="36">
        <v>3480.833333333333</v>
      </c>
      <c r="I150" s="36">
        <v>3536.8166666666666</v>
      </c>
      <c r="J150" s="36">
        <v>3618.7333333333331</v>
      </c>
      <c r="K150" s="31">
        <v>3454.9</v>
      </c>
      <c r="L150" s="31">
        <v>3317</v>
      </c>
      <c r="M150" s="31">
        <v>5.8465400000000001</v>
      </c>
      <c r="N150" s="1"/>
      <c r="O150" s="1"/>
    </row>
    <row r="151" spans="1:15" ht="12.75" customHeight="1">
      <c r="A151" s="51">
        <v>142</v>
      </c>
      <c r="B151" s="53" t="s">
        <v>185</v>
      </c>
      <c r="C151" s="31">
        <v>2509.8000000000002</v>
      </c>
      <c r="D151" s="36">
        <v>2508.0666666666671</v>
      </c>
      <c r="E151" s="36">
        <v>2491.733333333334</v>
      </c>
      <c r="F151" s="36">
        <v>2473.666666666667</v>
      </c>
      <c r="G151" s="36">
        <v>2457.3333333333339</v>
      </c>
      <c r="H151" s="36">
        <v>2526.1333333333341</v>
      </c>
      <c r="I151" s="36">
        <v>2542.4666666666672</v>
      </c>
      <c r="J151" s="36">
        <v>2560.5333333333342</v>
      </c>
      <c r="K151" s="31">
        <v>2524.4</v>
      </c>
      <c r="L151" s="31">
        <v>2490</v>
      </c>
      <c r="M151" s="31">
        <v>6.2156200000000004</v>
      </c>
      <c r="N151" s="1"/>
      <c r="O151" s="1"/>
    </row>
    <row r="152" spans="1:15" ht="12.75" customHeight="1">
      <c r="A152" s="51">
        <v>143</v>
      </c>
      <c r="B152" s="53" t="s">
        <v>189</v>
      </c>
      <c r="C152" s="31">
        <v>1479.3</v>
      </c>
      <c r="D152" s="36">
        <v>1488.45</v>
      </c>
      <c r="E152" s="36">
        <v>1458.9</v>
      </c>
      <c r="F152" s="36">
        <v>1438.5</v>
      </c>
      <c r="G152" s="36">
        <v>1408.95</v>
      </c>
      <c r="H152" s="36">
        <v>1508.8500000000001</v>
      </c>
      <c r="I152" s="36">
        <v>1538.3999999999999</v>
      </c>
      <c r="J152" s="36">
        <v>1558.8000000000002</v>
      </c>
      <c r="K152" s="31">
        <v>1518</v>
      </c>
      <c r="L152" s="31">
        <v>1468.05</v>
      </c>
      <c r="M152" s="31">
        <v>1.7654700000000001</v>
      </c>
      <c r="N152" s="1"/>
      <c r="O152" s="1"/>
    </row>
    <row r="153" spans="1:15" ht="12.75" customHeight="1">
      <c r="A153" s="51">
        <v>144</v>
      </c>
      <c r="B153" s="53" t="s">
        <v>191</v>
      </c>
      <c r="C153" s="31">
        <v>283.2</v>
      </c>
      <c r="D153" s="36">
        <v>283.53333333333336</v>
      </c>
      <c r="E153" s="36">
        <v>281.81666666666672</v>
      </c>
      <c r="F153" s="36">
        <v>280.43333333333334</v>
      </c>
      <c r="G153" s="36">
        <v>278.7166666666667</v>
      </c>
      <c r="H153" s="36">
        <v>284.91666666666674</v>
      </c>
      <c r="I153" s="36">
        <v>286.63333333333333</v>
      </c>
      <c r="J153" s="36">
        <v>288.01666666666677</v>
      </c>
      <c r="K153" s="31">
        <v>285.25</v>
      </c>
      <c r="L153" s="31">
        <v>282.14999999999998</v>
      </c>
      <c r="M153" s="31">
        <v>89.524199999999993</v>
      </c>
      <c r="N153" s="1"/>
      <c r="O153" s="1"/>
    </row>
    <row r="154" spans="1:15" ht="12.75" customHeight="1">
      <c r="A154" s="51">
        <v>145</v>
      </c>
      <c r="B154" s="53" t="s">
        <v>286</v>
      </c>
      <c r="C154" s="31">
        <v>621.04999999999995</v>
      </c>
      <c r="D154" s="36">
        <v>624.36666666666667</v>
      </c>
      <c r="E154" s="36">
        <v>614.18333333333339</v>
      </c>
      <c r="F154" s="36">
        <v>607.31666666666672</v>
      </c>
      <c r="G154" s="36">
        <v>597.13333333333344</v>
      </c>
      <c r="H154" s="36">
        <v>631.23333333333335</v>
      </c>
      <c r="I154" s="36">
        <v>641.41666666666652</v>
      </c>
      <c r="J154" s="36">
        <v>648.2833333333333</v>
      </c>
      <c r="K154" s="31">
        <v>634.54999999999995</v>
      </c>
      <c r="L154" s="31">
        <v>617.5</v>
      </c>
      <c r="M154" s="31">
        <v>29.61861</v>
      </c>
      <c r="N154" s="1"/>
      <c r="O154" s="1"/>
    </row>
    <row r="155" spans="1:15" ht="12.75" customHeight="1">
      <c r="A155" s="51">
        <v>146</v>
      </c>
      <c r="B155" s="53" t="s">
        <v>287</v>
      </c>
      <c r="C155" s="31">
        <v>377.75</v>
      </c>
      <c r="D155" s="36">
        <v>378.58333333333331</v>
      </c>
      <c r="E155" s="36">
        <v>373.16666666666663</v>
      </c>
      <c r="F155" s="36">
        <v>368.58333333333331</v>
      </c>
      <c r="G155" s="36">
        <v>363.16666666666663</v>
      </c>
      <c r="H155" s="36">
        <v>383.16666666666663</v>
      </c>
      <c r="I155" s="36">
        <v>388.58333333333326</v>
      </c>
      <c r="J155" s="36">
        <v>393.16666666666663</v>
      </c>
      <c r="K155" s="31">
        <v>384</v>
      </c>
      <c r="L155" s="31">
        <v>374</v>
      </c>
      <c r="M155" s="31">
        <v>10.801920000000001</v>
      </c>
      <c r="N155" s="1"/>
      <c r="O155" s="1"/>
    </row>
    <row r="156" spans="1:15" ht="12.75" customHeight="1">
      <c r="A156" s="51">
        <v>147</v>
      </c>
      <c r="B156" s="53" t="s">
        <v>288</v>
      </c>
      <c r="C156" s="31">
        <v>1238.5999999999999</v>
      </c>
      <c r="D156" s="36">
        <v>1247.7666666666667</v>
      </c>
      <c r="E156" s="36">
        <v>1218.1333333333332</v>
      </c>
      <c r="F156" s="36">
        <v>1197.6666666666665</v>
      </c>
      <c r="G156" s="36">
        <v>1168.0333333333331</v>
      </c>
      <c r="H156" s="36">
        <v>1268.2333333333333</v>
      </c>
      <c r="I156" s="36">
        <v>1297.866666666667</v>
      </c>
      <c r="J156" s="36">
        <v>1318.3333333333335</v>
      </c>
      <c r="K156" s="31">
        <v>1277.4000000000001</v>
      </c>
      <c r="L156" s="31">
        <v>1227.3</v>
      </c>
      <c r="M156" s="31">
        <v>12.109080000000001</v>
      </c>
      <c r="N156" s="1"/>
      <c r="O156" s="1"/>
    </row>
    <row r="157" spans="1:15" ht="12.75" customHeight="1">
      <c r="A157" s="51">
        <v>148</v>
      </c>
      <c r="B157" s="53" t="s">
        <v>198</v>
      </c>
      <c r="C157" s="31">
        <v>3744.65</v>
      </c>
      <c r="D157" s="36">
        <v>3773.0333333333333</v>
      </c>
      <c r="E157" s="36">
        <v>3703.6166666666668</v>
      </c>
      <c r="F157" s="36">
        <v>3662.5833333333335</v>
      </c>
      <c r="G157" s="36">
        <v>3593.166666666667</v>
      </c>
      <c r="H157" s="36">
        <v>3814.0666666666666</v>
      </c>
      <c r="I157" s="36">
        <v>3883.4833333333336</v>
      </c>
      <c r="J157" s="36">
        <v>3924.5166666666664</v>
      </c>
      <c r="K157" s="31">
        <v>3842.45</v>
      </c>
      <c r="L157" s="31">
        <v>3732</v>
      </c>
      <c r="M157" s="31">
        <v>3.4871599999999998</v>
      </c>
      <c r="N157" s="1"/>
      <c r="O157" s="1"/>
    </row>
    <row r="158" spans="1:15" ht="12.75" customHeight="1">
      <c r="A158" s="51">
        <v>149</v>
      </c>
      <c r="B158" s="53" t="s">
        <v>192</v>
      </c>
      <c r="C158" s="31">
        <v>35107.15</v>
      </c>
      <c r="D158" s="36">
        <v>35177.133333333331</v>
      </c>
      <c r="E158" s="36">
        <v>34981.016666666663</v>
      </c>
      <c r="F158" s="36">
        <v>34854.883333333331</v>
      </c>
      <c r="G158" s="36">
        <v>34658.766666666663</v>
      </c>
      <c r="H158" s="36">
        <v>35303.266666666663</v>
      </c>
      <c r="I158" s="36">
        <v>35499.383333333331</v>
      </c>
      <c r="J158" s="36">
        <v>35625.516666666663</v>
      </c>
      <c r="K158" s="31">
        <v>35373.25</v>
      </c>
      <c r="L158" s="31">
        <v>35051</v>
      </c>
      <c r="M158" s="31">
        <v>0.27864</v>
      </c>
      <c r="N158" s="1"/>
      <c r="O158" s="1"/>
    </row>
    <row r="159" spans="1:15" ht="12.75" customHeight="1">
      <c r="A159" s="51">
        <v>150</v>
      </c>
      <c r="B159" s="53" t="s">
        <v>289</v>
      </c>
      <c r="C159" s="31">
        <v>1563.55</v>
      </c>
      <c r="D159" s="36">
        <v>1575.8500000000001</v>
      </c>
      <c r="E159" s="36">
        <v>1542.7000000000003</v>
      </c>
      <c r="F159" s="36">
        <v>1521.8500000000001</v>
      </c>
      <c r="G159" s="36">
        <v>1488.7000000000003</v>
      </c>
      <c r="H159" s="36">
        <v>1596.7000000000003</v>
      </c>
      <c r="I159" s="36">
        <v>1629.8500000000004</v>
      </c>
      <c r="J159" s="36">
        <v>1650.7000000000003</v>
      </c>
      <c r="K159" s="31">
        <v>1609</v>
      </c>
      <c r="L159" s="31">
        <v>1555</v>
      </c>
      <c r="M159" s="31">
        <v>7.8864099999999997</v>
      </c>
      <c r="N159" s="1"/>
      <c r="O159" s="1"/>
    </row>
    <row r="160" spans="1:15" ht="12.75" customHeight="1">
      <c r="A160" s="51">
        <v>151</v>
      </c>
      <c r="B160" s="53" t="s">
        <v>194</v>
      </c>
      <c r="C160" s="31">
        <v>3373.8</v>
      </c>
      <c r="D160" s="36">
        <v>3389.2666666666664</v>
      </c>
      <c r="E160" s="36">
        <v>3341.5333333333328</v>
      </c>
      <c r="F160" s="36">
        <v>3309.2666666666664</v>
      </c>
      <c r="G160" s="36">
        <v>3261.5333333333328</v>
      </c>
      <c r="H160" s="36">
        <v>3421.5333333333328</v>
      </c>
      <c r="I160" s="36">
        <v>3469.2666666666664</v>
      </c>
      <c r="J160" s="36">
        <v>3501.5333333333328</v>
      </c>
      <c r="K160" s="31">
        <v>3437</v>
      </c>
      <c r="L160" s="31">
        <v>3357</v>
      </c>
      <c r="M160" s="31">
        <v>7.6987699999999997</v>
      </c>
      <c r="N160" s="1"/>
      <c r="O160" s="1"/>
    </row>
    <row r="161" spans="1:15" ht="12.75" customHeight="1">
      <c r="A161" s="51">
        <v>152</v>
      </c>
      <c r="B161" s="53" t="s">
        <v>195</v>
      </c>
      <c r="C161" s="31">
        <v>305</v>
      </c>
      <c r="D161" s="36">
        <v>307.06666666666666</v>
      </c>
      <c r="E161" s="36">
        <v>301.58333333333331</v>
      </c>
      <c r="F161" s="36">
        <v>298.16666666666663</v>
      </c>
      <c r="G161" s="36">
        <v>292.68333333333328</v>
      </c>
      <c r="H161" s="36">
        <v>310.48333333333335</v>
      </c>
      <c r="I161" s="36">
        <v>315.9666666666667</v>
      </c>
      <c r="J161" s="36">
        <v>319.38333333333338</v>
      </c>
      <c r="K161" s="31">
        <v>312.55</v>
      </c>
      <c r="L161" s="31">
        <v>303.64999999999998</v>
      </c>
      <c r="M161" s="31">
        <v>28.83023</v>
      </c>
      <c r="N161" s="1"/>
      <c r="O161" s="1"/>
    </row>
    <row r="162" spans="1:15" ht="12.75" customHeight="1">
      <c r="A162" s="51">
        <v>153</v>
      </c>
      <c r="B162" s="53" t="s">
        <v>197</v>
      </c>
      <c r="C162" s="31">
        <v>3021.1</v>
      </c>
      <c r="D162" s="36">
        <v>3010.7666666666664</v>
      </c>
      <c r="E162" s="36">
        <v>2995.5333333333328</v>
      </c>
      <c r="F162" s="36">
        <v>2969.9666666666662</v>
      </c>
      <c r="G162" s="36">
        <v>2954.7333333333327</v>
      </c>
      <c r="H162" s="36">
        <v>3036.333333333333</v>
      </c>
      <c r="I162" s="36">
        <v>3051.5666666666666</v>
      </c>
      <c r="J162" s="36">
        <v>3077.1333333333332</v>
      </c>
      <c r="K162" s="31">
        <v>3026</v>
      </c>
      <c r="L162" s="31">
        <v>2985.2</v>
      </c>
      <c r="M162" s="31">
        <v>3.3787699999999998</v>
      </c>
      <c r="N162" s="1"/>
      <c r="O162" s="1"/>
    </row>
    <row r="163" spans="1:15" ht="12.75" customHeight="1">
      <c r="A163" s="51">
        <v>154</v>
      </c>
      <c r="B163" s="53" t="s">
        <v>193</v>
      </c>
      <c r="C163" s="31">
        <v>927.45</v>
      </c>
      <c r="D163" s="36">
        <v>926.4666666666667</v>
      </c>
      <c r="E163" s="36">
        <v>917.93333333333339</v>
      </c>
      <c r="F163" s="36">
        <v>908.41666666666674</v>
      </c>
      <c r="G163" s="36">
        <v>899.88333333333344</v>
      </c>
      <c r="H163" s="36">
        <v>935.98333333333335</v>
      </c>
      <c r="I163" s="36">
        <v>944.51666666666665</v>
      </c>
      <c r="J163" s="36">
        <v>954.0333333333333</v>
      </c>
      <c r="K163" s="31">
        <v>935</v>
      </c>
      <c r="L163" s="31">
        <v>916.95</v>
      </c>
      <c r="M163" s="31">
        <v>7.9755799999999999</v>
      </c>
      <c r="N163" s="1"/>
      <c r="O163" s="1"/>
    </row>
    <row r="164" spans="1:15" ht="12.75" customHeight="1">
      <c r="A164" s="51">
        <v>155</v>
      </c>
      <c r="B164" s="53" t="s">
        <v>200</v>
      </c>
      <c r="C164" s="31">
        <v>5639.95</v>
      </c>
      <c r="D164" s="36">
        <v>5636.6500000000005</v>
      </c>
      <c r="E164" s="36">
        <v>5576.3000000000011</v>
      </c>
      <c r="F164" s="36">
        <v>5512.6500000000005</v>
      </c>
      <c r="G164" s="36">
        <v>5452.3000000000011</v>
      </c>
      <c r="H164" s="36">
        <v>5700.3000000000011</v>
      </c>
      <c r="I164" s="36">
        <v>5760.6500000000015</v>
      </c>
      <c r="J164" s="36">
        <v>5824.3000000000011</v>
      </c>
      <c r="K164" s="31">
        <v>5697</v>
      </c>
      <c r="L164" s="31">
        <v>5573</v>
      </c>
      <c r="M164" s="31">
        <v>3.50075</v>
      </c>
      <c r="N164" s="1"/>
      <c r="O164" s="1"/>
    </row>
    <row r="165" spans="1:15" ht="12.75" customHeight="1">
      <c r="A165" s="51">
        <v>156</v>
      </c>
      <c r="B165" s="53" t="s">
        <v>290</v>
      </c>
      <c r="C165" s="31">
        <v>488.95</v>
      </c>
      <c r="D165" s="36">
        <v>489.08333333333331</v>
      </c>
      <c r="E165" s="36">
        <v>483.11666666666662</v>
      </c>
      <c r="F165" s="36">
        <v>477.2833333333333</v>
      </c>
      <c r="G165" s="36">
        <v>471.31666666666661</v>
      </c>
      <c r="H165" s="36">
        <v>494.91666666666663</v>
      </c>
      <c r="I165" s="36">
        <v>500.88333333333333</v>
      </c>
      <c r="J165" s="36">
        <v>506.71666666666664</v>
      </c>
      <c r="K165" s="31">
        <v>495.05</v>
      </c>
      <c r="L165" s="31">
        <v>483.25</v>
      </c>
      <c r="M165" s="31">
        <v>22.727250000000002</v>
      </c>
      <c r="N165" s="1"/>
      <c r="O165" s="1"/>
    </row>
    <row r="166" spans="1:15" ht="12.75" customHeight="1">
      <c r="A166" s="51">
        <v>157</v>
      </c>
      <c r="B166" s="53" t="s">
        <v>196</v>
      </c>
      <c r="C166" s="31">
        <v>415.5</v>
      </c>
      <c r="D166" s="36">
        <v>412.63333333333338</v>
      </c>
      <c r="E166" s="36">
        <v>409.01666666666677</v>
      </c>
      <c r="F166" s="36">
        <v>402.53333333333336</v>
      </c>
      <c r="G166" s="36">
        <v>398.91666666666674</v>
      </c>
      <c r="H166" s="36">
        <v>419.11666666666679</v>
      </c>
      <c r="I166" s="36">
        <v>422.73333333333346</v>
      </c>
      <c r="J166" s="36">
        <v>429.21666666666681</v>
      </c>
      <c r="K166" s="31">
        <v>416.25</v>
      </c>
      <c r="L166" s="31">
        <v>406.15</v>
      </c>
      <c r="M166" s="31">
        <v>94.869649999999993</v>
      </c>
      <c r="N166" s="1"/>
      <c r="O166" s="1"/>
    </row>
    <row r="167" spans="1:15" ht="12.75" customHeight="1">
      <c r="A167" s="51">
        <v>158</v>
      </c>
      <c r="B167" s="53" t="s">
        <v>201</v>
      </c>
      <c r="C167" s="31">
        <v>293.7</v>
      </c>
      <c r="D167" s="36">
        <v>292.63333333333333</v>
      </c>
      <c r="E167" s="36">
        <v>290.66666666666663</v>
      </c>
      <c r="F167" s="36">
        <v>287.63333333333333</v>
      </c>
      <c r="G167" s="36">
        <v>285.66666666666663</v>
      </c>
      <c r="H167" s="36">
        <v>295.66666666666663</v>
      </c>
      <c r="I167" s="36">
        <v>297.63333333333333</v>
      </c>
      <c r="J167" s="36">
        <v>300.66666666666663</v>
      </c>
      <c r="K167" s="31">
        <v>294.60000000000002</v>
      </c>
      <c r="L167" s="31">
        <v>289.60000000000002</v>
      </c>
      <c r="M167" s="31">
        <v>98.043959999999998</v>
      </c>
      <c r="N167" s="1"/>
      <c r="O167" s="1"/>
    </row>
    <row r="168" spans="1:15" ht="12.75" customHeight="1">
      <c r="A168" s="51">
        <v>159</v>
      </c>
      <c r="B168" s="53" t="s">
        <v>291</v>
      </c>
      <c r="C168" s="31">
        <v>1327.05</v>
      </c>
      <c r="D168" s="36">
        <v>1341.3666666666668</v>
      </c>
      <c r="E168" s="36">
        <v>1307.9833333333336</v>
      </c>
      <c r="F168" s="36">
        <v>1288.9166666666667</v>
      </c>
      <c r="G168" s="36">
        <v>1255.5333333333335</v>
      </c>
      <c r="H168" s="36">
        <v>1360.4333333333336</v>
      </c>
      <c r="I168" s="36">
        <v>1393.8166666666668</v>
      </c>
      <c r="J168" s="36">
        <v>1412.8833333333337</v>
      </c>
      <c r="K168" s="31">
        <v>1374.75</v>
      </c>
      <c r="L168" s="31">
        <v>1322.3</v>
      </c>
      <c r="M168" s="31">
        <v>4.0161600000000002</v>
      </c>
      <c r="N168" s="1"/>
      <c r="O168" s="1"/>
    </row>
    <row r="169" spans="1:15" ht="12.75" customHeight="1">
      <c r="A169" s="51">
        <v>160</v>
      </c>
      <c r="B169" s="53" t="s">
        <v>292</v>
      </c>
      <c r="C169" s="31">
        <v>16175.4</v>
      </c>
      <c r="D169" s="36">
        <v>16147.783333333333</v>
      </c>
      <c r="E169" s="36">
        <v>16097.616666666665</v>
      </c>
      <c r="F169" s="36">
        <v>16019.833333333332</v>
      </c>
      <c r="G169" s="36">
        <v>15969.666666666664</v>
      </c>
      <c r="H169" s="36">
        <v>16225.566666666666</v>
      </c>
      <c r="I169" s="36">
        <v>16275.733333333334</v>
      </c>
      <c r="J169" s="36">
        <v>16353.516666666666</v>
      </c>
      <c r="K169" s="31">
        <v>16197.95</v>
      </c>
      <c r="L169" s="31">
        <v>16070</v>
      </c>
      <c r="M169" s="31">
        <v>3.2230000000000002E-2</v>
      </c>
      <c r="N169" s="1"/>
      <c r="O169" s="1"/>
    </row>
    <row r="170" spans="1:15" ht="12.75" customHeight="1">
      <c r="A170" s="51">
        <v>161</v>
      </c>
      <c r="B170" s="53" t="s">
        <v>199</v>
      </c>
      <c r="C170" s="31">
        <v>137.25</v>
      </c>
      <c r="D170" s="36">
        <v>136.98333333333335</v>
      </c>
      <c r="E170" s="36">
        <v>135.1166666666667</v>
      </c>
      <c r="F170" s="36">
        <v>132.98333333333335</v>
      </c>
      <c r="G170" s="36">
        <v>131.1166666666667</v>
      </c>
      <c r="H170" s="36">
        <v>139.1166666666667</v>
      </c>
      <c r="I170" s="36">
        <v>140.98333333333338</v>
      </c>
      <c r="J170" s="36">
        <v>143.1166666666667</v>
      </c>
      <c r="K170" s="31">
        <v>138.85</v>
      </c>
      <c r="L170" s="31">
        <v>134.85</v>
      </c>
      <c r="M170" s="31">
        <v>511.58461</v>
      </c>
      <c r="N170" s="1"/>
      <c r="O170" s="1"/>
    </row>
    <row r="171" spans="1:15" ht="12.75" customHeight="1">
      <c r="A171" s="51">
        <v>162</v>
      </c>
      <c r="B171" s="53" t="s">
        <v>207</v>
      </c>
      <c r="C171" s="31">
        <v>463</v>
      </c>
      <c r="D171" s="36">
        <v>461.11666666666662</v>
      </c>
      <c r="E171" s="36">
        <v>457.03333333333325</v>
      </c>
      <c r="F171" s="36">
        <v>451.06666666666661</v>
      </c>
      <c r="G171" s="36">
        <v>446.98333333333323</v>
      </c>
      <c r="H171" s="36">
        <v>467.08333333333326</v>
      </c>
      <c r="I171" s="36">
        <v>471.16666666666663</v>
      </c>
      <c r="J171" s="36">
        <v>477.13333333333327</v>
      </c>
      <c r="K171" s="31">
        <v>465.2</v>
      </c>
      <c r="L171" s="31">
        <v>455.15</v>
      </c>
      <c r="M171" s="31">
        <v>84.454269999999994</v>
      </c>
      <c r="N171" s="1"/>
      <c r="O171" s="1"/>
    </row>
    <row r="172" spans="1:15" ht="12.75" customHeight="1">
      <c r="A172" s="51">
        <v>163</v>
      </c>
      <c r="B172" s="53" t="s">
        <v>479</v>
      </c>
      <c r="C172" s="31">
        <v>288.8</v>
      </c>
      <c r="D172" s="36">
        <v>290.59999999999997</v>
      </c>
      <c r="E172" s="36">
        <v>284.89999999999992</v>
      </c>
      <c r="F172" s="36">
        <v>280.99999999999994</v>
      </c>
      <c r="G172" s="36">
        <v>275.2999999999999</v>
      </c>
      <c r="H172" s="36">
        <v>294.49999999999994</v>
      </c>
      <c r="I172" s="36">
        <v>300.2</v>
      </c>
      <c r="J172" s="36">
        <v>304.09999999999997</v>
      </c>
      <c r="K172" s="31">
        <v>296.3</v>
      </c>
      <c r="L172" s="31">
        <v>286.7</v>
      </c>
      <c r="M172" s="31">
        <v>144.26490000000001</v>
      </c>
      <c r="N172" s="1"/>
      <c r="O172" s="1"/>
    </row>
    <row r="173" spans="1:15" ht="12.75" customHeight="1">
      <c r="A173" s="51">
        <v>164</v>
      </c>
      <c r="B173" s="53" t="s">
        <v>208</v>
      </c>
      <c r="C173" s="31">
        <v>2930.05</v>
      </c>
      <c r="D173" s="36">
        <v>2921.9500000000003</v>
      </c>
      <c r="E173" s="36">
        <v>2908.1000000000004</v>
      </c>
      <c r="F173" s="36">
        <v>2886.15</v>
      </c>
      <c r="G173" s="36">
        <v>2872.3</v>
      </c>
      <c r="H173" s="36">
        <v>2943.9000000000005</v>
      </c>
      <c r="I173" s="36">
        <v>2957.75</v>
      </c>
      <c r="J173" s="36">
        <v>2979.7000000000007</v>
      </c>
      <c r="K173" s="31">
        <v>2935.8</v>
      </c>
      <c r="L173" s="31">
        <v>2900</v>
      </c>
      <c r="M173" s="31">
        <v>36.239870000000003</v>
      </c>
      <c r="N173" s="1"/>
      <c r="O173" s="1"/>
    </row>
    <row r="174" spans="1:15" ht="12.75" customHeight="1">
      <c r="A174" s="51">
        <v>165</v>
      </c>
      <c r="B174" s="53" t="s">
        <v>210</v>
      </c>
      <c r="C174" s="31">
        <v>724.1</v>
      </c>
      <c r="D174" s="36">
        <v>728.38333333333321</v>
      </c>
      <c r="E174" s="36">
        <v>713.76666666666642</v>
      </c>
      <c r="F174" s="36">
        <v>703.43333333333317</v>
      </c>
      <c r="G174" s="36">
        <v>688.81666666666638</v>
      </c>
      <c r="H174" s="36">
        <v>738.71666666666647</v>
      </c>
      <c r="I174" s="36">
        <v>753.33333333333326</v>
      </c>
      <c r="J174" s="36">
        <v>763.66666666666652</v>
      </c>
      <c r="K174" s="31">
        <v>743</v>
      </c>
      <c r="L174" s="31">
        <v>718.05</v>
      </c>
      <c r="M174" s="31">
        <v>75.63261</v>
      </c>
      <c r="N174" s="1"/>
      <c r="O174" s="1"/>
    </row>
    <row r="175" spans="1:15" ht="12.75" customHeight="1">
      <c r="A175" s="51">
        <v>166</v>
      </c>
      <c r="B175" t="s">
        <v>211</v>
      </c>
      <c r="C175" s="31">
        <v>1422.35</v>
      </c>
      <c r="D175" s="36">
        <v>1432.4333333333334</v>
      </c>
      <c r="E175" s="36">
        <v>1403.9666666666667</v>
      </c>
      <c r="F175" s="36">
        <v>1385.5833333333333</v>
      </c>
      <c r="G175" s="36">
        <v>1357.1166666666666</v>
      </c>
      <c r="H175" s="36">
        <v>1450.8166666666668</v>
      </c>
      <c r="I175" s="36">
        <v>1479.2833333333335</v>
      </c>
      <c r="J175" s="36">
        <v>1497.666666666667</v>
      </c>
      <c r="K175" s="31">
        <v>1460.9</v>
      </c>
      <c r="L175" s="31">
        <v>1414.05</v>
      </c>
      <c r="M175" s="31">
        <v>43.811190000000003</v>
      </c>
      <c r="N175" s="1"/>
      <c r="O175" s="1"/>
    </row>
    <row r="176" spans="1:15" ht="12.75" customHeight="1">
      <c r="A176" s="51">
        <v>167</v>
      </c>
      <c r="B176" s="53" t="s">
        <v>215</v>
      </c>
      <c r="C176" s="31">
        <v>2636.25</v>
      </c>
      <c r="D176" s="36">
        <v>2638.75</v>
      </c>
      <c r="E176" s="36">
        <v>2608.5</v>
      </c>
      <c r="F176" s="36">
        <v>2580.75</v>
      </c>
      <c r="G176" s="36">
        <v>2550.5</v>
      </c>
      <c r="H176" s="36">
        <v>2666.5</v>
      </c>
      <c r="I176" s="36">
        <v>2696.75</v>
      </c>
      <c r="J176" s="36">
        <v>2724.5</v>
      </c>
      <c r="K176" s="31">
        <v>2669</v>
      </c>
      <c r="L176" s="31">
        <v>2611</v>
      </c>
      <c r="M176" s="31">
        <v>3.6400600000000001</v>
      </c>
      <c r="N176" s="1"/>
      <c r="O176" s="1"/>
    </row>
    <row r="177" spans="1:15" ht="12.75" customHeight="1">
      <c r="A177" s="51">
        <v>168</v>
      </c>
      <c r="B177" s="53" t="s">
        <v>178</v>
      </c>
      <c r="C177" s="31">
        <v>130.80000000000001</v>
      </c>
      <c r="D177" s="36">
        <v>131.18333333333334</v>
      </c>
      <c r="E177" s="36">
        <v>129.41666666666669</v>
      </c>
      <c r="F177" s="36">
        <v>128.03333333333336</v>
      </c>
      <c r="G177" s="36">
        <v>126.26666666666671</v>
      </c>
      <c r="H177" s="36">
        <v>132.56666666666666</v>
      </c>
      <c r="I177" s="36">
        <v>134.33333333333331</v>
      </c>
      <c r="J177" s="36">
        <v>135.71666666666664</v>
      </c>
      <c r="K177" s="31">
        <v>132.94999999999999</v>
      </c>
      <c r="L177" s="31">
        <v>129.80000000000001</v>
      </c>
      <c r="M177" s="31">
        <v>124.81829999999999</v>
      </c>
      <c r="N177" s="1"/>
      <c r="O177" s="1"/>
    </row>
    <row r="178" spans="1:15" ht="12.75" customHeight="1">
      <c r="A178" s="51">
        <v>169</v>
      </c>
      <c r="B178" s="53" t="s">
        <v>213</v>
      </c>
      <c r="C178" s="31">
        <v>24145.15</v>
      </c>
      <c r="D178" s="36">
        <v>24163.683333333334</v>
      </c>
      <c r="E178" s="36">
        <v>24031.466666666667</v>
      </c>
      <c r="F178" s="36">
        <v>23917.783333333333</v>
      </c>
      <c r="G178" s="36">
        <v>23785.566666666666</v>
      </c>
      <c r="H178" s="36">
        <v>24277.366666666669</v>
      </c>
      <c r="I178" s="36">
        <v>24409.583333333336</v>
      </c>
      <c r="J178" s="36">
        <v>24523.26666666667</v>
      </c>
      <c r="K178" s="31">
        <v>24295.9</v>
      </c>
      <c r="L178" s="31">
        <v>24050</v>
      </c>
      <c r="M178" s="31">
        <v>0.25280999999999998</v>
      </c>
      <c r="N178" s="1"/>
      <c r="O178" s="1"/>
    </row>
    <row r="179" spans="1:15" ht="12.75" customHeight="1">
      <c r="A179" s="51">
        <v>170</v>
      </c>
      <c r="B179" s="53" t="s">
        <v>216</v>
      </c>
      <c r="C179" s="31">
        <v>2492.1999999999998</v>
      </c>
      <c r="D179" s="36">
        <v>2499.7999999999997</v>
      </c>
      <c r="E179" s="36">
        <v>2422.6499999999996</v>
      </c>
      <c r="F179" s="36">
        <v>2353.1</v>
      </c>
      <c r="G179" s="36">
        <v>2275.9499999999998</v>
      </c>
      <c r="H179" s="36">
        <v>2569.3499999999995</v>
      </c>
      <c r="I179" s="36">
        <v>2646.5</v>
      </c>
      <c r="J179" s="36">
        <v>2716.0499999999993</v>
      </c>
      <c r="K179" s="31">
        <v>2576.9499999999998</v>
      </c>
      <c r="L179" s="31">
        <v>2430.25</v>
      </c>
      <c r="M179" s="31">
        <v>23.809229999999999</v>
      </c>
      <c r="N179" s="1"/>
      <c r="O179" s="1"/>
    </row>
    <row r="180" spans="1:15" ht="12.75" customHeight="1">
      <c r="A180" s="51">
        <v>171</v>
      </c>
      <c r="B180" s="53" t="s">
        <v>214</v>
      </c>
      <c r="C180" s="31">
        <v>5776.65</v>
      </c>
      <c r="D180" s="36">
        <v>5779.9333333333334</v>
      </c>
      <c r="E180" s="36">
        <v>5731.166666666667</v>
      </c>
      <c r="F180" s="36">
        <v>5685.6833333333334</v>
      </c>
      <c r="G180" s="36">
        <v>5636.916666666667</v>
      </c>
      <c r="H180" s="36">
        <v>5825.416666666667</v>
      </c>
      <c r="I180" s="36">
        <v>5874.1833333333334</v>
      </c>
      <c r="J180" s="36">
        <v>5919.666666666667</v>
      </c>
      <c r="K180" s="31">
        <v>5828.7</v>
      </c>
      <c r="L180" s="31">
        <v>5734.45</v>
      </c>
      <c r="M180" s="31">
        <v>1.4799899999999999</v>
      </c>
      <c r="N180" s="1"/>
      <c r="O180" s="1"/>
    </row>
    <row r="181" spans="1:15" ht="12.75" customHeight="1">
      <c r="A181" s="51">
        <v>172</v>
      </c>
      <c r="B181" s="53" t="s">
        <v>293</v>
      </c>
      <c r="C181" s="31">
        <v>636.85</v>
      </c>
      <c r="D181" s="36">
        <v>641.41666666666674</v>
      </c>
      <c r="E181" s="36">
        <v>628.63333333333344</v>
      </c>
      <c r="F181" s="36">
        <v>620.41666666666674</v>
      </c>
      <c r="G181" s="36">
        <v>607.63333333333344</v>
      </c>
      <c r="H181" s="36">
        <v>649.63333333333344</v>
      </c>
      <c r="I181" s="36">
        <v>662.41666666666674</v>
      </c>
      <c r="J181" s="36">
        <v>670.63333333333344</v>
      </c>
      <c r="K181" s="31">
        <v>654.20000000000005</v>
      </c>
      <c r="L181" s="31">
        <v>633.20000000000005</v>
      </c>
      <c r="M181" s="31">
        <v>16.63062</v>
      </c>
      <c r="N181" s="1"/>
      <c r="O181" s="1"/>
    </row>
    <row r="182" spans="1:15" ht="12.75" customHeight="1">
      <c r="A182" s="51">
        <v>173</v>
      </c>
      <c r="B182" s="53" t="s">
        <v>212</v>
      </c>
      <c r="C182" s="31">
        <v>826.5</v>
      </c>
      <c r="D182" s="36">
        <v>818.81666666666661</v>
      </c>
      <c r="E182" s="36">
        <v>806.38333333333321</v>
      </c>
      <c r="F182" s="36">
        <v>786.26666666666665</v>
      </c>
      <c r="G182" s="36">
        <v>773.83333333333326</v>
      </c>
      <c r="H182" s="36">
        <v>838.93333333333317</v>
      </c>
      <c r="I182" s="36">
        <v>851.36666666666656</v>
      </c>
      <c r="J182" s="36">
        <v>871.48333333333312</v>
      </c>
      <c r="K182" s="31">
        <v>831.25</v>
      </c>
      <c r="L182" s="31">
        <v>798.7</v>
      </c>
      <c r="M182" s="31">
        <v>273.02731999999997</v>
      </c>
      <c r="N182" s="1"/>
      <c r="O182" s="1"/>
    </row>
    <row r="183" spans="1:15" ht="12.75" customHeight="1">
      <c r="A183" s="51">
        <v>174</v>
      </c>
      <c r="B183" s="53" t="s">
        <v>209</v>
      </c>
      <c r="C183" s="31">
        <v>164.8</v>
      </c>
      <c r="D183" s="36">
        <v>166.45000000000002</v>
      </c>
      <c r="E183" s="36">
        <v>162.70000000000005</v>
      </c>
      <c r="F183" s="36">
        <v>160.60000000000002</v>
      </c>
      <c r="G183" s="36">
        <v>156.85000000000005</v>
      </c>
      <c r="H183" s="36">
        <v>168.55000000000004</v>
      </c>
      <c r="I183" s="36">
        <v>172.29999999999998</v>
      </c>
      <c r="J183" s="36">
        <v>174.40000000000003</v>
      </c>
      <c r="K183" s="31">
        <v>170.2</v>
      </c>
      <c r="L183" s="31">
        <v>164.35</v>
      </c>
      <c r="M183" s="31">
        <v>304.78737000000001</v>
      </c>
      <c r="N183" s="1"/>
      <c r="O183" s="1"/>
    </row>
    <row r="184" spans="1:15" ht="12.75" customHeight="1">
      <c r="A184" s="51">
        <v>175</v>
      </c>
      <c r="B184" s="53" t="s">
        <v>217</v>
      </c>
      <c r="C184" s="31">
        <v>1521.6</v>
      </c>
      <c r="D184" s="36">
        <v>1519.8166666666666</v>
      </c>
      <c r="E184" s="36">
        <v>1511.8333333333333</v>
      </c>
      <c r="F184" s="36">
        <v>1502.0666666666666</v>
      </c>
      <c r="G184" s="36">
        <v>1494.0833333333333</v>
      </c>
      <c r="H184" s="36">
        <v>1529.5833333333333</v>
      </c>
      <c r="I184" s="36">
        <v>1537.5666666666668</v>
      </c>
      <c r="J184" s="36">
        <v>1547.3333333333333</v>
      </c>
      <c r="K184" s="31">
        <v>1527.8</v>
      </c>
      <c r="L184" s="31">
        <v>1510.05</v>
      </c>
      <c r="M184" s="31">
        <v>10.91667</v>
      </c>
      <c r="N184" s="1"/>
      <c r="O184" s="1"/>
    </row>
    <row r="185" spans="1:15" ht="12.75" customHeight="1">
      <c r="A185" s="51">
        <v>176</v>
      </c>
      <c r="B185" s="53" t="s">
        <v>218</v>
      </c>
      <c r="C185" s="31">
        <v>655.9</v>
      </c>
      <c r="D185" s="36">
        <v>657.30000000000007</v>
      </c>
      <c r="E185" s="36">
        <v>647.60000000000014</v>
      </c>
      <c r="F185" s="36">
        <v>639.30000000000007</v>
      </c>
      <c r="G185" s="36">
        <v>629.60000000000014</v>
      </c>
      <c r="H185" s="36">
        <v>665.60000000000014</v>
      </c>
      <c r="I185" s="36">
        <v>675.30000000000018</v>
      </c>
      <c r="J185" s="36">
        <v>683.60000000000014</v>
      </c>
      <c r="K185" s="31">
        <v>667</v>
      </c>
      <c r="L185" s="31">
        <v>649</v>
      </c>
      <c r="M185" s="31">
        <v>7.07613</v>
      </c>
      <c r="N185" s="1"/>
      <c r="O185" s="1"/>
    </row>
    <row r="186" spans="1:15" ht="12.75" customHeight="1">
      <c r="A186" s="51">
        <v>177</v>
      </c>
      <c r="B186" s="53" t="s">
        <v>219</v>
      </c>
      <c r="C186" s="31">
        <v>697.2</v>
      </c>
      <c r="D186" s="36">
        <v>695.88333333333333</v>
      </c>
      <c r="E186" s="36">
        <v>690.4666666666667</v>
      </c>
      <c r="F186" s="36">
        <v>683.73333333333335</v>
      </c>
      <c r="G186" s="36">
        <v>678.31666666666672</v>
      </c>
      <c r="H186" s="36">
        <v>702.61666666666667</v>
      </c>
      <c r="I186" s="36">
        <v>708.03333333333342</v>
      </c>
      <c r="J186" s="36">
        <v>714.76666666666665</v>
      </c>
      <c r="K186" s="31">
        <v>701.3</v>
      </c>
      <c r="L186" s="31">
        <v>689.15</v>
      </c>
      <c r="M186" s="31">
        <v>9.5766899999999993</v>
      </c>
      <c r="N186" s="1"/>
      <c r="O186" s="1"/>
    </row>
    <row r="187" spans="1:15" ht="12.75" customHeight="1">
      <c r="A187" s="51">
        <v>178</v>
      </c>
      <c r="B187" s="53" t="s">
        <v>231</v>
      </c>
      <c r="C187" s="31">
        <v>2036.6</v>
      </c>
      <c r="D187" s="36">
        <v>2030.2833333333335</v>
      </c>
      <c r="E187" s="36">
        <v>2018.5666666666671</v>
      </c>
      <c r="F187" s="36">
        <v>2000.5333333333335</v>
      </c>
      <c r="G187" s="36">
        <v>1988.8166666666671</v>
      </c>
      <c r="H187" s="36">
        <v>2048.3166666666671</v>
      </c>
      <c r="I187" s="36">
        <v>2060.0333333333338</v>
      </c>
      <c r="J187" s="36">
        <v>2078.0666666666671</v>
      </c>
      <c r="K187" s="31">
        <v>2042</v>
      </c>
      <c r="L187" s="31">
        <v>2012.25</v>
      </c>
      <c r="M187" s="31">
        <v>4.2062900000000001</v>
      </c>
      <c r="N187" s="1"/>
      <c r="O187" s="1"/>
    </row>
    <row r="188" spans="1:15" ht="12.75" customHeight="1">
      <c r="A188" s="51">
        <v>179</v>
      </c>
      <c r="B188" s="53" t="s">
        <v>220</v>
      </c>
      <c r="C188" s="31">
        <v>1099.5</v>
      </c>
      <c r="D188" s="36">
        <v>1110.4666666666667</v>
      </c>
      <c r="E188" s="36">
        <v>1084.9333333333334</v>
      </c>
      <c r="F188" s="36">
        <v>1070.3666666666668</v>
      </c>
      <c r="G188" s="36">
        <v>1044.8333333333335</v>
      </c>
      <c r="H188" s="36">
        <v>1125.0333333333333</v>
      </c>
      <c r="I188" s="36">
        <v>1150.5666666666666</v>
      </c>
      <c r="J188" s="36">
        <v>1165.1333333333332</v>
      </c>
      <c r="K188" s="31">
        <v>1136</v>
      </c>
      <c r="L188" s="31">
        <v>1095.9000000000001</v>
      </c>
      <c r="M188" s="31">
        <v>20.83202</v>
      </c>
      <c r="N188" s="1"/>
      <c r="O188" s="1"/>
    </row>
    <row r="189" spans="1:15" ht="12.75" customHeight="1">
      <c r="A189" s="51">
        <v>180</v>
      </c>
      <c r="B189" s="53" t="s">
        <v>221</v>
      </c>
      <c r="C189" s="31">
        <v>1733.75</v>
      </c>
      <c r="D189" s="36">
        <v>1739.0166666666667</v>
      </c>
      <c r="E189" s="36">
        <v>1710.0333333333333</v>
      </c>
      <c r="F189" s="36">
        <v>1686.3166666666666</v>
      </c>
      <c r="G189" s="36">
        <v>1657.3333333333333</v>
      </c>
      <c r="H189" s="36">
        <v>1762.7333333333333</v>
      </c>
      <c r="I189" s="36">
        <v>1791.7166666666665</v>
      </c>
      <c r="J189" s="36">
        <v>1815.4333333333334</v>
      </c>
      <c r="K189" s="31">
        <v>1768</v>
      </c>
      <c r="L189" s="31">
        <v>1715.3</v>
      </c>
      <c r="M189" s="31">
        <v>5.1063200000000002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3870.2</v>
      </c>
      <c r="D190" s="36">
        <v>3855.7333333333336</v>
      </c>
      <c r="E190" s="36">
        <v>3833.666666666667</v>
      </c>
      <c r="F190" s="36">
        <v>3797.1333333333332</v>
      </c>
      <c r="G190" s="36">
        <v>3775.0666666666666</v>
      </c>
      <c r="H190" s="36">
        <v>3892.2666666666673</v>
      </c>
      <c r="I190" s="36">
        <v>3914.3333333333339</v>
      </c>
      <c r="J190" s="36">
        <v>3950.8666666666677</v>
      </c>
      <c r="K190" s="31">
        <v>3877.8</v>
      </c>
      <c r="L190" s="31">
        <v>3819.2</v>
      </c>
      <c r="M190" s="31">
        <v>11.10693</v>
      </c>
      <c r="N190" s="1"/>
      <c r="O190" s="1"/>
    </row>
    <row r="191" spans="1:15" ht="12.75" customHeight="1">
      <c r="A191" s="51">
        <v>182</v>
      </c>
      <c r="B191" s="53" t="s">
        <v>222</v>
      </c>
      <c r="C191" s="31">
        <v>1098.5</v>
      </c>
      <c r="D191" s="36">
        <v>1099.2666666666667</v>
      </c>
      <c r="E191" s="36">
        <v>1088.1333333333332</v>
      </c>
      <c r="F191" s="36">
        <v>1077.7666666666667</v>
      </c>
      <c r="G191" s="36">
        <v>1066.6333333333332</v>
      </c>
      <c r="H191" s="36">
        <v>1109.6333333333332</v>
      </c>
      <c r="I191" s="36">
        <v>1120.7666666666669</v>
      </c>
      <c r="J191" s="36">
        <v>1131.1333333333332</v>
      </c>
      <c r="K191" s="31">
        <v>1110.4000000000001</v>
      </c>
      <c r="L191" s="31">
        <v>1088.9000000000001</v>
      </c>
      <c r="M191" s="31">
        <v>22.548950000000001</v>
      </c>
      <c r="N191" s="1"/>
      <c r="O191" s="1"/>
    </row>
    <row r="192" spans="1:15" ht="12.75" customHeight="1">
      <c r="A192" s="51">
        <v>183</v>
      </c>
      <c r="B192" s="53" t="s">
        <v>294</v>
      </c>
      <c r="C192" s="31">
        <v>7102.6</v>
      </c>
      <c r="D192" s="36">
        <v>7118.2166666666672</v>
      </c>
      <c r="E192" s="36">
        <v>7062.4333333333343</v>
      </c>
      <c r="F192" s="36">
        <v>7022.2666666666673</v>
      </c>
      <c r="G192" s="36">
        <v>6966.4833333333345</v>
      </c>
      <c r="H192" s="36">
        <v>7158.3833333333341</v>
      </c>
      <c r="I192" s="36">
        <v>7214.166666666667</v>
      </c>
      <c r="J192" s="36">
        <v>7254.3333333333339</v>
      </c>
      <c r="K192" s="31">
        <v>7174</v>
      </c>
      <c r="L192" s="31">
        <v>7078.05</v>
      </c>
      <c r="M192" s="31">
        <v>0.93406</v>
      </c>
      <c r="N192" s="1"/>
      <c r="O192" s="1"/>
    </row>
    <row r="193" spans="1:15" ht="12.75" customHeight="1">
      <c r="A193" s="51">
        <v>184</v>
      </c>
      <c r="B193" s="53" t="s">
        <v>521</v>
      </c>
      <c r="C193" s="31">
        <v>675.45</v>
      </c>
      <c r="D193" s="36">
        <v>675.15</v>
      </c>
      <c r="E193" s="36">
        <v>672.3</v>
      </c>
      <c r="F193" s="36">
        <v>669.15</v>
      </c>
      <c r="G193" s="36">
        <v>666.3</v>
      </c>
      <c r="H193" s="36">
        <v>678.3</v>
      </c>
      <c r="I193" s="36">
        <v>681.15000000000009</v>
      </c>
      <c r="J193" s="36">
        <v>684.3</v>
      </c>
      <c r="K193" s="31">
        <v>678</v>
      </c>
      <c r="L193" s="31">
        <v>672</v>
      </c>
      <c r="M193" s="31">
        <v>7.6411699999999998</v>
      </c>
      <c r="N193" s="1"/>
      <c r="O193" s="1"/>
    </row>
    <row r="194" spans="1:15" ht="12.75" customHeight="1">
      <c r="A194" s="51">
        <v>185</v>
      </c>
      <c r="B194" s="53" t="s">
        <v>223</v>
      </c>
      <c r="C194" s="31">
        <v>1000.6</v>
      </c>
      <c r="D194" s="36">
        <v>1001.7833333333333</v>
      </c>
      <c r="E194" s="36">
        <v>997.81666666666661</v>
      </c>
      <c r="F194" s="36">
        <v>995.0333333333333</v>
      </c>
      <c r="G194" s="36">
        <v>991.06666666666661</v>
      </c>
      <c r="H194" s="36">
        <v>1004.5666666666666</v>
      </c>
      <c r="I194" s="36">
        <v>1008.5333333333333</v>
      </c>
      <c r="J194" s="36">
        <v>1011.3166666666666</v>
      </c>
      <c r="K194" s="31">
        <v>1005.75</v>
      </c>
      <c r="L194" s="31">
        <v>999</v>
      </c>
      <c r="M194" s="31">
        <v>47.647500000000001</v>
      </c>
      <c r="N194" s="1"/>
      <c r="O194" s="1"/>
    </row>
    <row r="195" spans="1:15" ht="12.75" customHeight="1">
      <c r="A195" s="51">
        <v>186</v>
      </c>
      <c r="B195" s="53" t="s">
        <v>224</v>
      </c>
      <c r="C195" s="31">
        <v>448</v>
      </c>
      <c r="D195" s="36">
        <v>445.5333333333333</v>
      </c>
      <c r="E195" s="36">
        <v>439.71666666666658</v>
      </c>
      <c r="F195" s="36">
        <v>431.43333333333328</v>
      </c>
      <c r="G195" s="36">
        <v>425.61666666666656</v>
      </c>
      <c r="H195" s="36">
        <v>453.81666666666661</v>
      </c>
      <c r="I195" s="36">
        <v>459.63333333333333</v>
      </c>
      <c r="J195" s="36">
        <v>467.91666666666663</v>
      </c>
      <c r="K195" s="31">
        <v>451.35</v>
      </c>
      <c r="L195" s="31">
        <v>437.25</v>
      </c>
      <c r="M195" s="31">
        <v>235.66023000000001</v>
      </c>
      <c r="N195" s="1"/>
      <c r="O195" s="1"/>
    </row>
    <row r="196" spans="1:15" ht="12.75" customHeight="1">
      <c r="A196" s="51">
        <v>187</v>
      </c>
      <c r="B196" s="53" t="s">
        <v>225</v>
      </c>
      <c r="C196" s="31">
        <v>167.4</v>
      </c>
      <c r="D196" s="36">
        <v>167.96666666666667</v>
      </c>
      <c r="E196" s="36">
        <v>166.33333333333334</v>
      </c>
      <c r="F196" s="36">
        <v>165.26666666666668</v>
      </c>
      <c r="G196" s="36">
        <v>163.63333333333335</v>
      </c>
      <c r="H196" s="36">
        <v>169.03333333333333</v>
      </c>
      <c r="I196" s="36">
        <v>170.66666666666666</v>
      </c>
      <c r="J196" s="36">
        <v>171.73333333333332</v>
      </c>
      <c r="K196" s="31">
        <v>169.6</v>
      </c>
      <c r="L196" s="31">
        <v>166.9</v>
      </c>
      <c r="M196" s="31">
        <v>449.06151</v>
      </c>
      <c r="N196" s="1"/>
      <c r="O196" s="1"/>
    </row>
    <row r="197" spans="1:15" ht="12.75" customHeight="1">
      <c r="A197" s="51">
        <v>188</v>
      </c>
      <c r="B197" s="53" t="s">
        <v>227</v>
      </c>
      <c r="C197" s="31">
        <v>1288.3</v>
      </c>
      <c r="D197" s="36">
        <v>1294.7666666666667</v>
      </c>
      <c r="E197" s="36">
        <v>1278.5333333333333</v>
      </c>
      <c r="F197" s="36">
        <v>1268.7666666666667</v>
      </c>
      <c r="G197" s="36">
        <v>1252.5333333333333</v>
      </c>
      <c r="H197" s="36">
        <v>1304.5333333333333</v>
      </c>
      <c r="I197" s="36">
        <v>1320.7666666666664</v>
      </c>
      <c r="J197" s="36">
        <v>1330.5333333333333</v>
      </c>
      <c r="K197" s="31">
        <v>1311</v>
      </c>
      <c r="L197" s="31">
        <v>1285</v>
      </c>
      <c r="M197" s="31">
        <v>41.205289999999998</v>
      </c>
      <c r="N197" s="1"/>
      <c r="O197" s="1"/>
    </row>
    <row r="198" spans="1:15" ht="12.75" customHeight="1">
      <c r="A198" s="51">
        <v>189</v>
      </c>
      <c r="B198" s="53" t="s">
        <v>205</v>
      </c>
      <c r="C198" s="31">
        <v>796.9</v>
      </c>
      <c r="D198" s="36">
        <v>799.28333333333342</v>
      </c>
      <c r="E198" s="36">
        <v>792.56666666666683</v>
      </c>
      <c r="F198" s="36">
        <v>788.23333333333346</v>
      </c>
      <c r="G198" s="36">
        <v>781.51666666666688</v>
      </c>
      <c r="H198" s="36">
        <v>803.61666666666679</v>
      </c>
      <c r="I198" s="36">
        <v>810.33333333333326</v>
      </c>
      <c r="J198" s="36">
        <v>814.66666666666674</v>
      </c>
      <c r="K198" s="31">
        <v>806</v>
      </c>
      <c r="L198" s="31">
        <v>794.95</v>
      </c>
      <c r="M198" s="31">
        <v>3.9819499999999999</v>
      </c>
      <c r="N198" s="1"/>
      <c r="O198" s="1"/>
    </row>
    <row r="199" spans="1:15" ht="12.75" customHeight="1">
      <c r="A199" s="51">
        <v>190</v>
      </c>
      <c r="B199" s="53" t="s">
        <v>228</v>
      </c>
      <c r="C199" s="31">
        <v>3604.85</v>
      </c>
      <c r="D199" s="36">
        <v>3597.1499999999996</v>
      </c>
      <c r="E199" s="36">
        <v>3580.8499999999995</v>
      </c>
      <c r="F199" s="36">
        <v>3556.85</v>
      </c>
      <c r="G199" s="36">
        <v>3540.5499999999997</v>
      </c>
      <c r="H199" s="36">
        <v>3621.1499999999992</v>
      </c>
      <c r="I199" s="36">
        <v>3637.4499999999994</v>
      </c>
      <c r="J199" s="36">
        <v>3661.4499999999989</v>
      </c>
      <c r="K199" s="31">
        <v>3613.45</v>
      </c>
      <c r="L199" s="31">
        <v>3573.15</v>
      </c>
      <c r="M199" s="31">
        <v>7.0352399999999999</v>
      </c>
      <c r="N199" s="1"/>
      <c r="O199" s="1"/>
    </row>
    <row r="200" spans="1:15" ht="12.75" customHeight="1">
      <c r="A200" s="51">
        <v>191</v>
      </c>
      <c r="B200" s="53" t="s">
        <v>229</v>
      </c>
      <c r="C200" s="31">
        <v>2687.45</v>
      </c>
      <c r="D200" s="36">
        <v>2679.9666666666667</v>
      </c>
      <c r="E200" s="36">
        <v>2660.9833333333336</v>
      </c>
      <c r="F200" s="36">
        <v>2634.5166666666669</v>
      </c>
      <c r="G200" s="36">
        <v>2615.5333333333338</v>
      </c>
      <c r="H200" s="36">
        <v>2706.4333333333334</v>
      </c>
      <c r="I200" s="36">
        <v>2725.4166666666661</v>
      </c>
      <c r="J200" s="36">
        <v>2751.8833333333332</v>
      </c>
      <c r="K200" s="31">
        <v>2698.95</v>
      </c>
      <c r="L200" s="31">
        <v>2653.5</v>
      </c>
      <c r="M200" s="31">
        <v>2.17666</v>
      </c>
      <c r="N200" s="1"/>
      <c r="O200" s="1"/>
    </row>
    <row r="201" spans="1:15" ht="12.75" customHeight="1">
      <c r="A201" s="51">
        <v>192</v>
      </c>
      <c r="B201" s="53" t="s">
        <v>296</v>
      </c>
      <c r="C201" s="31">
        <v>1534.9</v>
      </c>
      <c r="D201" s="36">
        <v>1528.7166666666665</v>
      </c>
      <c r="E201" s="36">
        <v>1500.4333333333329</v>
      </c>
      <c r="F201" s="36">
        <v>1465.9666666666665</v>
      </c>
      <c r="G201" s="36">
        <v>1437.6833333333329</v>
      </c>
      <c r="H201" s="36">
        <v>1563.1833333333329</v>
      </c>
      <c r="I201" s="36">
        <v>1591.4666666666662</v>
      </c>
      <c r="J201" s="36">
        <v>1625.9333333333329</v>
      </c>
      <c r="K201" s="31">
        <v>1557</v>
      </c>
      <c r="L201" s="31">
        <v>1494.25</v>
      </c>
      <c r="M201" s="31">
        <v>6.9404899999999996</v>
      </c>
      <c r="N201" s="1"/>
      <c r="O201" s="1"/>
    </row>
    <row r="202" spans="1:15" ht="12.75" customHeight="1">
      <c r="A202" s="51">
        <v>193</v>
      </c>
      <c r="B202" s="53" t="s">
        <v>230</v>
      </c>
      <c r="C202" s="31">
        <v>4314.1000000000004</v>
      </c>
      <c r="D202" s="36">
        <v>4293.833333333333</v>
      </c>
      <c r="E202" s="36">
        <v>4072.6666666666661</v>
      </c>
      <c r="F202" s="36">
        <v>3831.2333333333331</v>
      </c>
      <c r="G202" s="36">
        <v>3610.0666666666662</v>
      </c>
      <c r="H202" s="36">
        <v>4535.2666666666664</v>
      </c>
      <c r="I202" s="36">
        <v>4756.4333333333325</v>
      </c>
      <c r="J202" s="36">
        <v>4997.8666666666659</v>
      </c>
      <c r="K202" s="31">
        <v>4515</v>
      </c>
      <c r="L202" s="31">
        <v>4052.4</v>
      </c>
      <c r="M202" s="31">
        <v>23.499389999999998</v>
      </c>
      <c r="N202" s="1"/>
      <c r="O202" s="1"/>
    </row>
    <row r="203" spans="1:15" ht="12.75" customHeight="1">
      <c r="A203" s="51">
        <v>194</v>
      </c>
      <c r="B203" s="53" t="s">
        <v>298</v>
      </c>
      <c r="C203" s="31">
        <v>3707.6</v>
      </c>
      <c r="D203" s="36">
        <v>3681.2166666666672</v>
      </c>
      <c r="E203" s="36">
        <v>3638.4333333333343</v>
      </c>
      <c r="F203" s="36">
        <v>3569.2666666666673</v>
      </c>
      <c r="G203" s="36">
        <v>3526.4833333333345</v>
      </c>
      <c r="H203" s="36">
        <v>3750.3833333333341</v>
      </c>
      <c r="I203" s="36">
        <v>3793.166666666667</v>
      </c>
      <c r="J203" s="36">
        <v>3862.3333333333339</v>
      </c>
      <c r="K203" s="31">
        <v>3724</v>
      </c>
      <c r="L203" s="31">
        <v>3612.05</v>
      </c>
      <c r="M203" s="31">
        <v>3.4154800000000001</v>
      </c>
      <c r="N203" s="1"/>
      <c r="O203" s="1"/>
    </row>
    <row r="204" spans="1:15" ht="12.75" customHeight="1">
      <c r="A204" s="51">
        <v>195</v>
      </c>
      <c r="B204" s="53" t="s">
        <v>234</v>
      </c>
      <c r="C204" s="31">
        <v>507.05</v>
      </c>
      <c r="D204" s="36">
        <v>507.5</v>
      </c>
      <c r="E204" s="36">
        <v>504.05</v>
      </c>
      <c r="F204" s="36">
        <v>501.05</v>
      </c>
      <c r="G204" s="36">
        <v>497.6</v>
      </c>
      <c r="H204" s="36">
        <v>510.5</v>
      </c>
      <c r="I204" s="36">
        <v>513.95000000000005</v>
      </c>
      <c r="J204" s="36">
        <v>516.95000000000005</v>
      </c>
      <c r="K204" s="31">
        <v>510.95</v>
      </c>
      <c r="L204" s="31">
        <v>504.5</v>
      </c>
      <c r="M204" s="31">
        <v>25.017389999999999</v>
      </c>
      <c r="N204" s="1"/>
      <c r="O204" s="1"/>
    </row>
    <row r="205" spans="1:15" ht="12.75" customHeight="1">
      <c r="A205" s="51">
        <v>196</v>
      </c>
      <c r="B205" s="53" t="s">
        <v>233</v>
      </c>
      <c r="C205" s="31">
        <v>9964.4500000000007</v>
      </c>
      <c r="D205" s="36">
        <v>9906.1666666666661</v>
      </c>
      <c r="E205" s="36">
        <v>9801.3333333333321</v>
      </c>
      <c r="F205" s="36">
        <v>9638.2166666666653</v>
      </c>
      <c r="G205" s="36">
        <v>9533.3833333333314</v>
      </c>
      <c r="H205" s="36">
        <v>10069.283333333333</v>
      </c>
      <c r="I205" s="36">
        <v>10174.116666666665</v>
      </c>
      <c r="J205" s="36">
        <v>10337.233333333334</v>
      </c>
      <c r="K205" s="31">
        <v>10011</v>
      </c>
      <c r="L205" s="31">
        <v>9743.0499999999993</v>
      </c>
      <c r="M205" s="31">
        <v>8.0850500000000007</v>
      </c>
      <c r="N205" s="1"/>
      <c r="O205" s="1"/>
    </row>
    <row r="206" spans="1:15" ht="12.75" customHeight="1">
      <c r="A206" s="51">
        <v>197</v>
      </c>
      <c r="B206" s="53" t="s">
        <v>299</v>
      </c>
      <c r="C206" s="31">
        <v>156.75</v>
      </c>
      <c r="D206" s="36">
        <v>155.20000000000002</v>
      </c>
      <c r="E206" s="36">
        <v>153.40000000000003</v>
      </c>
      <c r="F206" s="36">
        <v>150.05000000000001</v>
      </c>
      <c r="G206" s="36">
        <v>148.25000000000003</v>
      </c>
      <c r="H206" s="36">
        <v>158.55000000000004</v>
      </c>
      <c r="I206" s="36">
        <v>160.35000000000005</v>
      </c>
      <c r="J206" s="36">
        <v>163.70000000000005</v>
      </c>
      <c r="K206" s="31">
        <v>157</v>
      </c>
      <c r="L206" s="31">
        <v>151.85</v>
      </c>
      <c r="M206" s="31">
        <v>239.70706999999999</v>
      </c>
      <c r="N206" s="1"/>
      <c r="O206" s="1"/>
    </row>
    <row r="207" spans="1:15" ht="12.75" customHeight="1">
      <c r="A207" s="51">
        <v>198</v>
      </c>
      <c r="B207" s="53" t="s">
        <v>232</v>
      </c>
      <c r="C207" s="31">
        <v>2038.25</v>
      </c>
      <c r="D207" s="36">
        <v>2043.6333333333332</v>
      </c>
      <c r="E207" s="36">
        <v>2013.2666666666664</v>
      </c>
      <c r="F207" s="36">
        <v>1988.2833333333333</v>
      </c>
      <c r="G207" s="36">
        <v>1957.9166666666665</v>
      </c>
      <c r="H207" s="36">
        <v>2068.6166666666663</v>
      </c>
      <c r="I207" s="36">
        <v>2098.9833333333331</v>
      </c>
      <c r="J207" s="36">
        <v>2123.9666666666662</v>
      </c>
      <c r="K207" s="31">
        <v>2074</v>
      </c>
      <c r="L207" s="31">
        <v>2018.65</v>
      </c>
      <c r="M207" s="31">
        <v>3.3296100000000002</v>
      </c>
      <c r="N207" s="1"/>
      <c r="O207" s="1"/>
    </row>
    <row r="208" spans="1:15" ht="12.75" customHeight="1">
      <c r="A208" s="51">
        <v>199</v>
      </c>
      <c r="B208" s="53" t="s">
        <v>173</v>
      </c>
      <c r="C208" s="31">
        <v>1180.5</v>
      </c>
      <c r="D208" s="36">
        <v>1184.2</v>
      </c>
      <c r="E208" s="36">
        <v>1166.3000000000002</v>
      </c>
      <c r="F208" s="36">
        <v>1152.1000000000001</v>
      </c>
      <c r="G208" s="36">
        <v>1134.2000000000003</v>
      </c>
      <c r="H208" s="36">
        <v>1198.4000000000001</v>
      </c>
      <c r="I208" s="36">
        <v>1216.3000000000002</v>
      </c>
      <c r="J208" s="36">
        <v>1230.5</v>
      </c>
      <c r="K208" s="31">
        <v>1202.0999999999999</v>
      </c>
      <c r="L208" s="31">
        <v>1170</v>
      </c>
      <c r="M208" s="31">
        <v>6.4511000000000003</v>
      </c>
      <c r="N208" s="1"/>
      <c r="O208" s="1"/>
    </row>
    <row r="209" spans="1:15" ht="12.75" customHeight="1">
      <c r="A209" s="51">
        <v>200</v>
      </c>
      <c r="B209" s="53" t="s">
        <v>300</v>
      </c>
      <c r="C209" s="31">
        <v>1486.15</v>
      </c>
      <c r="D209" s="36">
        <v>1473.2333333333333</v>
      </c>
      <c r="E209" s="36">
        <v>1455.6666666666667</v>
      </c>
      <c r="F209" s="36">
        <v>1425.1833333333334</v>
      </c>
      <c r="G209" s="36">
        <v>1407.6166666666668</v>
      </c>
      <c r="H209" s="36">
        <v>1503.7166666666667</v>
      </c>
      <c r="I209" s="36">
        <v>1521.2833333333333</v>
      </c>
      <c r="J209" s="36">
        <v>1551.7666666666667</v>
      </c>
      <c r="K209" s="31">
        <v>1490.8</v>
      </c>
      <c r="L209" s="31">
        <v>1442.75</v>
      </c>
      <c r="M209" s="31">
        <v>17.626090000000001</v>
      </c>
      <c r="N209" s="1"/>
      <c r="O209" s="1"/>
    </row>
    <row r="210" spans="1:15" ht="12.75" customHeight="1">
      <c r="A210" s="51">
        <v>201</v>
      </c>
      <c r="B210" s="53" t="s">
        <v>235</v>
      </c>
      <c r="C210" s="31">
        <v>406.3</v>
      </c>
      <c r="D210" s="36">
        <v>403.86666666666662</v>
      </c>
      <c r="E210" s="36">
        <v>399.53333333333325</v>
      </c>
      <c r="F210" s="36">
        <v>392.76666666666665</v>
      </c>
      <c r="G210" s="36">
        <v>388.43333333333328</v>
      </c>
      <c r="H210" s="36">
        <v>410.63333333333321</v>
      </c>
      <c r="I210" s="36">
        <v>414.96666666666658</v>
      </c>
      <c r="J210" s="36">
        <v>421.73333333333318</v>
      </c>
      <c r="K210" s="31">
        <v>408.2</v>
      </c>
      <c r="L210" s="31">
        <v>397.1</v>
      </c>
      <c r="M210" s="31">
        <v>112.28541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13.45</v>
      </c>
      <c r="D211" s="36">
        <v>13.716666666666667</v>
      </c>
      <c r="E211" s="36">
        <v>13.133333333333333</v>
      </c>
      <c r="F211" s="36">
        <v>12.816666666666666</v>
      </c>
      <c r="G211" s="36">
        <v>12.233333333333333</v>
      </c>
      <c r="H211" s="36">
        <v>14.033333333333333</v>
      </c>
      <c r="I211" s="36">
        <v>14.616666666666665</v>
      </c>
      <c r="J211" s="36">
        <v>14.933333333333334</v>
      </c>
      <c r="K211" s="31">
        <v>14.3</v>
      </c>
      <c r="L211" s="31">
        <v>13.4</v>
      </c>
      <c r="M211" s="31">
        <v>13283.246059999999</v>
      </c>
      <c r="N211" s="1"/>
      <c r="O211" s="1"/>
    </row>
    <row r="212" spans="1:15" ht="12.75" customHeight="1">
      <c r="A212" s="51">
        <v>203</v>
      </c>
      <c r="B212" s="53" t="s">
        <v>236</v>
      </c>
      <c r="C212" s="31">
        <v>1467.65</v>
      </c>
      <c r="D212" s="36">
        <v>1466.3333333333333</v>
      </c>
      <c r="E212" s="36">
        <v>1455.3166666666666</v>
      </c>
      <c r="F212" s="36">
        <v>1442.9833333333333</v>
      </c>
      <c r="G212" s="36">
        <v>1431.9666666666667</v>
      </c>
      <c r="H212" s="36">
        <v>1478.6666666666665</v>
      </c>
      <c r="I212" s="36">
        <v>1489.6833333333334</v>
      </c>
      <c r="J212" s="36">
        <v>1502.0166666666664</v>
      </c>
      <c r="K212" s="31">
        <v>1477.35</v>
      </c>
      <c r="L212" s="31">
        <v>1454</v>
      </c>
      <c r="M212" s="31">
        <v>16.7029</v>
      </c>
      <c r="N212" s="1"/>
      <c r="O212" s="1"/>
    </row>
    <row r="213" spans="1:15" ht="12.75" customHeight="1">
      <c r="A213" s="51">
        <v>204</v>
      </c>
      <c r="B213" s="53" t="s">
        <v>237</v>
      </c>
      <c r="C213" s="31">
        <v>462.95</v>
      </c>
      <c r="D213" s="36">
        <v>464.18333333333339</v>
      </c>
      <c r="E213" s="36">
        <v>460.36666666666679</v>
      </c>
      <c r="F213" s="36">
        <v>457.78333333333342</v>
      </c>
      <c r="G213" s="36">
        <v>453.96666666666681</v>
      </c>
      <c r="H213" s="36">
        <v>466.76666666666677</v>
      </c>
      <c r="I213" s="36">
        <v>470.58333333333337</v>
      </c>
      <c r="J213" s="36">
        <v>473.16666666666674</v>
      </c>
      <c r="K213" s="31">
        <v>468</v>
      </c>
      <c r="L213" s="31">
        <v>461.6</v>
      </c>
      <c r="M213" s="31">
        <v>36.249699999999997</v>
      </c>
      <c r="N213" s="1"/>
      <c r="O213" s="1"/>
    </row>
    <row r="214" spans="1:15" ht="12.75" customHeight="1">
      <c r="A214" s="51">
        <v>205</v>
      </c>
      <c r="B214" s="53" t="s">
        <v>302</v>
      </c>
      <c r="C214" s="31">
        <v>27.1</v>
      </c>
      <c r="D214" s="36">
        <v>27.516666666666669</v>
      </c>
      <c r="E214" s="36">
        <v>26.483333333333338</v>
      </c>
      <c r="F214" s="36">
        <v>25.866666666666667</v>
      </c>
      <c r="G214" s="36">
        <v>24.833333333333336</v>
      </c>
      <c r="H214" s="36">
        <v>28.13333333333334</v>
      </c>
      <c r="I214" s="36">
        <v>29.166666666666671</v>
      </c>
      <c r="J214" s="36">
        <v>29.783333333333342</v>
      </c>
      <c r="K214" s="31">
        <v>28.55</v>
      </c>
      <c r="L214" s="31">
        <v>26.9</v>
      </c>
      <c r="M214" s="31">
        <v>5728.4122299999999</v>
      </c>
      <c r="N214" s="1"/>
      <c r="O214" s="1"/>
    </row>
    <row r="215" spans="1:15" ht="12.75" customHeight="1">
      <c r="A215" s="51">
        <v>206</v>
      </c>
      <c r="B215" s="53" t="s">
        <v>238</v>
      </c>
      <c r="C215" s="31">
        <v>149.30000000000001</v>
      </c>
      <c r="D215" s="36">
        <v>149.06666666666666</v>
      </c>
      <c r="E215" s="36">
        <v>146.78333333333333</v>
      </c>
      <c r="F215" s="36">
        <v>144.26666666666668</v>
      </c>
      <c r="G215" s="36">
        <v>141.98333333333335</v>
      </c>
      <c r="H215" s="36">
        <v>151.58333333333331</v>
      </c>
      <c r="I215" s="36">
        <v>153.86666666666662</v>
      </c>
      <c r="J215" s="36">
        <v>156.3833333333333</v>
      </c>
      <c r="K215" s="31">
        <v>151.35</v>
      </c>
      <c r="L215" s="31">
        <v>146.55000000000001</v>
      </c>
      <c r="M215" s="31">
        <v>268.74061999999998</v>
      </c>
      <c r="N215" s="1"/>
      <c r="O215" s="1"/>
    </row>
    <row r="216" spans="1:15" ht="12.75" customHeight="1">
      <c r="A216" s="51">
        <v>207</v>
      </c>
      <c r="B216" s="53" t="s">
        <v>303</v>
      </c>
      <c r="C216" s="31">
        <v>193.6</v>
      </c>
      <c r="D216" s="36">
        <v>191.44999999999996</v>
      </c>
      <c r="E216" s="36">
        <v>188.59999999999991</v>
      </c>
      <c r="F216" s="36">
        <v>183.59999999999994</v>
      </c>
      <c r="G216" s="36">
        <v>180.74999999999989</v>
      </c>
      <c r="H216" s="36">
        <v>196.44999999999993</v>
      </c>
      <c r="I216" s="36">
        <v>199.3</v>
      </c>
      <c r="J216" s="36">
        <v>204.29999999999995</v>
      </c>
      <c r="K216" s="31">
        <v>194.3</v>
      </c>
      <c r="L216" s="31">
        <v>186.45</v>
      </c>
      <c r="M216" s="31">
        <v>334.15230000000003</v>
      </c>
      <c r="N216" s="1"/>
      <c r="O216" s="1"/>
    </row>
    <row r="217" spans="1:15" ht="12.75" customHeight="1">
      <c r="A217" s="51">
        <v>208</v>
      </c>
      <c r="B217" s="53" t="s">
        <v>239</v>
      </c>
      <c r="C217" s="31">
        <v>963.1</v>
      </c>
      <c r="D217" s="36">
        <v>959.83333333333337</v>
      </c>
      <c r="E217" s="36">
        <v>951.26666666666677</v>
      </c>
      <c r="F217" s="36">
        <v>939.43333333333339</v>
      </c>
      <c r="G217" s="36">
        <v>930.86666666666679</v>
      </c>
      <c r="H217" s="36">
        <v>971.66666666666674</v>
      </c>
      <c r="I217" s="36">
        <v>980.23333333333335</v>
      </c>
      <c r="J217" s="36">
        <v>992.06666666666672</v>
      </c>
      <c r="K217" s="31">
        <v>968.4</v>
      </c>
      <c r="L217" s="31">
        <v>948</v>
      </c>
      <c r="M217" s="31">
        <v>10.9473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304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305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306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243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244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253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254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2"/>
      <c r="B1" s="353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307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45412</v>
      </c>
      <c r="L6" s="1"/>
      <c r="M6" s="1"/>
      <c r="N6" s="1"/>
      <c r="O6" s="1"/>
    </row>
    <row r="7" spans="1:15" ht="12.75" customHeight="1">
      <c r="B7" s="1"/>
      <c r="C7" s="1" t="s">
        <v>308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6" t="s">
        <v>16</v>
      </c>
      <c r="B9" s="348" t="s">
        <v>18</v>
      </c>
      <c r="C9" s="351" t="s">
        <v>20</v>
      </c>
      <c r="D9" s="351" t="s">
        <v>21</v>
      </c>
      <c r="E9" s="343" t="s">
        <v>22</v>
      </c>
      <c r="F9" s="344"/>
      <c r="G9" s="345"/>
      <c r="H9" s="343" t="s">
        <v>23</v>
      </c>
      <c r="I9" s="344"/>
      <c r="J9" s="345"/>
      <c r="K9" s="26"/>
      <c r="L9" s="27"/>
      <c r="M9" s="48"/>
      <c r="N9" s="1"/>
      <c r="O9" s="1"/>
    </row>
    <row r="10" spans="1:15" ht="42.75" customHeight="1">
      <c r="A10" s="347"/>
      <c r="B10" s="350"/>
      <c r="C10" s="350"/>
      <c r="D10" s="35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255</v>
      </c>
      <c r="N10" s="1"/>
      <c r="O10" s="1"/>
    </row>
    <row r="11" spans="1:15" ht="12" customHeight="1">
      <c r="A11" s="33">
        <v>1</v>
      </c>
      <c r="B11" s="53" t="s">
        <v>309</v>
      </c>
      <c r="C11" s="31">
        <v>789.25</v>
      </c>
      <c r="D11" s="36">
        <v>794.91666666666663</v>
      </c>
      <c r="E11" s="36">
        <v>778.33333333333326</v>
      </c>
      <c r="F11" s="36">
        <v>767.41666666666663</v>
      </c>
      <c r="G11" s="36">
        <v>750.83333333333326</v>
      </c>
      <c r="H11" s="36">
        <v>805.83333333333326</v>
      </c>
      <c r="I11" s="36">
        <v>822.41666666666652</v>
      </c>
      <c r="J11" s="36">
        <v>833.33333333333326</v>
      </c>
      <c r="K11" s="31">
        <v>811.5</v>
      </c>
      <c r="L11" s="31">
        <v>784</v>
      </c>
      <c r="M11" s="31">
        <v>13.560549999999999</v>
      </c>
      <c r="N11" s="1"/>
      <c r="O11" s="1"/>
    </row>
    <row r="12" spans="1:15" ht="12" customHeight="1">
      <c r="A12" s="33">
        <v>2</v>
      </c>
      <c r="B12" s="53" t="s">
        <v>310</v>
      </c>
      <c r="C12" s="31">
        <v>30024.05</v>
      </c>
      <c r="D12" s="36">
        <v>29982.816666666666</v>
      </c>
      <c r="E12" s="36">
        <v>29641.23333333333</v>
      </c>
      <c r="F12" s="36">
        <v>29258.416666666664</v>
      </c>
      <c r="G12" s="36">
        <v>28916.833333333328</v>
      </c>
      <c r="H12" s="36">
        <v>30365.633333333331</v>
      </c>
      <c r="I12" s="36">
        <v>30707.216666666667</v>
      </c>
      <c r="J12" s="36">
        <v>31090.033333333333</v>
      </c>
      <c r="K12" s="31">
        <v>30324.400000000001</v>
      </c>
      <c r="L12" s="31">
        <v>29600</v>
      </c>
      <c r="M12" s="31">
        <v>7.8460000000000002E-2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6451.9</v>
      </c>
      <c r="D13" s="36">
        <v>6421.6833333333334</v>
      </c>
      <c r="E13" s="36">
        <v>6379.416666666667</v>
      </c>
      <c r="F13" s="36">
        <v>6306.9333333333334</v>
      </c>
      <c r="G13" s="36">
        <v>6264.666666666667</v>
      </c>
      <c r="H13" s="36">
        <v>6494.166666666667</v>
      </c>
      <c r="I13" s="36">
        <v>6536.4333333333334</v>
      </c>
      <c r="J13" s="36">
        <v>6608.916666666667</v>
      </c>
      <c r="K13" s="31">
        <v>6463.95</v>
      </c>
      <c r="L13" s="31">
        <v>6349.2</v>
      </c>
      <c r="M13" s="31">
        <v>1.58748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2525.4</v>
      </c>
      <c r="D14" s="36">
        <v>2534.3166666666666</v>
      </c>
      <c r="E14" s="36">
        <v>2507.1333333333332</v>
      </c>
      <c r="F14" s="36">
        <v>2488.8666666666668</v>
      </c>
      <c r="G14" s="36">
        <v>2461.6833333333334</v>
      </c>
      <c r="H14" s="36">
        <v>2552.583333333333</v>
      </c>
      <c r="I14" s="36">
        <v>2579.7666666666664</v>
      </c>
      <c r="J14" s="36">
        <v>2598.0333333333328</v>
      </c>
      <c r="K14" s="31">
        <v>2561.5</v>
      </c>
      <c r="L14" s="31">
        <v>2516.0500000000002</v>
      </c>
      <c r="M14" s="31">
        <v>7.2562100000000003</v>
      </c>
      <c r="N14" s="1"/>
      <c r="O14" s="1"/>
    </row>
    <row r="15" spans="1:15" ht="12" customHeight="1">
      <c r="A15" s="33">
        <v>5</v>
      </c>
      <c r="B15" s="53" t="s">
        <v>311</v>
      </c>
      <c r="C15" s="31">
        <v>3771.85</v>
      </c>
      <c r="D15" s="36">
        <v>3818.7333333333336</v>
      </c>
      <c r="E15" s="36">
        <v>3708.666666666667</v>
      </c>
      <c r="F15" s="36">
        <v>3645.4833333333336</v>
      </c>
      <c r="G15" s="36">
        <v>3535.416666666667</v>
      </c>
      <c r="H15" s="36">
        <v>3881.916666666667</v>
      </c>
      <c r="I15" s="36">
        <v>3991.9833333333336</v>
      </c>
      <c r="J15" s="36">
        <v>4055.166666666667</v>
      </c>
      <c r="K15" s="31">
        <v>3928.8</v>
      </c>
      <c r="L15" s="31">
        <v>3755.55</v>
      </c>
      <c r="M15" s="31">
        <v>6.3385499999999997</v>
      </c>
      <c r="N15" s="1"/>
      <c r="O15" s="1"/>
    </row>
    <row r="16" spans="1:15" ht="12" customHeight="1">
      <c r="A16" s="33">
        <v>6</v>
      </c>
      <c r="B16" s="53" t="s">
        <v>312</v>
      </c>
      <c r="C16" s="31">
        <v>1556.15</v>
      </c>
      <c r="D16" s="36">
        <v>1551.0666666666668</v>
      </c>
      <c r="E16" s="36">
        <v>1538.4333333333336</v>
      </c>
      <c r="F16" s="36">
        <v>1520.7166666666667</v>
      </c>
      <c r="G16" s="36">
        <v>1508.0833333333335</v>
      </c>
      <c r="H16" s="36">
        <v>1568.7833333333338</v>
      </c>
      <c r="I16" s="36">
        <v>1581.416666666667</v>
      </c>
      <c r="J16" s="36">
        <v>1599.1333333333339</v>
      </c>
      <c r="K16" s="31">
        <v>1563.7</v>
      </c>
      <c r="L16" s="31">
        <v>1533.35</v>
      </c>
      <c r="M16" s="31">
        <v>2.81473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637.95000000000005</v>
      </c>
      <c r="D17" s="36">
        <v>632.61666666666667</v>
      </c>
      <c r="E17" s="36">
        <v>617.58333333333337</v>
      </c>
      <c r="F17" s="36">
        <v>597.2166666666667</v>
      </c>
      <c r="G17" s="36">
        <v>582.18333333333339</v>
      </c>
      <c r="H17" s="36">
        <v>652.98333333333335</v>
      </c>
      <c r="I17" s="36">
        <v>668.01666666666665</v>
      </c>
      <c r="J17" s="36">
        <v>688.38333333333333</v>
      </c>
      <c r="K17" s="31">
        <v>647.65</v>
      </c>
      <c r="L17" s="31">
        <v>612.25</v>
      </c>
      <c r="M17" s="31">
        <v>102.0117</v>
      </c>
      <c r="N17" s="1"/>
      <c r="O17" s="1"/>
    </row>
    <row r="18" spans="1:15" ht="12" customHeight="1">
      <c r="A18" s="33">
        <v>8</v>
      </c>
      <c r="B18" s="53" t="s">
        <v>313</v>
      </c>
      <c r="C18" s="31">
        <v>507.05</v>
      </c>
      <c r="D18" s="36">
        <v>508.54999999999995</v>
      </c>
      <c r="E18" s="36">
        <v>502.79999999999995</v>
      </c>
      <c r="F18" s="36">
        <v>498.55</v>
      </c>
      <c r="G18" s="36">
        <v>492.8</v>
      </c>
      <c r="H18" s="36">
        <v>512.79999999999995</v>
      </c>
      <c r="I18" s="36">
        <v>518.54999999999995</v>
      </c>
      <c r="J18" s="36">
        <v>522.79999999999984</v>
      </c>
      <c r="K18" s="31">
        <v>514.29999999999995</v>
      </c>
      <c r="L18" s="31">
        <v>504.3</v>
      </c>
      <c r="M18" s="31">
        <v>1.22695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755.4</v>
      </c>
      <c r="D19" s="36">
        <v>756.9</v>
      </c>
      <c r="E19" s="36">
        <v>744.55</v>
      </c>
      <c r="F19" s="36">
        <v>733.69999999999993</v>
      </c>
      <c r="G19" s="36">
        <v>721.34999999999991</v>
      </c>
      <c r="H19" s="36">
        <v>767.75</v>
      </c>
      <c r="I19" s="36">
        <v>780.10000000000014</v>
      </c>
      <c r="J19" s="36">
        <v>790.95</v>
      </c>
      <c r="K19" s="31">
        <v>769.25</v>
      </c>
      <c r="L19" s="31">
        <v>746.05</v>
      </c>
      <c r="M19" s="31">
        <v>16.240500000000001</v>
      </c>
      <c r="N19" s="1"/>
      <c r="O19" s="1"/>
    </row>
    <row r="20" spans="1:15" ht="12" customHeight="1">
      <c r="A20" s="33">
        <v>10</v>
      </c>
      <c r="B20" s="53" t="s">
        <v>314</v>
      </c>
      <c r="C20" s="31">
        <v>1619.7</v>
      </c>
      <c r="D20" s="36">
        <v>1618.2166666666665</v>
      </c>
      <c r="E20" s="36">
        <v>1597.4833333333329</v>
      </c>
      <c r="F20" s="36">
        <v>1575.2666666666664</v>
      </c>
      <c r="G20" s="36">
        <v>1554.5333333333328</v>
      </c>
      <c r="H20" s="36">
        <v>1640.4333333333329</v>
      </c>
      <c r="I20" s="36">
        <v>1661.1666666666665</v>
      </c>
      <c r="J20" s="36">
        <v>1683.383333333333</v>
      </c>
      <c r="K20" s="31">
        <v>1638.95</v>
      </c>
      <c r="L20" s="31">
        <v>1596</v>
      </c>
      <c r="M20" s="31">
        <v>2.3813599999999999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26289.599999999999</v>
      </c>
      <c r="D21" s="36">
        <v>26201.650000000005</v>
      </c>
      <c r="E21" s="36">
        <v>25896.350000000009</v>
      </c>
      <c r="F21" s="36">
        <v>25503.100000000006</v>
      </c>
      <c r="G21" s="36">
        <v>25197.80000000001</v>
      </c>
      <c r="H21" s="36">
        <v>26594.900000000009</v>
      </c>
      <c r="I21" s="36">
        <v>26900.200000000004</v>
      </c>
      <c r="J21" s="36">
        <v>27293.450000000008</v>
      </c>
      <c r="K21" s="31">
        <v>26506.95</v>
      </c>
      <c r="L21" s="31">
        <v>25808.400000000001</v>
      </c>
      <c r="M21" s="31">
        <v>0.15390999999999999</v>
      </c>
      <c r="N21" s="1"/>
      <c r="O21" s="1"/>
    </row>
    <row r="22" spans="1:15" ht="12" customHeight="1">
      <c r="A22" s="33">
        <v>12</v>
      </c>
      <c r="B22" s="53" t="s">
        <v>864</v>
      </c>
      <c r="C22" s="31">
        <v>1061</v>
      </c>
      <c r="D22" s="36">
        <v>1063.8166666666666</v>
      </c>
      <c r="E22" s="36">
        <v>1054.7833333333333</v>
      </c>
      <c r="F22" s="36">
        <v>1048.5666666666666</v>
      </c>
      <c r="G22" s="36">
        <v>1039.5333333333333</v>
      </c>
      <c r="H22" s="36">
        <v>1070.0333333333333</v>
      </c>
      <c r="I22" s="36">
        <v>1079.0666666666666</v>
      </c>
      <c r="J22" s="36">
        <v>1085.2833333333333</v>
      </c>
      <c r="K22" s="31">
        <v>1072.8499999999999</v>
      </c>
      <c r="L22" s="31">
        <v>1057.5999999999999</v>
      </c>
      <c r="M22" s="31">
        <v>27.959949999999999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3081.2</v>
      </c>
      <c r="D23" s="36">
        <v>3081.0666666666671</v>
      </c>
      <c r="E23" s="36">
        <v>3051.6333333333341</v>
      </c>
      <c r="F23" s="36">
        <v>3022.0666666666671</v>
      </c>
      <c r="G23" s="36">
        <v>2992.6333333333341</v>
      </c>
      <c r="H23" s="36">
        <v>3110.6333333333341</v>
      </c>
      <c r="I23" s="36">
        <v>3140.0666666666675</v>
      </c>
      <c r="J23" s="36">
        <v>3169.6333333333341</v>
      </c>
      <c r="K23" s="31">
        <v>3110.5</v>
      </c>
      <c r="L23" s="31">
        <v>3051.5</v>
      </c>
      <c r="M23" s="31">
        <v>6.4854399999999996</v>
      </c>
      <c r="N23" s="1"/>
      <c r="O23" s="1"/>
    </row>
    <row r="24" spans="1:15" ht="12.75" customHeight="1">
      <c r="A24" s="33">
        <v>14</v>
      </c>
      <c r="B24" s="53" t="s">
        <v>263</v>
      </c>
      <c r="C24" s="31">
        <v>1806.85</v>
      </c>
      <c r="D24" s="36">
        <v>1808.2</v>
      </c>
      <c r="E24" s="36">
        <v>1794.4</v>
      </c>
      <c r="F24" s="36">
        <v>1781.95</v>
      </c>
      <c r="G24" s="36">
        <v>1768.15</v>
      </c>
      <c r="H24" s="36">
        <v>1820.65</v>
      </c>
      <c r="I24" s="36">
        <v>1834.4499999999998</v>
      </c>
      <c r="J24" s="36">
        <v>1846.9</v>
      </c>
      <c r="K24" s="31">
        <v>1822</v>
      </c>
      <c r="L24" s="31">
        <v>1795.75</v>
      </c>
      <c r="M24" s="31">
        <v>2.9337300000000002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1317.25</v>
      </c>
      <c r="D25" s="36">
        <v>1320</v>
      </c>
      <c r="E25" s="36">
        <v>1304.25</v>
      </c>
      <c r="F25" s="36">
        <v>1291.25</v>
      </c>
      <c r="G25" s="36">
        <v>1275.5</v>
      </c>
      <c r="H25" s="36">
        <v>1333</v>
      </c>
      <c r="I25" s="36">
        <v>1348.75</v>
      </c>
      <c r="J25" s="36">
        <v>1361.75</v>
      </c>
      <c r="K25" s="31">
        <v>1335.75</v>
      </c>
      <c r="L25" s="31">
        <v>1307</v>
      </c>
      <c r="M25" s="31">
        <v>21.91564</v>
      </c>
      <c r="N25" s="1"/>
      <c r="O25" s="1"/>
    </row>
    <row r="26" spans="1:15" ht="12.75" customHeight="1">
      <c r="A26" s="33">
        <v>16</v>
      </c>
      <c r="B26" s="53" t="s">
        <v>822</v>
      </c>
      <c r="C26" s="31">
        <v>596.1</v>
      </c>
      <c r="D26" s="36">
        <v>595.88333333333333</v>
      </c>
      <c r="E26" s="36">
        <v>591.76666666666665</v>
      </c>
      <c r="F26" s="36">
        <v>587.43333333333328</v>
      </c>
      <c r="G26" s="36">
        <v>583.31666666666661</v>
      </c>
      <c r="H26" s="36">
        <v>600.2166666666667</v>
      </c>
      <c r="I26" s="36">
        <v>604.33333333333326</v>
      </c>
      <c r="J26" s="36">
        <v>608.66666666666674</v>
      </c>
      <c r="K26" s="31">
        <v>600</v>
      </c>
      <c r="L26" s="31">
        <v>591.54999999999995</v>
      </c>
      <c r="M26" s="31">
        <v>18.497779999999999</v>
      </c>
      <c r="N26" s="1"/>
      <c r="O26" s="1"/>
    </row>
    <row r="27" spans="1:15" ht="12.75" customHeight="1">
      <c r="A27" s="33">
        <v>17</v>
      </c>
      <c r="B27" s="53" t="s">
        <v>264</v>
      </c>
      <c r="C27" s="31">
        <v>919.05</v>
      </c>
      <c r="D27" s="36">
        <v>921.35</v>
      </c>
      <c r="E27" s="36">
        <v>915.7</v>
      </c>
      <c r="F27" s="36">
        <v>912.35</v>
      </c>
      <c r="G27" s="36">
        <v>906.7</v>
      </c>
      <c r="H27" s="36">
        <v>924.7</v>
      </c>
      <c r="I27" s="36">
        <v>930.34999999999991</v>
      </c>
      <c r="J27" s="36">
        <v>933.7</v>
      </c>
      <c r="K27" s="31">
        <v>927</v>
      </c>
      <c r="L27" s="31">
        <v>918</v>
      </c>
      <c r="M27" s="31">
        <v>5.1337900000000003</v>
      </c>
      <c r="N27" s="1"/>
      <c r="O27" s="1"/>
    </row>
    <row r="28" spans="1:15" ht="12.75" customHeight="1">
      <c r="A28" s="33">
        <v>18</v>
      </c>
      <c r="B28" s="53" t="s">
        <v>265</v>
      </c>
      <c r="C28" s="31">
        <v>343.15</v>
      </c>
      <c r="D28" s="36">
        <v>344.76666666666665</v>
      </c>
      <c r="E28" s="36">
        <v>341.08333333333331</v>
      </c>
      <c r="F28" s="36">
        <v>339.01666666666665</v>
      </c>
      <c r="G28" s="36">
        <v>335.33333333333331</v>
      </c>
      <c r="H28" s="36">
        <v>346.83333333333331</v>
      </c>
      <c r="I28" s="36">
        <v>350.51666666666671</v>
      </c>
      <c r="J28" s="36">
        <v>352.58333333333331</v>
      </c>
      <c r="K28" s="31">
        <v>348.45</v>
      </c>
      <c r="L28" s="31">
        <v>342.7</v>
      </c>
      <c r="M28" s="31">
        <v>9.3569800000000001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240.65</v>
      </c>
      <c r="D29" s="36">
        <v>237.33333333333334</v>
      </c>
      <c r="E29" s="36">
        <v>233.01666666666668</v>
      </c>
      <c r="F29" s="36">
        <v>225.38333333333333</v>
      </c>
      <c r="G29" s="36">
        <v>221.06666666666666</v>
      </c>
      <c r="H29" s="36">
        <v>244.9666666666667</v>
      </c>
      <c r="I29" s="36">
        <v>249.28333333333336</v>
      </c>
      <c r="J29" s="36">
        <v>256.91666666666674</v>
      </c>
      <c r="K29" s="31">
        <v>241.65</v>
      </c>
      <c r="L29" s="31">
        <v>229.7</v>
      </c>
      <c r="M29" s="31">
        <v>180.28622999999999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268.85000000000002</v>
      </c>
      <c r="D30" s="36">
        <v>269.28333333333336</v>
      </c>
      <c r="E30" s="36">
        <v>264.16666666666674</v>
      </c>
      <c r="F30" s="36">
        <v>259.48333333333341</v>
      </c>
      <c r="G30" s="36">
        <v>254.36666666666679</v>
      </c>
      <c r="H30" s="36">
        <v>273.9666666666667</v>
      </c>
      <c r="I30" s="36">
        <v>279.08333333333337</v>
      </c>
      <c r="J30" s="36">
        <v>283.76666666666665</v>
      </c>
      <c r="K30" s="31">
        <v>274.39999999999998</v>
      </c>
      <c r="L30" s="31">
        <v>264.60000000000002</v>
      </c>
      <c r="M30" s="31">
        <v>65.742999999999995</v>
      </c>
      <c r="N30" s="1"/>
      <c r="O30" s="1"/>
    </row>
    <row r="31" spans="1:15" ht="12.75" customHeight="1">
      <c r="A31" s="33">
        <v>21</v>
      </c>
      <c r="B31" s="53" t="s">
        <v>315</v>
      </c>
      <c r="C31" s="31">
        <v>696.15</v>
      </c>
      <c r="D31" s="36">
        <v>677.85</v>
      </c>
      <c r="E31" s="36">
        <v>648.25</v>
      </c>
      <c r="F31" s="36">
        <v>600.35</v>
      </c>
      <c r="G31" s="36">
        <v>570.75</v>
      </c>
      <c r="H31" s="36">
        <v>725.75</v>
      </c>
      <c r="I31" s="36">
        <v>755.35000000000014</v>
      </c>
      <c r="J31" s="36">
        <v>803.25</v>
      </c>
      <c r="K31" s="31">
        <v>707.45</v>
      </c>
      <c r="L31" s="31">
        <v>629.95000000000005</v>
      </c>
      <c r="M31" s="31">
        <v>103.22674000000001</v>
      </c>
      <c r="N31" s="1"/>
      <c r="O31" s="1"/>
    </row>
    <row r="32" spans="1:15" ht="12.75" customHeight="1">
      <c r="A32" s="33">
        <v>22</v>
      </c>
      <c r="B32" s="53" t="s">
        <v>316</v>
      </c>
      <c r="C32" s="31">
        <v>832.65</v>
      </c>
      <c r="D32" s="36">
        <v>834.94999999999993</v>
      </c>
      <c r="E32" s="36">
        <v>827.69999999999982</v>
      </c>
      <c r="F32" s="36">
        <v>822.74999999999989</v>
      </c>
      <c r="G32" s="36">
        <v>815.49999999999977</v>
      </c>
      <c r="H32" s="36">
        <v>839.89999999999986</v>
      </c>
      <c r="I32" s="36">
        <v>847.15000000000009</v>
      </c>
      <c r="J32" s="36">
        <v>852.09999999999991</v>
      </c>
      <c r="K32" s="31">
        <v>842.2</v>
      </c>
      <c r="L32" s="31">
        <v>830</v>
      </c>
      <c r="M32" s="31">
        <v>0.43109999999999998</v>
      </c>
      <c r="N32" s="1"/>
      <c r="O32" s="1"/>
    </row>
    <row r="33" spans="1:15" ht="12.75" customHeight="1">
      <c r="A33" s="33">
        <v>23</v>
      </c>
      <c r="B33" s="53" t="s">
        <v>317</v>
      </c>
      <c r="C33" s="31">
        <v>1105.75</v>
      </c>
      <c r="D33" s="36">
        <v>1109.9166666666667</v>
      </c>
      <c r="E33" s="36">
        <v>1088.8333333333335</v>
      </c>
      <c r="F33" s="36">
        <v>1071.9166666666667</v>
      </c>
      <c r="G33" s="36">
        <v>1050.8333333333335</v>
      </c>
      <c r="H33" s="36">
        <v>1126.8333333333335</v>
      </c>
      <c r="I33" s="36">
        <v>1147.916666666667</v>
      </c>
      <c r="J33" s="36">
        <v>1164.8333333333335</v>
      </c>
      <c r="K33" s="31">
        <v>1131</v>
      </c>
      <c r="L33" s="31">
        <v>1093</v>
      </c>
      <c r="M33" s="31">
        <v>4.1813200000000004</v>
      </c>
      <c r="N33" s="1"/>
      <c r="O33" s="1"/>
    </row>
    <row r="34" spans="1:15" ht="12.75" customHeight="1">
      <c r="A34" s="33">
        <v>24</v>
      </c>
      <c r="B34" s="53" t="s">
        <v>318</v>
      </c>
      <c r="C34" s="31">
        <v>2212.6</v>
      </c>
      <c r="D34" s="36">
        <v>2221.75</v>
      </c>
      <c r="E34" s="36">
        <v>2185.5</v>
      </c>
      <c r="F34" s="36">
        <v>2158.4</v>
      </c>
      <c r="G34" s="36">
        <v>2122.15</v>
      </c>
      <c r="H34" s="36">
        <v>2248.85</v>
      </c>
      <c r="I34" s="36">
        <v>2285.1</v>
      </c>
      <c r="J34" s="36">
        <v>2312.1999999999998</v>
      </c>
      <c r="K34" s="31">
        <v>2258</v>
      </c>
      <c r="L34" s="31">
        <v>2194.65</v>
      </c>
      <c r="M34" s="31">
        <v>2.2526000000000002</v>
      </c>
      <c r="N34" s="1"/>
      <c r="O34" s="1"/>
    </row>
    <row r="35" spans="1:15" ht="12.75" customHeight="1">
      <c r="A35" s="33">
        <v>25</v>
      </c>
      <c r="B35" s="53" t="s">
        <v>319</v>
      </c>
      <c r="C35" s="31">
        <v>996.85</v>
      </c>
      <c r="D35" s="36">
        <v>1000.9499999999999</v>
      </c>
      <c r="E35" s="36">
        <v>986.89999999999986</v>
      </c>
      <c r="F35" s="36">
        <v>976.94999999999993</v>
      </c>
      <c r="G35" s="36">
        <v>962.89999999999986</v>
      </c>
      <c r="H35" s="36">
        <v>1010.8999999999999</v>
      </c>
      <c r="I35" s="36">
        <v>1024.9499999999998</v>
      </c>
      <c r="J35" s="36">
        <v>1034.8999999999999</v>
      </c>
      <c r="K35" s="31">
        <v>1015</v>
      </c>
      <c r="L35" s="31">
        <v>991</v>
      </c>
      <c r="M35" s="31">
        <v>1.0912299999999999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4883.5</v>
      </c>
      <c r="D36" s="36">
        <v>4921.7333333333336</v>
      </c>
      <c r="E36" s="36">
        <v>4823.4666666666672</v>
      </c>
      <c r="F36" s="36">
        <v>4763.4333333333334</v>
      </c>
      <c r="G36" s="36">
        <v>4665.166666666667</v>
      </c>
      <c r="H36" s="36">
        <v>4981.7666666666673</v>
      </c>
      <c r="I36" s="36">
        <v>5080.0333333333338</v>
      </c>
      <c r="J36" s="36">
        <v>5140.0666666666675</v>
      </c>
      <c r="K36" s="31">
        <v>5020</v>
      </c>
      <c r="L36" s="31">
        <v>4861.7</v>
      </c>
      <c r="M36" s="31">
        <v>1.4052</v>
      </c>
      <c r="N36" s="1"/>
      <c r="O36" s="1"/>
    </row>
    <row r="37" spans="1:15" ht="12.75" customHeight="1">
      <c r="A37" s="33">
        <v>27</v>
      </c>
      <c r="B37" s="53" t="s">
        <v>320</v>
      </c>
      <c r="C37" s="31">
        <v>2070.25</v>
      </c>
      <c r="D37" s="36">
        <v>2076.1166666666668</v>
      </c>
      <c r="E37" s="36">
        <v>2052.2333333333336</v>
      </c>
      <c r="F37" s="36">
        <v>2034.2166666666667</v>
      </c>
      <c r="G37" s="36">
        <v>2010.3333333333335</v>
      </c>
      <c r="H37" s="36">
        <v>2094.1333333333337</v>
      </c>
      <c r="I37" s="36">
        <v>2118.0166666666669</v>
      </c>
      <c r="J37" s="36">
        <v>2136.0333333333338</v>
      </c>
      <c r="K37" s="31">
        <v>2100</v>
      </c>
      <c r="L37" s="31">
        <v>2058.1</v>
      </c>
      <c r="M37" s="31">
        <v>0.25067</v>
      </c>
      <c r="N37" s="1"/>
      <c r="O37" s="1"/>
    </row>
    <row r="38" spans="1:15" ht="12.75" customHeight="1">
      <c r="A38" s="33">
        <v>28</v>
      </c>
      <c r="B38" s="53" t="s">
        <v>769</v>
      </c>
      <c r="C38" s="31">
        <v>73.849999999999994</v>
      </c>
      <c r="D38" s="36">
        <v>74.033333333333331</v>
      </c>
      <c r="E38" s="36">
        <v>73.316666666666663</v>
      </c>
      <c r="F38" s="36">
        <v>72.783333333333331</v>
      </c>
      <c r="G38" s="36">
        <v>72.066666666666663</v>
      </c>
      <c r="H38" s="36">
        <v>74.566666666666663</v>
      </c>
      <c r="I38" s="36">
        <v>75.283333333333331</v>
      </c>
      <c r="J38" s="36">
        <v>75.816666666666663</v>
      </c>
      <c r="K38" s="31">
        <v>74.75</v>
      </c>
      <c r="L38" s="31">
        <v>73.5</v>
      </c>
      <c r="M38" s="31">
        <v>12.22123</v>
      </c>
      <c r="N38" s="1"/>
      <c r="O38" s="1"/>
    </row>
    <row r="39" spans="1:15" ht="12.75" customHeight="1">
      <c r="A39" s="33">
        <v>29</v>
      </c>
      <c r="B39" s="53" t="s">
        <v>865</v>
      </c>
      <c r="C39" s="31">
        <v>27.55</v>
      </c>
      <c r="D39" s="36">
        <v>27.816666666666666</v>
      </c>
      <c r="E39" s="36">
        <v>27.233333333333334</v>
      </c>
      <c r="F39" s="36">
        <v>26.916666666666668</v>
      </c>
      <c r="G39" s="36">
        <v>26.333333333333336</v>
      </c>
      <c r="H39" s="36">
        <v>28.133333333333333</v>
      </c>
      <c r="I39" s="36">
        <v>28.716666666666669</v>
      </c>
      <c r="J39" s="36">
        <v>29.033333333333331</v>
      </c>
      <c r="K39" s="31">
        <v>28.4</v>
      </c>
      <c r="L39" s="31">
        <v>27.5</v>
      </c>
      <c r="M39" s="31">
        <v>72.615369999999999</v>
      </c>
      <c r="N39" s="1"/>
      <c r="O39" s="1"/>
    </row>
    <row r="40" spans="1:15" ht="12.75" customHeight="1">
      <c r="A40" s="33">
        <v>30</v>
      </c>
      <c r="B40" s="53" t="s">
        <v>849</v>
      </c>
      <c r="C40" s="31">
        <v>1100.95</v>
      </c>
      <c r="D40" s="36">
        <v>1106.8500000000001</v>
      </c>
      <c r="E40" s="36">
        <v>1089.1000000000004</v>
      </c>
      <c r="F40" s="36">
        <v>1077.2500000000002</v>
      </c>
      <c r="G40" s="36">
        <v>1059.5000000000005</v>
      </c>
      <c r="H40" s="36">
        <v>1118.7000000000003</v>
      </c>
      <c r="I40" s="36">
        <v>1136.4499999999998</v>
      </c>
      <c r="J40" s="36">
        <v>1148.3000000000002</v>
      </c>
      <c r="K40" s="31">
        <v>1124.5999999999999</v>
      </c>
      <c r="L40" s="31">
        <v>1095</v>
      </c>
      <c r="M40" s="31">
        <v>6.5156499999999999</v>
      </c>
      <c r="N40" s="1"/>
      <c r="O40" s="1"/>
    </row>
    <row r="41" spans="1:15" ht="12.75" customHeight="1">
      <c r="A41" s="33">
        <v>31</v>
      </c>
      <c r="B41" s="53" t="s">
        <v>321</v>
      </c>
      <c r="C41" s="31">
        <v>3726.95</v>
      </c>
      <c r="D41" s="36">
        <v>3767.2000000000003</v>
      </c>
      <c r="E41" s="36">
        <v>3670.7500000000005</v>
      </c>
      <c r="F41" s="36">
        <v>3614.55</v>
      </c>
      <c r="G41" s="36">
        <v>3518.1000000000004</v>
      </c>
      <c r="H41" s="36">
        <v>3823.4000000000005</v>
      </c>
      <c r="I41" s="36">
        <v>3919.8500000000004</v>
      </c>
      <c r="J41" s="36">
        <v>3976.0500000000006</v>
      </c>
      <c r="K41" s="31">
        <v>3863.65</v>
      </c>
      <c r="L41" s="31">
        <v>3711</v>
      </c>
      <c r="M41" s="31">
        <v>0.57447000000000004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629.65</v>
      </c>
      <c r="D42" s="36">
        <v>631.01666666666654</v>
      </c>
      <c r="E42" s="36">
        <v>623.73333333333312</v>
      </c>
      <c r="F42" s="36">
        <v>617.81666666666661</v>
      </c>
      <c r="G42" s="36">
        <v>610.53333333333319</v>
      </c>
      <c r="H42" s="36">
        <v>636.93333333333305</v>
      </c>
      <c r="I42" s="36">
        <v>644.21666666666658</v>
      </c>
      <c r="J42" s="36">
        <v>650.13333333333298</v>
      </c>
      <c r="K42" s="31">
        <v>638.29999999999995</v>
      </c>
      <c r="L42" s="31">
        <v>625.1</v>
      </c>
      <c r="M42" s="31">
        <v>22.173739999999999</v>
      </c>
      <c r="N42" s="1"/>
      <c r="O42" s="1"/>
    </row>
    <row r="43" spans="1:15" ht="12.75" customHeight="1">
      <c r="A43" s="33">
        <v>33</v>
      </c>
      <c r="B43" s="53" t="s">
        <v>322</v>
      </c>
      <c r="C43" s="31">
        <v>2763.85</v>
      </c>
      <c r="D43" s="36">
        <v>2801.2833333333333</v>
      </c>
      <c r="E43" s="36">
        <v>2712.5666666666666</v>
      </c>
      <c r="F43" s="36">
        <v>2661.2833333333333</v>
      </c>
      <c r="G43" s="36">
        <v>2572.5666666666666</v>
      </c>
      <c r="H43" s="36">
        <v>2852.5666666666666</v>
      </c>
      <c r="I43" s="36">
        <v>2941.2833333333328</v>
      </c>
      <c r="J43" s="36">
        <v>2992.5666666666666</v>
      </c>
      <c r="K43" s="31">
        <v>2890</v>
      </c>
      <c r="L43" s="31">
        <v>2750</v>
      </c>
      <c r="M43" s="31">
        <v>3.6335799999999998</v>
      </c>
      <c r="N43" s="1"/>
      <c r="O43" s="1"/>
    </row>
    <row r="44" spans="1:15" ht="12.75" customHeight="1">
      <c r="A44" s="33">
        <v>34</v>
      </c>
      <c r="B44" s="53" t="s">
        <v>323</v>
      </c>
      <c r="C44" s="31">
        <v>831.4</v>
      </c>
      <c r="D44" s="36">
        <v>833.88333333333321</v>
      </c>
      <c r="E44" s="36">
        <v>822.56666666666638</v>
      </c>
      <c r="F44" s="36">
        <v>813.73333333333312</v>
      </c>
      <c r="G44" s="36">
        <v>802.41666666666629</v>
      </c>
      <c r="H44" s="36">
        <v>842.71666666666647</v>
      </c>
      <c r="I44" s="36">
        <v>854.0333333333333</v>
      </c>
      <c r="J44" s="36">
        <v>862.86666666666656</v>
      </c>
      <c r="K44" s="31">
        <v>845.2</v>
      </c>
      <c r="L44" s="31">
        <v>825.05</v>
      </c>
      <c r="M44" s="31">
        <v>2.4502799999999998</v>
      </c>
      <c r="N44" s="1"/>
      <c r="O44" s="1"/>
    </row>
    <row r="45" spans="1:15" ht="12.75" customHeight="1">
      <c r="A45" s="33">
        <v>35</v>
      </c>
      <c r="B45" s="53" t="s">
        <v>824</v>
      </c>
      <c r="C45" s="31">
        <v>7845.65</v>
      </c>
      <c r="D45" s="36">
        <v>7764.5333333333328</v>
      </c>
      <c r="E45" s="36">
        <v>7649.5666666666657</v>
      </c>
      <c r="F45" s="36">
        <v>7453.4833333333327</v>
      </c>
      <c r="G45" s="36">
        <v>7338.5166666666655</v>
      </c>
      <c r="H45" s="36">
        <v>7960.6166666666659</v>
      </c>
      <c r="I45" s="36">
        <v>8075.583333333333</v>
      </c>
      <c r="J45" s="36">
        <v>8271.6666666666661</v>
      </c>
      <c r="K45" s="31">
        <v>7879.5</v>
      </c>
      <c r="L45" s="31">
        <v>7568.45</v>
      </c>
      <c r="M45" s="31">
        <v>1.1825699999999999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5968.35</v>
      </c>
      <c r="D46" s="36">
        <v>5967.1166666666659</v>
      </c>
      <c r="E46" s="36">
        <v>5734.2333333333318</v>
      </c>
      <c r="F46" s="36">
        <v>5500.1166666666659</v>
      </c>
      <c r="G46" s="36">
        <v>5267.2333333333318</v>
      </c>
      <c r="H46" s="36">
        <v>6201.2333333333318</v>
      </c>
      <c r="I46" s="36">
        <v>6434.116666666665</v>
      </c>
      <c r="J46" s="36">
        <v>6668.2333333333318</v>
      </c>
      <c r="K46" s="31">
        <v>6200</v>
      </c>
      <c r="L46" s="31">
        <v>5733</v>
      </c>
      <c r="M46" s="31">
        <v>27.850149999999999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494.65</v>
      </c>
      <c r="D47" s="36">
        <v>496.08333333333331</v>
      </c>
      <c r="E47" s="36">
        <v>486.66666666666663</v>
      </c>
      <c r="F47" s="36">
        <v>478.68333333333334</v>
      </c>
      <c r="G47" s="36">
        <v>469.26666666666665</v>
      </c>
      <c r="H47" s="36">
        <v>504.06666666666661</v>
      </c>
      <c r="I47" s="36">
        <v>513.48333333333323</v>
      </c>
      <c r="J47" s="36">
        <v>521.46666666666658</v>
      </c>
      <c r="K47" s="31">
        <v>505.5</v>
      </c>
      <c r="L47" s="31">
        <v>488.1</v>
      </c>
      <c r="M47" s="31">
        <v>18.30142</v>
      </c>
      <c r="N47" s="1"/>
      <c r="O47" s="1"/>
    </row>
    <row r="48" spans="1:15" ht="12.75" customHeight="1">
      <c r="A48" s="33">
        <v>38</v>
      </c>
      <c r="B48" s="53" t="s">
        <v>324</v>
      </c>
      <c r="C48" s="31">
        <v>333.15</v>
      </c>
      <c r="D48" s="36">
        <v>334.71666666666664</v>
      </c>
      <c r="E48" s="36">
        <v>329.43333333333328</v>
      </c>
      <c r="F48" s="36">
        <v>325.71666666666664</v>
      </c>
      <c r="G48" s="36">
        <v>320.43333333333328</v>
      </c>
      <c r="H48" s="36">
        <v>338.43333333333328</v>
      </c>
      <c r="I48" s="36">
        <v>343.7166666666667</v>
      </c>
      <c r="J48" s="36">
        <v>347.43333333333328</v>
      </c>
      <c r="K48" s="31">
        <v>340</v>
      </c>
      <c r="L48" s="31">
        <v>331</v>
      </c>
      <c r="M48" s="31">
        <v>3.2079300000000002</v>
      </c>
      <c r="N48" s="1"/>
      <c r="O48" s="1"/>
    </row>
    <row r="49" spans="1:15" ht="12.75" customHeight="1">
      <c r="A49" s="33">
        <v>39</v>
      </c>
      <c r="B49" s="53" t="s">
        <v>823</v>
      </c>
      <c r="C49" s="31">
        <v>662.15</v>
      </c>
      <c r="D49" s="36">
        <v>665.05000000000007</v>
      </c>
      <c r="E49" s="36">
        <v>657.10000000000014</v>
      </c>
      <c r="F49" s="36">
        <v>652.05000000000007</v>
      </c>
      <c r="G49" s="36">
        <v>644.10000000000014</v>
      </c>
      <c r="H49" s="36">
        <v>670.10000000000014</v>
      </c>
      <c r="I49" s="36">
        <v>678.05000000000018</v>
      </c>
      <c r="J49" s="36">
        <v>683.10000000000014</v>
      </c>
      <c r="K49" s="31">
        <v>673</v>
      </c>
      <c r="L49" s="31">
        <v>660</v>
      </c>
      <c r="M49" s="31">
        <v>2.6517900000000001</v>
      </c>
      <c r="N49" s="1"/>
      <c r="O49" s="1"/>
    </row>
    <row r="50" spans="1:15" ht="12.75" customHeight="1">
      <c r="A50" s="33">
        <v>40</v>
      </c>
      <c r="B50" s="53" t="s">
        <v>325</v>
      </c>
      <c r="C50" s="31">
        <v>604.45000000000005</v>
      </c>
      <c r="D50" s="36">
        <v>607.88333333333333</v>
      </c>
      <c r="E50" s="36">
        <v>597.81666666666661</v>
      </c>
      <c r="F50" s="36">
        <v>591.18333333333328</v>
      </c>
      <c r="G50" s="36">
        <v>581.11666666666656</v>
      </c>
      <c r="H50" s="36">
        <v>614.51666666666665</v>
      </c>
      <c r="I50" s="36">
        <v>624.58333333333348</v>
      </c>
      <c r="J50" s="36">
        <v>631.2166666666667</v>
      </c>
      <c r="K50" s="31">
        <v>617.95000000000005</v>
      </c>
      <c r="L50" s="31">
        <v>601.25</v>
      </c>
      <c r="M50" s="31">
        <v>0.88202999999999998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185.35</v>
      </c>
      <c r="D51" s="36">
        <v>186.06666666666669</v>
      </c>
      <c r="E51" s="36">
        <v>184.13333333333338</v>
      </c>
      <c r="F51" s="36">
        <v>182.91666666666669</v>
      </c>
      <c r="G51" s="36">
        <v>180.98333333333338</v>
      </c>
      <c r="H51" s="36">
        <v>187.28333333333339</v>
      </c>
      <c r="I51" s="36">
        <v>189.21666666666673</v>
      </c>
      <c r="J51" s="36">
        <v>190.43333333333339</v>
      </c>
      <c r="K51" s="31">
        <v>188</v>
      </c>
      <c r="L51" s="31">
        <v>184.85</v>
      </c>
      <c r="M51" s="31">
        <v>156.75179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2868.2</v>
      </c>
      <c r="D52" s="36">
        <v>2860.3833333333332</v>
      </c>
      <c r="E52" s="36">
        <v>2846.8166666666666</v>
      </c>
      <c r="F52" s="36">
        <v>2825.4333333333334</v>
      </c>
      <c r="G52" s="36">
        <v>2811.8666666666668</v>
      </c>
      <c r="H52" s="36">
        <v>2881.7666666666664</v>
      </c>
      <c r="I52" s="36">
        <v>2895.333333333333</v>
      </c>
      <c r="J52" s="36">
        <v>2916.7166666666662</v>
      </c>
      <c r="K52" s="31">
        <v>2873.95</v>
      </c>
      <c r="L52" s="31">
        <v>2839</v>
      </c>
      <c r="M52" s="31">
        <v>5.6621899999999998</v>
      </c>
      <c r="N52" s="1"/>
      <c r="O52" s="1"/>
    </row>
    <row r="53" spans="1:15" ht="12.75" customHeight="1">
      <c r="A53" s="33">
        <v>43</v>
      </c>
      <c r="B53" s="53" t="s">
        <v>326</v>
      </c>
      <c r="C53" s="31">
        <v>356.2</v>
      </c>
      <c r="D53" s="36">
        <v>359.40000000000003</v>
      </c>
      <c r="E53" s="36">
        <v>350.85000000000008</v>
      </c>
      <c r="F53" s="36">
        <v>345.50000000000006</v>
      </c>
      <c r="G53" s="36">
        <v>336.9500000000001</v>
      </c>
      <c r="H53" s="36">
        <v>364.75000000000006</v>
      </c>
      <c r="I53" s="36">
        <v>373.3</v>
      </c>
      <c r="J53" s="36">
        <v>378.65000000000003</v>
      </c>
      <c r="K53" s="31">
        <v>367.95</v>
      </c>
      <c r="L53" s="31">
        <v>354.05</v>
      </c>
      <c r="M53" s="31">
        <v>33.818950000000001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2055.5</v>
      </c>
      <c r="D54" s="36">
        <v>2061.8166666666666</v>
      </c>
      <c r="E54" s="36">
        <v>2034.6333333333332</v>
      </c>
      <c r="F54" s="36">
        <v>2013.7666666666667</v>
      </c>
      <c r="G54" s="36">
        <v>1986.5833333333333</v>
      </c>
      <c r="H54" s="36">
        <v>2082.6833333333334</v>
      </c>
      <c r="I54" s="36">
        <v>2109.8666666666668</v>
      </c>
      <c r="J54" s="36">
        <v>2130.7333333333331</v>
      </c>
      <c r="K54" s="31">
        <v>2089</v>
      </c>
      <c r="L54" s="31">
        <v>2040.95</v>
      </c>
      <c r="M54" s="31">
        <v>6.3902900000000002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5960.35</v>
      </c>
      <c r="D55" s="36">
        <v>5964</v>
      </c>
      <c r="E55" s="36">
        <v>5890.05</v>
      </c>
      <c r="F55" s="36">
        <v>5819.75</v>
      </c>
      <c r="G55" s="36">
        <v>5745.8</v>
      </c>
      <c r="H55" s="36">
        <v>6034.3</v>
      </c>
      <c r="I55" s="36">
        <v>6108.2500000000009</v>
      </c>
      <c r="J55" s="36">
        <v>6178.55</v>
      </c>
      <c r="K55" s="31">
        <v>6037.95</v>
      </c>
      <c r="L55" s="31">
        <v>5893.7</v>
      </c>
      <c r="M55" s="31">
        <v>0.65291999999999994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1151.8</v>
      </c>
      <c r="D56" s="36">
        <v>1145.1666666666667</v>
      </c>
      <c r="E56" s="36">
        <v>1133.8833333333334</v>
      </c>
      <c r="F56" s="36">
        <v>1115.9666666666667</v>
      </c>
      <c r="G56" s="36">
        <v>1104.6833333333334</v>
      </c>
      <c r="H56" s="36">
        <v>1163.0833333333335</v>
      </c>
      <c r="I56" s="36">
        <v>1174.3666666666668</v>
      </c>
      <c r="J56" s="36">
        <v>1192.2833333333335</v>
      </c>
      <c r="K56" s="31">
        <v>1156.45</v>
      </c>
      <c r="L56" s="31">
        <v>1127.25</v>
      </c>
      <c r="M56" s="31">
        <v>24.712499999999999</v>
      </c>
      <c r="N56" s="1"/>
      <c r="O56" s="1"/>
    </row>
    <row r="57" spans="1:15" ht="12.75" customHeight="1">
      <c r="A57" s="33">
        <v>47</v>
      </c>
      <c r="B57" s="53" t="s">
        <v>327</v>
      </c>
      <c r="C57" s="31">
        <v>528.95000000000005</v>
      </c>
      <c r="D57" s="36">
        <v>528.41666666666663</v>
      </c>
      <c r="E57" s="36">
        <v>519.5333333333333</v>
      </c>
      <c r="F57" s="36">
        <v>510.11666666666667</v>
      </c>
      <c r="G57" s="36">
        <v>501.23333333333335</v>
      </c>
      <c r="H57" s="36">
        <v>537.83333333333326</v>
      </c>
      <c r="I57" s="36">
        <v>546.7166666666667</v>
      </c>
      <c r="J57" s="36">
        <v>556.13333333333321</v>
      </c>
      <c r="K57" s="31">
        <v>537.29999999999995</v>
      </c>
      <c r="L57" s="31">
        <v>519</v>
      </c>
      <c r="M57" s="31">
        <v>3.0718700000000001</v>
      </c>
      <c r="N57" s="1"/>
      <c r="O57" s="1"/>
    </row>
    <row r="58" spans="1:15" ht="12.75" customHeight="1">
      <c r="A58" s="33">
        <v>48</v>
      </c>
      <c r="B58" s="53" t="s">
        <v>266</v>
      </c>
      <c r="C58" s="31">
        <v>4483.8</v>
      </c>
      <c r="D58" s="36">
        <v>4498.75</v>
      </c>
      <c r="E58" s="36">
        <v>4435.05</v>
      </c>
      <c r="F58" s="36">
        <v>4386.3</v>
      </c>
      <c r="G58" s="36">
        <v>4322.6000000000004</v>
      </c>
      <c r="H58" s="36">
        <v>4547.5</v>
      </c>
      <c r="I58" s="36">
        <v>4611.2000000000007</v>
      </c>
      <c r="J58" s="36">
        <v>4659.95</v>
      </c>
      <c r="K58" s="31">
        <v>4562.45</v>
      </c>
      <c r="L58" s="31">
        <v>4450</v>
      </c>
      <c r="M58" s="31">
        <v>3.8559600000000001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1159.25</v>
      </c>
      <c r="D59" s="36">
        <v>1149.5166666666667</v>
      </c>
      <c r="E59" s="36">
        <v>1135.0333333333333</v>
      </c>
      <c r="F59" s="36">
        <v>1110.8166666666666</v>
      </c>
      <c r="G59" s="36">
        <v>1096.3333333333333</v>
      </c>
      <c r="H59" s="36">
        <v>1173.7333333333333</v>
      </c>
      <c r="I59" s="36">
        <v>1188.2166666666665</v>
      </c>
      <c r="J59" s="36">
        <v>1212.4333333333334</v>
      </c>
      <c r="K59" s="31">
        <v>1164</v>
      </c>
      <c r="L59" s="31">
        <v>1125.3</v>
      </c>
      <c r="M59" s="31">
        <v>151.83242000000001</v>
      </c>
      <c r="N59" s="1"/>
      <c r="O59" s="1"/>
    </row>
    <row r="60" spans="1:15" ht="12.75" customHeight="1">
      <c r="A60" s="33">
        <v>50</v>
      </c>
      <c r="B60" s="53" t="s">
        <v>328</v>
      </c>
      <c r="C60" s="31">
        <v>3466.05</v>
      </c>
      <c r="D60" s="36">
        <v>3499</v>
      </c>
      <c r="E60" s="36">
        <v>3422.05</v>
      </c>
      <c r="F60" s="36">
        <v>3378.05</v>
      </c>
      <c r="G60" s="36">
        <v>3301.1000000000004</v>
      </c>
      <c r="H60" s="36">
        <v>3543</v>
      </c>
      <c r="I60" s="36">
        <v>3619.95</v>
      </c>
      <c r="J60" s="36">
        <v>3663.95</v>
      </c>
      <c r="K60" s="31">
        <v>3575.95</v>
      </c>
      <c r="L60" s="31">
        <v>3455</v>
      </c>
      <c r="M60" s="31">
        <v>1.5867100000000001</v>
      </c>
      <c r="N60" s="1"/>
      <c r="O60" s="1"/>
    </row>
    <row r="61" spans="1:15" ht="12.75" customHeight="1">
      <c r="A61" s="33">
        <v>51</v>
      </c>
      <c r="B61" s="53" t="s">
        <v>826</v>
      </c>
      <c r="C61" s="31">
        <v>349.95</v>
      </c>
      <c r="D61" s="36">
        <v>344.65000000000003</v>
      </c>
      <c r="E61" s="36">
        <v>336.80000000000007</v>
      </c>
      <c r="F61" s="36">
        <v>323.65000000000003</v>
      </c>
      <c r="G61" s="36">
        <v>315.80000000000007</v>
      </c>
      <c r="H61" s="36">
        <v>357.80000000000007</v>
      </c>
      <c r="I61" s="36">
        <v>365.65000000000009</v>
      </c>
      <c r="J61" s="36">
        <v>378.80000000000007</v>
      </c>
      <c r="K61" s="31">
        <v>352.5</v>
      </c>
      <c r="L61" s="31">
        <v>331.5</v>
      </c>
      <c r="M61" s="31">
        <v>98.759360000000001</v>
      </c>
      <c r="N61" s="1"/>
      <c r="O61" s="1"/>
    </row>
    <row r="62" spans="1:15" ht="12.75" customHeight="1">
      <c r="A62" s="33">
        <v>52</v>
      </c>
      <c r="B62" s="53" t="s">
        <v>329</v>
      </c>
      <c r="C62" s="31">
        <v>2771.25</v>
      </c>
      <c r="D62" s="36">
        <v>2759.4333333333329</v>
      </c>
      <c r="E62" s="36">
        <v>2623.9166666666661</v>
      </c>
      <c r="F62" s="36">
        <v>2476.583333333333</v>
      </c>
      <c r="G62" s="36">
        <v>2341.0666666666662</v>
      </c>
      <c r="H62" s="36">
        <v>2906.766666666666</v>
      </c>
      <c r="I62" s="36">
        <v>3042.2833333333333</v>
      </c>
      <c r="J62" s="36">
        <v>3189.6166666666659</v>
      </c>
      <c r="K62" s="31">
        <v>2894.95</v>
      </c>
      <c r="L62" s="31">
        <v>2612.1</v>
      </c>
      <c r="M62" s="31">
        <v>112.45177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8760.1</v>
      </c>
      <c r="D63" s="36">
        <v>8826.3000000000011</v>
      </c>
      <c r="E63" s="36">
        <v>8662.8000000000029</v>
      </c>
      <c r="F63" s="36">
        <v>8565.5000000000018</v>
      </c>
      <c r="G63" s="36">
        <v>8402.0000000000036</v>
      </c>
      <c r="H63" s="36">
        <v>8923.6000000000022</v>
      </c>
      <c r="I63" s="36">
        <v>9087.0999999999985</v>
      </c>
      <c r="J63" s="36">
        <v>9184.4000000000015</v>
      </c>
      <c r="K63" s="31">
        <v>8989.7999999999993</v>
      </c>
      <c r="L63" s="31">
        <v>8729</v>
      </c>
      <c r="M63" s="31">
        <v>2.9944299999999999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6826.6</v>
      </c>
      <c r="D64" s="36">
        <v>6793.083333333333</v>
      </c>
      <c r="E64" s="36">
        <v>6746.5666666666657</v>
      </c>
      <c r="F64" s="36">
        <v>6666.5333333333328</v>
      </c>
      <c r="G64" s="36">
        <v>6620.0166666666655</v>
      </c>
      <c r="H64" s="36">
        <v>6873.1166666666659</v>
      </c>
      <c r="I64" s="36">
        <v>6919.6333333333341</v>
      </c>
      <c r="J64" s="36">
        <v>6999.6666666666661</v>
      </c>
      <c r="K64" s="31">
        <v>6839.6</v>
      </c>
      <c r="L64" s="31">
        <v>6713.05</v>
      </c>
      <c r="M64" s="31">
        <v>16.810300000000002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1595.65</v>
      </c>
      <c r="D65" s="36">
        <v>1595.3333333333333</v>
      </c>
      <c r="E65" s="36">
        <v>1587.6666666666665</v>
      </c>
      <c r="F65" s="36">
        <v>1579.6833333333332</v>
      </c>
      <c r="G65" s="36">
        <v>1572.0166666666664</v>
      </c>
      <c r="H65" s="36">
        <v>1603.3166666666666</v>
      </c>
      <c r="I65" s="36">
        <v>1610.9833333333331</v>
      </c>
      <c r="J65" s="36">
        <v>1618.9666666666667</v>
      </c>
      <c r="K65" s="31">
        <v>1603</v>
      </c>
      <c r="L65" s="31">
        <v>1587.35</v>
      </c>
      <c r="M65" s="31">
        <v>11.327999999999999</v>
      </c>
      <c r="N65" s="1"/>
      <c r="O65" s="1"/>
    </row>
    <row r="66" spans="1:15" ht="12.75" customHeight="1">
      <c r="A66" s="33">
        <v>56</v>
      </c>
      <c r="B66" s="53" t="s">
        <v>267</v>
      </c>
      <c r="C66" s="31">
        <v>8187.35</v>
      </c>
      <c r="D66" s="36">
        <v>8224.1666666666661</v>
      </c>
      <c r="E66" s="36">
        <v>8105.3333333333321</v>
      </c>
      <c r="F66" s="36">
        <v>8023.3166666666657</v>
      </c>
      <c r="G66" s="36">
        <v>7904.4833333333318</v>
      </c>
      <c r="H66" s="36">
        <v>8306.1833333333325</v>
      </c>
      <c r="I66" s="36">
        <v>8425.0166666666646</v>
      </c>
      <c r="J66" s="36">
        <v>8507.0333333333328</v>
      </c>
      <c r="K66" s="31">
        <v>8343</v>
      </c>
      <c r="L66" s="31">
        <v>8142.15</v>
      </c>
      <c r="M66" s="31">
        <v>0.60799000000000003</v>
      </c>
      <c r="N66" s="1"/>
      <c r="O66" s="1"/>
    </row>
    <row r="67" spans="1:15" ht="12.75" customHeight="1">
      <c r="A67" s="33">
        <v>57</v>
      </c>
      <c r="B67" s="53" t="s">
        <v>330</v>
      </c>
      <c r="C67" s="31">
        <v>2202.9</v>
      </c>
      <c r="D67" s="36">
        <v>2213.7833333333333</v>
      </c>
      <c r="E67" s="36">
        <v>2185.1166666666668</v>
      </c>
      <c r="F67" s="36">
        <v>2167.3333333333335</v>
      </c>
      <c r="G67" s="36">
        <v>2138.666666666667</v>
      </c>
      <c r="H67" s="36">
        <v>2231.5666666666666</v>
      </c>
      <c r="I67" s="36">
        <v>2260.2333333333336</v>
      </c>
      <c r="J67" s="36">
        <v>2278.0166666666664</v>
      </c>
      <c r="K67" s="31">
        <v>2242.4499999999998</v>
      </c>
      <c r="L67" s="31">
        <v>2196</v>
      </c>
      <c r="M67" s="31">
        <v>0.41387000000000002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2396</v>
      </c>
      <c r="D68" s="36">
        <v>2389.3666666666668</v>
      </c>
      <c r="E68" s="36">
        <v>2368.7333333333336</v>
      </c>
      <c r="F68" s="36">
        <v>2341.4666666666667</v>
      </c>
      <c r="G68" s="36">
        <v>2320.8333333333335</v>
      </c>
      <c r="H68" s="36">
        <v>2416.6333333333337</v>
      </c>
      <c r="I68" s="36">
        <v>2437.2666666666669</v>
      </c>
      <c r="J68" s="36">
        <v>2464.5333333333338</v>
      </c>
      <c r="K68" s="31">
        <v>2410</v>
      </c>
      <c r="L68" s="31">
        <v>2362.1</v>
      </c>
      <c r="M68" s="31">
        <v>2.72166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401.7</v>
      </c>
      <c r="D69" s="36">
        <v>401.06666666666666</v>
      </c>
      <c r="E69" s="36">
        <v>392.63333333333333</v>
      </c>
      <c r="F69" s="36">
        <v>383.56666666666666</v>
      </c>
      <c r="G69" s="36">
        <v>375.13333333333333</v>
      </c>
      <c r="H69" s="36">
        <v>410.13333333333333</v>
      </c>
      <c r="I69" s="36">
        <v>418.56666666666661</v>
      </c>
      <c r="J69" s="36">
        <v>427.63333333333333</v>
      </c>
      <c r="K69" s="31">
        <v>409.5</v>
      </c>
      <c r="L69" s="31">
        <v>392</v>
      </c>
      <c r="M69" s="31">
        <v>74.75591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183.9</v>
      </c>
      <c r="D70" s="36">
        <v>183.63333333333333</v>
      </c>
      <c r="E70" s="36">
        <v>182.26666666666665</v>
      </c>
      <c r="F70" s="36">
        <v>180.63333333333333</v>
      </c>
      <c r="G70" s="36">
        <v>179.26666666666665</v>
      </c>
      <c r="H70" s="36">
        <v>185.26666666666665</v>
      </c>
      <c r="I70" s="36">
        <v>186.63333333333333</v>
      </c>
      <c r="J70" s="36">
        <v>188.26666666666665</v>
      </c>
      <c r="K70" s="31">
        <v>185</v>
      </c>
      <c r="L70" s="31">
        <v>182</v>
      </c>
      <c r="M70" s="31">
        <v>74.737319999999997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272.60000000000002</v>
      </c>
      <c r="D71" s="36">
        <v>270.5</v>
      </c>
      <c r="E71" s="36">
        <v>267.10000000000002</v>
      </c>
      <c r="F71" s="36">
        <v>261.60000000000002</v>
      </c>
      <c r="G71" s="36">
        <v>258.20000000000005</v>
      </c>
      <c r="H71" s="36">
        <v>276</v>
      </c>
      <c r="I71" s="36">
        <v>279.39999999999998</v>
      </c>
      <c r="J71" s="36">
        <v>284.89999999999998</v>
      </c>
      <c r="K71" s="31">
        <v>273.89999999999998</v>
      </c>
      <c r="L71" s="31">
        <v>265</v>
      </c>
      <c r="M71" s="31">
        <v>222.57247000000001</v>
      </c>
      <c r="N71" s="1"/>
      <c r="O71" s="1"/>
    </row>
    <row r="72" spans="1:15" ht="12.75" customHeight="1">
      <c r="A72" s="33">
        <v>62</v>
      </c>
      <c r="B72" s="53" t="s">
        <v>268</v>
      </c>
      <c r="C72" s="31">
        <v>155.65</v>
      </c>
      <c r="D72" s="36">
        <v>154.20000000000002</v>
      </c>
      <c r="E72" s="36">
        <v>152.20000000000005</v>
      </c>
      <c r="F72" s="36">
        <v>148.75000000000003</v>
      </c>
      <c r="G72" s="36">
        <v>146.75000000000006</v>
      </c>
      <c r="H72" s="36">
        <v>157.65000000000003</v>
      </c>
      <c r="I72" s="36">
        <v>159.64999999999998</v>
      </c>
      <c r="J72" s="36">
        <v>163.10000000000002</v>
      </c>
      <c r="K72" s="31">
        <v>156.19999999999999</v>
      </c>
      <c r="L72" s="31">
        <v>150.75</v>
      </c>
      <c r="M72" s="31">
        <v>272.38148999999999</v>
      </c>
      <c r="N72" s="1"/>
      <c r="O72" s="1"/>
    </row>
    <row r="73" spans="1:15" ht="12.75" customHeight="1">
      <c r="A73" s="33">
        <v>63</v>
      </c>
      <c r="B73" s="53" t="s">
        <v>331</v>
      </c>
      <c r="C73" s="31">
        <v>71.05</v>
      </c>
      <c r="D73" s="36">
        <v>69.850000000000009</v>
      </c>
      <c r="E73" s="36">
        <v>68.250000000000014</v>
      </c>
      <c r="F73" s="36">
        <v>65.45</v>
      </c>
      <c r="G73" s="36">
        <v>63.850000000000009</v>
      </c>
      <c r="H73" s="36">
        <v>72.65000000000002</v>
      </c>
      <c r="I73" s="36">
        <v>74.250000000000014</v>
      </c>
      <c r="J73" s="36">
        <v>77.050000000000026</v>
      </c>
      <c r="K73" s="31">
        <v>71.45</v>
      </c>
      <c r="L73" s="31">
        <v>67.05</v>
      </c>
      <c r="M73" s="31">
        <v>1005.8943400000001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1356.7</v>
      </c>
      <c r="D74" s="36">
        <v>1358.9333333333334</v>
      </c>
      <c r="E74" s="36">
        <v>1345.7666666666669</v>
      </c>
      <c r="F74" s="36">
        <v>1334.8333333333335</v>
      </c>
      <c r="G74" s="36">
        <v>1321.666666666667</v>
      </c>
      <c r="H74" s="36">
        <v>1369.8666666666668</v>
      </c>
      <c r="I74" s="36">
        <v>1383.0333333333333</v>
      </c>
      <c r="J74" s="36">
        <v>1393.9666666666667</v>
      </c>
      <c r="K74" s="31">
        <v>1372.1</v>
      </c>
      <c r="L74" s="31">
        <v>1348</v>
      </c>
      <c r="M74" s="31">
        <v>5.0475899999999996</v>
      </c>
      <c r="N74" s="1"/>
      <c r="O74" s="1"/>
    </row>
    <row r="75" spans="1:15" ht="12.75" customHeight="1">
      <c r="A75" s="33">
        <v>65</v>
      </c>
      <c r="B75" s="53" t="s">
        <v>332</v>
      </c>
      <c r="C75" s="31">
        <v>5475.4</v>
      </c>
      <c r="D75" s="36">
        <v>5481.1166666666659</v>
      </c>
      <c r="E75" s="36">
        <v>5404.2833333333319</v>
      </c>
      <c r="F75" s="36">
        <v>5333.1666666666661</v>
      </c>
      <c r="G75" s="36">
        <v>5256.3333333333321</v>
      </c>
      <c r="H75" s="36">
        <v>5552.2333333333318</v>
      </c>
      <c r="I75" s="36">
        <v>5629.0666666666657</v>
      </c>
      <c r="J75" s="36">
        <v>5700.1833333333316</v>
      </c>
      <c r="K75" s="31">
        <v>5557.95</v>
      </c>
      <c r="L75" s="31">
        <v>5410</v>
      </c>
      <c r="M75" s="31">
        <v>0.13061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504.35</v>
      </c>
      <c r="D76" s="36">
        <v>505.06666666666666</v>
      </c>
      <c r="E76" s="36">
        <v>502.33333333333331</v>
      </c>
      <c r="F76" s="36">
        <v>500.31666666666666</v>
      </c>
      <c r="G76" s="36">
        <v>497.58333333333331</v>
      </c>
      <c r="H76" s="36">
        <v>507.08333333333331</v>
      </c>
      <c r="I76" s="36">
        <v>509.81666666666666</v>
      </c>
      <c r="J76" s="36">
        <v>511.83333333333331</v>
      </c>
      <c r="K76" s="31">
        <v>507.8</v>
      </c>
      <c r="L76" s="31">
        <v>503.05</v>
      </c>
      <c r="M76" s="31">
        <v>4.5428100000000002</v>
      </c>
      <c r="N76" s="1"/>
      <c r="O76" s="1"/>
    </row>
    <row r="77" spans="1:15" ht="12.75" customHeight="1">
      <c r="A77" s="33">
        <v>67</v>
      </c>
      <c r="B77" s="53" t="s">
        <v>333</v>
      </c>
      <c r="C77" s="31">
        <v>1973.1</v>
      </c>
      <c r="D77" s="36">
        <v>1993.3500000000001</v>
      </c>
      <c r="E77" s="36">
        <v>1943.7500000000002</v>
      </c>
      <c r="F77" s="36">
        <v>1914.4</v>
      </c>
      <c r="G77" s="36">
        <v>1864.8000000000002</v>
      </c>
      <c r="H77" s="36">
        <v>2022.7000000000003</v>
      </c>
      <c r="I77" s="36">
        <v>2072.3000000000002</v>
      </c>
      <c r="J77" s="36">
        <v>2101.6500000000005</v>
      </c>
      <c r="K77" s="31">
        <v>2042.95</v>
      </c>
      <c r="L77" s="31">
        <v>1964</v>
      </c>
      <c r="M77" s="31">
        <v>6.9020799999999998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235.4</v>
      </c>
      <c r="D78" s="36">
        <v>236.81666666666669</v>
      </c>
      <c r="E78" s="36">
        <v>233.43333333333339</v>
      </c>
      <c r="F78" s="36">
        <v>231.4666666666667</v>
      </c>
      <c r="G78" s="36">
        <v>228.0833333333334</v>
      </c>
      <c r="H78" s="36">
        <v>238.78333333333339</v>
      </c>
      <c r="I78" s="36">
        <v>242.16666666666666</v>
      </c>
      <c r="J78" s="36">
        <v>244.13333333333338</v>
      </c>
      <c r="K78" s="31">
        <v>240.2</v>
      </c>
      <c r="L78" s="31">
        <v>234.85</v>
      </c>
      <c r="M78" s="31">
        <v>198.76408000000001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1282</v>
      </c>
      <c r="D79" s="36">
        <v>1290.8166666666666</v>
      </c>
      <c r="E79" s="36">
        <v>1264.7333333333331</v>
      </c>
      <c r="F79" s="36">
        <v>1247.4666666666665</v>
      </c>
      <c r="G79" s="36">
        <v>1221.383333333333</v>
      </c>
      <c r="H79" s="36">
        <v>1308.0833333333333</v>
      </c>
      <c r="I79" s="36">
        <v>1334.1666666666667</v>
      </c>
      <c r="J79" s="36">
        <v>1351.4333333333334</v>
      </c>
      <c r="K79" s="31">
        <v>1316.9</v>
      </c>
      <c r="L79" s="31">
        <v>1273.55</v>
      </c>
      <c r="M79" s="31">
        <v>11.782999999999999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276.89999999999998</v>
      </c>
      <c r="D80" s="36">
        <v>277.86666666666662</v>
      </c>
      <c r="E80" s="36">
        <v>273.83333333333326</v>
      </c>
      <c r="F80" s="36">
        <v>270.76666666666665</v>
      </c>
      <c r="G80" s="36">
        <v>266.73333333333329</v>
      </c>
      <c r="H80" s="36">
        <v>280.93333333333322</v>
      </c>
      <c r="I80" s="36">
        <v>284.96666666666664</v>
      </c>
      <c r="J80" s="36">
        <v>288.03333333333319</v>
      </c>
      <c r="K80" s="31">
        <v>281.89999999999998</v>
      </c>
      <c r="L80" s="31">
        <v>274.8</v>
      </c>
      <c r="M80" s="31">
        <v>164.89027999999999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618.79999999999995</v>
      </c>
      <c r="D81" s="36">
        <v>616.83333333333337</v>
      </c>
      <c r="E81" s="36">
        <v>609.16666666666674</v>
      </c>
      <c r="F81" s="36">
        <v>599.53333333333342</v>
      </c>
      <c r="G81" s="36">
        <v>591.86666666666679</v>
      </c>
      <c r="H81" s="36">
        <v>626.4666666666667</v>
      </c>
      <c r="I81" s="36">
        <v>634.13333333333344</v>
      </c>
      <c r="J81" s="36">
        <v>643.76666666666665</v>
      </c>
      <c r="K81" s="31">
        <v>624.5</v>
      </c>
      <c r="L81" s="31">
        <v>607.20000000000005</v>
      </c>
      <c r="M81" s="31">
        <v>79.544259999999994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1332.45</v>
      </c>
      <c r="D82" s="36">
        <v>1332.8166666666666</v>
      </c>
      <c r="E82" s="36">
        <v>1319.6333333333332</v>
      </c>
      <c r="F82" s="36">
        <v>1306.8166666666666</v>
      </c>
      <c r="G82" s="36">
        <v>1293.6333333333332</v>
      </c>
      <c r="H82" s="36">
        <v>1345.6333333333332</v>
      </c>
      <c r="I82" s="36">
        <v>1358.8166666666666</v>
      </c>
      <c r="J82" s="36">
        <v>1371.6333333333332</v>
      </c>
      <c r="K82" s="31">
        <v>1346</v>
      </c>
      <c r="L82" s="31">
        <v>1320</v>
      </c>
      <c r="M82" s="31">
        <v>31.958880000000001</v>
      </c>
      <c r="N82" s="1"/>
      <c r="O82" s="1"/>
    </row>
    <row r="83" spans="1:15" ht="12.75" customHeight="1">
      <c r="A83" s="33">
        <v>73</v>
      </c>
      <c r="B83" s="53" t="s">
        <v>825</v>
      </c>
      <c r="C83" s="31">
        <v>528.65</v>
      </c>
      <c r="D83" s="36">
        <v>527.9666666666667</v>
      </c>
      <c r="E83" s="36">
        <v>523.68333333333339</v>
      </c>
      <c r="F83" s="36">
        <v>518.7166666666667</v>
      </c>
      <c r="G83" s="36">
        <v>514.43333333333339</v>
      </c>
      <c r="H83" s="36">
        <v>532.93333333333339</v>
      </c>
      <c r="I83" s="36">
        <v>537.2166666666667</v>
      </c>
      <c r="J83" s="36">
        <v>542.18333333333339</v>
      </c>
      <c r="K83" s="31">
        <v>532.25</v>
      </c>
      <c r="L83" s="31">
        <v>523</v>
      </c>
      <c r="M83" s="31">
        <v>0.54474999999999996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306.14999999999998</v>
      </c>
      <c r="D84" s="36">
        <v>307.23333333333329</v>
      </c>
      <c r="E84" s="36">
        <v>299.76666666666659</v>
      </c>
      <c r="F84" s="36">
        <v>293.38333333333333</v>
      </c>
      <c r="G84" s="36">
        <v>285.91666666666663</v>
      </c>
      <c r="H84" s="36">
        <v>313.61666666666656</v>
      </c>
      <c r="I84" s="36">
        <v>321.08333333333326</v>
      </c>
      <c r="J84" s="36">
        <v>327.46666666666653</v>
      </c>
      <c r="K84" s="31">
        <v>314.7</v>
      </c>
      <c r="L84" s="31">
        <v>300.85000000000002</v>
      </c>
      <c r="M84" s="31">
        <v>173.13094000000001</v>
      </c>
      <c r="N84" s="1"/>
      <c r="O84" s="1"/>
    </row>
    <row r="85" spans="1:15" ht="12.75" customHeight="1">
      <c r="A85" s="33">
        <v>75</v>
      </c>
      <c r="B85" s="53" t="s">
        <v>334</v>
      </c>
      <c r="C85" s="31">
        <v>1450.25</v>
      </c>
      <c r="D85" s="36">
        <v>1452.75</v>
      </c>
      <c r="E85" s="36">
        <v>1431.5</v>
      </c>
      <c r="F85" s="36">
        <v>1412.75</v>
      </c>
      <c r="G85" s="36">
        <v>1391.5</v>
      </c>
      <c r="H85" s="36">
        <v>1471.5</v>
      </c>
      <c r="I85" s="36">
        <v>1492.75</v>
      </c>
      <c r="J85" s="36">
        <v>1511.5</v>
      </c>
      <c r="K85" s="31">
        <v>1474</v>
      </c>
      <c r="L85" s="31">
        <v>1434</v>
      </c>
      <c r="M85" s="31">
        <v>0.89573000000000003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674.7</v>
      </c>
      <c r="D86" s="36">
        <v>674.5333333333333</v>
      </c>
      <c r="E86" s="36">
        <v>664.56666666666661</v>
      </c>
      <c r="F86" s="36">
        <v>654.43333333333328</v>
      </c>
      <c r="G86" s="36">
        <v>644.46666666666658</v>
      </c>
      <c r="H86" s="36">
        <v>684.66666666666663</v>
      </c>
      <c r="I86" s="36">
        <v>694.63333333333333</v>
      </c>
      <c r="J86" s="36">
        <v>704.76666666666665</v>
      </c>
      <c r="K86" s="31">
        <v>684.5</v>
      </c>
      <c r="L86" s="31">
        <v>664.4</v>
      </c>
      <c r="M86" s="31">
        <v>26.996729999999999</v>
      </c>
      <c r="N86" s="1"/>
      <c r="O86" s="1"/>
    </row>
    <row r="87" spans="1:15" ht="12.75" customHeight="1">
      <c r="A87" s="33">
        <v>77</v>
      </c>
      <c r="B87" s="53" t="s">
        <v>335</v>
      </c>
      <c r="C87" s="31">
        <v>6271.7</v>
      </c>
      <c r="D87" s="36">
        <v>6277.95</v>
      </c>
      <c r="E87" s="36">
        <v>6225.75</v>
      </c>
      <c r="F87" s="36">
        <v>6179.8</v>
      </c>
      <c r="G87" s="36">
        <v>6127.6</v>
      </c>
      <c r="H87" s="36">
        <v>6323.9</v>
      </c>
      <c r="I87" s="36">
        <v>6376.0999999999985</v>
      </c>
      <c r="J87" s="36">
        <v>6422.0499999999993</v>
      </c>
      <c r="K87" s="31">
        <v>6330.15</v>
      </c>
      <c r="L87" s="31">
        <v>6232</v>
      </c>
      <c r="M87" s="31">
        <v>0.17043</v>
      </c>
      <c r="N87" s="1"/>
      <c r="O87" s="1"/>
    </row>
    <row r="88" spans="1:15" ht="12.75" customHeight="1">
      <c r="A88" s="33">
        <v>78</v>
      </c>
      <c r="B88" s="53" t="s">
        <v>336</v>
      </c>
      <c r="C88" s="31">
        <v>1473.1</v>
      </c>
      <c r="D88" s="36">
        <v>1476.05</v>
      </c>
      <c r="E88" s="36">
        <v>1457.1</v>
      </c>
      <c r="F88" s="36">
        <v>1441.1</v>
      </c>
      <c r="G88" s="36">
        <v>1422.1499999999999</v>
      </c>
      <c r="H88" s="36">
        <v>1492.05</v>
      </c>
      <c r="I88" s="36">
        <v>1511.0000000000002</v>
      </c>
      <c r="J88" s="36">
        <v>1527</v>
      </c>
      <c r="K88" s="31">
        <v>1495</v>
      </c>
      <c r="L88" s="31">
        <v>1460.05</v>
      </c>
      <c r="M88" s="31">
        <v>2.3775900000000001</v>
      </c>
      <c r="N88" s="1"/>
      <c r="O88" s="1"/>
    </row>
    <row r="89" spans="1:15" ht="12.75" customHeight="1">
      <c r="A89" s="33">
        <v>79</v>
      </c>
      <c r="B89" s="53" t="s">
        <v>337</v>
      </c>
      <c r="C89" s="31">
        <v>1577.3</v>
      </c>
      <c r="D89" s="36">
        <v>1578.3999999999999</v>
      </c>
      <c r="E89" s="36">
        <v>1556.8499999999997</v>
      </c>
      <c r="F89" s="36">
        <v>1536.3999999999999</v>
      </c>
      <c r="G89" s="36">
        <v>1514.8499999999997</v>
      </c>
      <c r="H89" s="36">
        <v>1598.8499999999997</v>
      </c>
      <c r="I89" s="36">
        <v>1620.3999999999999</v>
      </c>
      <c r="J89" s="36">
        <v>1640.8499999999997</v>
      </c>
      <c r="K89" s="31">
        <v>1599.95</v>
      </c>
      <c r="L89" s="31">
        <v>1557.95</v>
      </c>
      <c r="M89" s="31">
        <v>0.28309000000000001</v>
      </c>
      <c r="N89" s="1"/>
      <c r="O89" s="1"/>
    </row>
    <row r="90" spans="1:15" ht="12.75" customHeight="1">
      <c r="A90" s="33">
        <v>80</v>
      </c>
      <c r="B90" s="53" t="s">
        <v>338</v>
      </c>
      <c r="C90" s="31">
        <v>524.04999999999995</v>
      </c>
      <c r="D90" s="36">
        <v>527.93333333333328</v>
      </c>
      <c r="E90" s="36">
        <v>518.66666666666652</v>
      </c>
      <c r="F90" s="36">
        <v>513.28333333333319</v>
      </c>
      <c r="G90" s="36">
        <v>504.01666666666642</v>
      </c>
      <c r="H90" s="36">
        <v>533.31666666666661</v>
      </c>
      <c r="I90" s="36">
        <v>542.58333333333326</v>
      </c>
      <c r="J90" s="36">
        <v>547.9666666666667</v>
      </c>
      <c r="K90" s="31">
        <v>537.20000000000005</v>
      </c>
      <c r="L90" s="31">
        <v>522.54999999999995</v>
      </c>
      <c r="M90" s="31">
        <v>4.6179199999999998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29287.15</v>
      </c>
      <c r="D91" s="36">
        <v>29331.983333333334</v>
      </c>
      <c r="E91" s="36">
        <v>28963.966666666667</v>
      </c>
      <c r="F91" s="36">
        <v>28640.783333333333</v>
      </c>
      <c r="G91" s="36">
        <v>28272.766666666666</v>
      </c>
      <c r="H91" s="36">
        <v>29655.166666666668</v>
      </c>
      <c r="I91" s="36">
        <v>30023.183333333338</v>
      </c>
      <c r="J91" s="36">
        <v>30346.366666666669</v>
      </c>
      <c r="K91" s="31">
        <v>29700</v>
      </c>
      <c r="L91" s="31">
        <v>29008.799999999999</v>
      </c>
      <c r="M91" s="31">
        <v>0.29397000000000001</v>
      </c>
      <c r="N91" s="1"/>
      <c r="O91" s="1"/>
    </row>
    <row r="92" spans="1:15" ht="12.75" customHeight="1">
      <c r="A92" s="33">
        <v>82</v>
      </c>
      <c r="B92" s="53" t="s">
        <v>339</v>
      </c>
      <c r="C92" s="31">
        <v>1013.95</v>
      </c>
      <c r="D92" s="36">
        <v>1016.8000000000001</v>
      </c>
      <c r="E92" s="36">
        <v>998.15000000000009</v>
      </c>
      <c r="F92" s="36">
        <v>982.35</v>
      </c>
      <c r="G92" s="36">
        <v>963.7</v>
      </c>
      <c r="H92" s="36">
        <v>1032.6000000000001</v>
      </c>
      <c r="I92" s="36">
        <v>1051.25</v>
      </c>
      <c r="J92" s="36">
        <v>1067.0500000000002</v>
      </c>
      <c r="K92" s="31">
        <v>1035.45</v>
      </c>
      <c r="L92" s="31">
        <v>1001</v>
      </c>
      <c r="M92" s="31">
        <v>2.1876899999999999</v>
      </c>
      <c r="N92" s="1"/>
      <c r="O92" s="1"/>
    </row>
    <row r="93" spans="1:15" ht="12.75" customHeight="1">
      <c r="A93" s="33">
        <v>83</v>
      </c>
      <c r="B93" s="53" t="s">
        <v>340</v>
      </c>
      <c r="C93" s="31" t="e">
        <v>#N/A</v>
      </c>
      <c r="D93" s="36" t="e">
        <v>#N/A</v>
      </c>
      <c r="E93" s="36" t="e">
        <v>#N/A</v>
      </c>
      <c r="F93" s="36" t="e">
        <v>#N/A</v>
      </c>
      <c r="G93" s="36" t="e">
        <v>#N/A</v>
      </c>
      <c r="H93" s="36" t="e">
        <v>#N/A</v>
      </c>
      <c r="I93" s="36" t="e">
        <v>#N/A</v>
      </c>
      <c r="J93" s="36" t="e">
        <v>#N/A</v>
      </c>
      <c r="K93" s="31" t="e">
        <v>#N/A</v>
      </c>
      <c r="L93" s="31" t="e">
        <v>#N/A</v>
      </c>
      <c r="M93" s="31" t="e">
        <v>#N/A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4799.8500000000004</v>
      </c>
      <c r="D94" s="36">
        <v>4800.4833333333336</v>
      </c>
      <c r="E94" s="36">
        <v>4775.3666666666668</v>
      </c>
      <c r="F94" s="36">
        <v>4750.8833333333332</v>
      </c>
      <c r="G94" s="36">
        <v>4725.7666666666664</v>
      </c>
      <c r="H94" s="36">
        <v>4824.9666666666672</v>
      </c>
      <c r="I94" s="36">
        <v>4850.0833333333339</v>
      </c>
      <c r="J94" s="36">
        <v>4874.5666666666675</v>
      </c>
      <c r="K94" s="31">
        <v>4825.6000000000004</v>
      </c>
      <c r="L94" s="31">
        <v>4776</v>
      </c>
      <c r="M94" s="31">
        <v>1.4736199999999999</v>
      </c>
      <c r="N94" s="1"/>
      <c r="O94" s="1"/>
    </row>
    <row r="95" spans="1:15" ht="12.75" customHeight="1">
      <c r="A95" s="33">
        <v>85</v>
      </c>
      <c r="B95" s="53" t="s">
        <v>341</v>
      </c>
      <c r="C95" s="31">
        <v>2033.75</v>
      </c>
      <c r="D95" s="36">
        <v>2019.5833333333333</v>
      </c>
      <c r="E95" s="36">
        <v>1989.1666666666665</v>
      </c>
      <c r="F95" s="36">
        <v>1944.5833333333333</v>
      </c>
      <c r="G95" s="36">
        <v>1914.1666666666665</v>
      </c>
      <c r="H95" s="36">
        <v>2064.1666666666665</v>
      </c>
      <c r="I95" s="36">
        <v>2094.583333333333</v>
      </c>
      <c r="J95" s="36">
        <v>2139.1666666666665</v>
      </c>
      <c r="K95" s="31">
        <v>2050</v>
      </c>
      <c r="L95" s="31">
        <v>1975</v>
      </c>
      <c r="M95" s="31">
        <v>1.0089399999999999</v>
      </c>
      <c r="N95" s="1"/>
      <c r="O95" s="1"/>
    </row>
    <row r="96" spans="1:15" ht="12.75" customHeight="1">
      <c r="A96" s="33">
        <v>86</v>
      </c>
      <c r="B96" s="53" t="s">
        <v>342</v>
      </c>
      <c r="C96" s="31">
        <v>591</v>
      </c>
      <c r="D96" s="36">
        <v>588.66666666666663</v>
      </c>
      <c r="E96" s="36">
        <v>581.33333333333326</v>
      </c>
      <c r="F96" s="36">
        <v>571.66666666666663</v>
      </c>
      <c r="G96" s="36">
        <v>564.33333333333326</v>
      </c>
      <c r="H96" s="36">
        <v>598.33333333333326</v>
      </c>
      <c r="I96" s="36">
        <v>605.66666666666652</v>
      </c>
      <c r="J96" s="36">
        <v>615.33333333333326</v>
      </c>
      <c r="K96" s="31">
        <v>596</v>
      </c>
      <c r="L96" s="31">
        <v>579</v>
      </c>
      <c r="M96" s="31">
        <v>2.94651</v>
      </c>
      <c r="N96" s="1"/>
      <c r="O96" s="1"/>
    </row>
    <row r="97" spans="1:15" ht="12.75" customHeight="1">
      <c r="A97" s="33">
        <v>87</v>
      </c>
      <c r="B97" s="53" t="s">
        <v>343</v>
      </c>
      <c r="C97" s="31">
        <v>147.4</v>
      </c>
      <c r="D97" s="36">
        <v>147.25000000000003</v>
      </c>
      <c r="E97" s="36">
        <v>144.20000000000005</v>
      </c>
      <c r="F97" s="36">
        <v>141.00000000000003</v>
      </c>
      <c r="G97" s="36">
        <v>137.95000000000005</v>
      </c>
      <c r="H97" s="36">
        <v>150.45000000000005</v>
      </c>
      <c r="I97" s="36">
        <v>153.50000000000006</v>
      </c>
      <c r="J97" s="36">
        <v>156.70000000000005</v>
      </c>
      <c r="K97" s="31">
        <v>150.30000000000001</v>
      </c>
      <c r="L97" s="31">
        <v>144.05000000000001</v>
      </c>
      <c r="M97" s="31">
        <v>176.29442</v>
      </c>
      <c r="N97" s="1"/>
      <c r="O97" s="1"/>
    </row>
    <row r="98" spans="1:15" ht="12.75" customHeight="1">
      <c r="A98" s="33">
        <v>88</v>
      </c>
      <c r="B98" s="53" t="s">
        <v>344</v>
      </c>
      <c r="C98" s="31">
        <v>559.04999999999995</v>
      </c>
      <c r="D98" s="36">
        <v>557.55000000000007</v>
      </c>
      <c r="E98" s="36">
        <v>549.60000000000014</v>
      </c>
      <c r="F98" s="36">
        <v>540.15000000000009</v>
      </c>
      <c r="G98" s="36">
        <v>532.20000000000016</v>
      </c>
      <c r="H98" s="36">
        <v>567.00000000000011</v>
      </c>
      <c r="I98" s="36">
        <v>574.95000000000016</v>
      </c>
      <c r="J98" s="36">
        <v>584.40000000000009</v>
      </c>
      <c r="K98" s="31">
        <v>565.5</v>
      </c>
      <c r="L98" s="31">
        <v>548.1</v>
      </c>
      <c r="M98" s="31">
        <v>29.760919999999999</v>
      </c>
      <c r="N98" s="1"/>
      <c r="O98" s="1"/>
    </row>
    <row r="99" spans="1:15" ht="12.75" customHeight="1">
      <c r="A99" s="33">
        <v>89</v>
      </c>
      <c r="B99" s="53" t="s">
        <v>821</v>
      </c>
      <c r="C99" s="31">
        <v>485.85</v>
      </c>
      <c r="D99" s="36">
        <v>487.08333333333331</v>
      </c>
      <c r="E99" s="36">
        <v>479.26666666666665</v>
      </c>
      <c r="F99" s="36">
        <v>472.68333333333334</v>
      </c>
      <c r="G99" s="36">
        <v>464.86666666666667</v>
      </c>
      <c r="H99" s="36">
        <v>493.66666666666663</v>
      </c>
      <c r="I99" s="36">
        <v>501.48333333333335</v>
      </c>
      <c r="J99" s="36">
        <v>508.06666666666661</v>
      </c>
      <c r="K99" s="31">
        <v>494.9</v>
      </c>
      <c r="L99" s="31">
        <v>480.5</v>
      </c>
      <c r="M99" s="31">
        <v>1.99701</v>
      </c>
      <c r="N99" s="1"/>
      <c r="O99" s="1"/>
    </row>
    <row r="100" spans="1:15" ht="12.75" customHeight="1">
      <c r="A100" s="33">
        <v>90</v>
      </c>
      <c r="B100" s="53" t="s">
        <v>345</v>
      </c>
      <c r="C100" s="31">
        <v>4417.55</v>
      </c>
      <c r="D100" s="36">
        <v>4423.9833333333336</v>
      </c>
      <c r="E100" s="36">
        <v>4378.1166666666668</v>
      </c>
      <c r="F100" s="36">
        <v>4338.6833333333334</v>
      </c>
      <c r="G100" s="36">
        <v>4292.8166666666666</v>
      </c>
      <c r="H100" s="36">
        <v>4463.416666666667</v>
      </c>
      <c r="I100" s="36">
        <v>4509.2833333333338</v>
      </c>
      <c r="J100" s="36">
        <v>4548.7166666666672</v>
      </c>
      <c r="K100" s="31">
        <v>4469.8500000000004</v>
      </c>
      <c r="L100" s="31">
        <v>4384.55</v>
      </c>
      <c r="M100" s="31">
        <v>0.34031</v>
      </c>
      <c r="N100" s="1"/>
      <c r="O100" s="1"/>
    </row>
    <row r="101" spans="1:15" ht="12.75" customHeight="1">
      <c r="A101" s="33">
        <v>91</v>
      </c>
      <c r="B101" s="53" t="s">
        <v>346</v>
      </c>
      <c r="C101" s="31">
        <v>373.65</v>
      </c>
      <c r="D101" s="36">
        <v>378.46666666666664</v>
      </c>
      <c r="E101" s="36">
        <v>367.23333333333329</v>
      </c>
      <c r="F101" s="36">
        <v>360.81666666666666</v>
      </c>
      <c r="G101" s="36">
        <v>349.58333333333331</v>
      </c>
      <c r="H101" s="36">
        <v>384.88333333333327</v>
      </c>
      <c r="I101" s="36">
        <v>396.11666666666662</v>
      </c>
      <c r="J101" s="36">
        <v>402.53333333333325</v>
      </c>
      <c r="K101" s="31">
        <v>389.7</v>
      </c>
      <c r="L101" s="31">
        <v>372.05</v>
      </c>
      <c r="M101" s="31">
        <v>6.7825899999999999</v>
      </c>
      <c r="N101" s="1"/>
      <c r="O101" s="1"/>
    </row>
    <row r="102" spans="1:15" ht="12.75" customHeight="1">
      <c r="A102" s="33">
        <v>92</v>
      </c>
      <c r="B102" s="53" t="s">
        <v>347</v>
      </c>
      <c r="C102" s="31">
        <v>247</v>
      </c>
      <c r="D102" s="36">
        <v>248.70000000000002</v>
      </c>
      <c r="E102" s="36">
        <v>244.10000000000002</v>
      </c>
      <c r="F102" s="36">
        <v>241.20000000000002</v>
      </c>
      <c r="G102" s="36">
        <v>236.60000000000002</v>
      </c>
      <c r="H102" s="36">
        <v>251.60000000000002</v>
      </c>
      <c r="I102" s="36">
        <v>256.2</v>
      </c>
      <c r="J102" s="36">
        <v>259.10000000000002</v>
      </c>
      <c r="K102" s="31">
        <v>253.3</v>
      </c>
      <c r="L102" s="31">
        <v>245.8</v>
      </c>
      <c r="M102" s="31">
        <v>5.71882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746.3</v>
      </c>
      <c r="D103" s="36">
        <v>742.75</v>
      </c>
      <c r="E103" s="36">
        <v>731.75</v>
      </c>
      <c r="F103" s="36">
        <v>717.2</v>
      </c>
      <c r="G103" s="36">
        <v>706.2</v>
      </c>
      <c r="H103" s="36">
        <v>757.3</v>
      </c>
      <c r="I103" s="36">
        <v>768.3</v>
      </c>
      <c r="J103" s="36">
        <v>782.84999999999991</v>
      </c>
      <c r="K103" s="31">
        <v>753.75</v>
      </c>
      <c r="L103" s="31">
        <v>728.2</v>
      </c>
      <c r="M103" s="31">
        <v>14.646190000000001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620.85</v>
      </c>
      <c r="D104" s="36">
        <v>619.93333333333328</v>
      </c>
      <c r="E104" s="36">
        <v>615.11666666666656</v>
      </c>
      <c r="F104" s="36">
        <v>609.38333333333333</v>
      </c>
      <c r="G104" s="36">
        <v>604.56666666666661</v>
      </c>
      <c r="H104" s="36">
        <v>625.66666666666652</v>
      </c>
      <c r="I104" s="36">
        <v>630.48333333333335</v>
      </c>
      <c r="J104" s="36">
        <v>636.21666666666647</v>
      </c>
      <c r="K104" s="31">
        <v>624.75</v>
      </c>
      <c r="L104" s="31">
        <v>614.20000000000005</v>
      </c>
      <c r="M104" s="31">
        <v>79.480519999999999</v>
      </c>
      <c r="N104" s="1"/>
      <c r="O104" s="1"/>
    </row>
    <row r="105" spans="1:15" ht="12.75" customHeight="1">
      <c r="A105" s="33">
        <v>95</v>
      </c>
      <c r="B105" s="53" t="s">
        <v>348</v>
      </c>
      <c r="C105" s="31">
        <v>223.8</v>
      </c>
      <c r="D105" s="36">
        <v>224.95000000000002</v>
      </c>
      <c r="E105" s="36">
        <v>220.00000000000003</v>
      </c>
      <c r="F105" s="36">
        <v>216.20000000000002</v>
      </c>
      <c r="G105" s="36">
        <v>211.25000000000003</v>
      </c>
      <c r="H105" s="36">
        <v>228.75000000000003</v>
      </c>
      <c r="I105" s="36">
        <v>233.70000000000002</v>
      </c>
      <c r="J105" s="36">
        <v>237.50000000000003</v>
      </c>
      <c r="K105" s="31">
        <v>229.9</v>
      </c>
      <c r="L105" s="31">
        <v>221.15</v>
      </c>
      <c r="M105" s="31">
        <v>4.8071200000000003</v>
      </c>
      <c r="N105" s="1"/>
      <c r="O105" s="1"/>
    </row>
    <row r="106" spans="1:15" ht="12.75" customHeight="1">
      <c r="A106" s="33">
        <v>96</v>
      </c>
      <c r="B106" s="53" t="s">
        <v>349</v>
      </c>
      <c r="C106" s="31">
        <v>1444.15</v>
      </c>
      <c r="D106" s="36">
        <v>1438.0333333333335</v>
      </c>
      <c r="E106" s="36">
        <v>1416.116666666667</v>
      </c>
      <c r="F106" s="36">
        <v>1388.0833333333335</v>
      </c>
      <c r="G106" s="36">
        <v>1366.166666666667</v>
      </c>
      <c r="H106" s="36">
        <v>1466.0666666666671</v>
      </c>
      <c r="I106" s="36">
        <v>1487.9833333333336</v>
      </c>
      <c r="J106" s="36">
        <v>1516.0166666666671</v>
      </c>
      <c r="K106" s="31">
        <v>1459.95</v>
      </c>
      <c r="L106" s="31">
        <v>1410</v>
      </c>
      <c r="M106" s="31">
        <v>0.90520999999999996</v>
      </c>
      <c r="N106" s="1"/>
      <c r="O106" s="1"/>
    </row>
    <row r="107" spans="1:15" ht="12.75" customHeight="1">
      <c r="A107" s="33">
        <v>97</v>
      </c>
      <c r="B107" s="53" t="s">
        <v>350</v>
      </c>
      <c r="C107" s="31">
        <v>212.1</v>
      </c>
      <c r="D107" s="36">
        <v>212.68333333333331</v>
      </c>
      <c r="E107" s="36">
        <v>209.66666666666663</v>
      </c>
      <c r="F107" s="36">
        <v>207.23333333333332</v>
      </c>
      <c r="G107" s="36">
        <v>204.21666666666664</v>
      </c>
      <c r="H107" s="36">
        <v>215.11666666666662</v>
      </c>
      <c r="I107" s="36">
        <v>218.13333333333333</v>
      </c>
      <c r="J107" s="36">
        <v>220.56666666666661</v>
      </c>
      <c r="K107" s="31">
        <v>215.7</v>
      </c>
      <c r="L107" s="31">
        <v>210.25</v>
      </c>
      <c r="M107" s="31">
        <v>22.985399999999998</v>
      </c>
      <c r="N107" s="1"/>
      <c r="O107" s="1"/>
    </row>
    <row r="108" spans="1:15" ht="12.75" customHeight="1">
      <c r="A108" s="33">
        <v>98</v>
      </c>
      <c r="B108" s="53" t="s">
        <v>351</v>
      </c>
      <c r="C108" s="31">
        <v>2520.5</v>
      </c>
      <c r="D108" s="36">
        <v>2528.6166666666668</v>
      </c>
      <c r="E108" s="36">
        <v>2507.4333333333334</v>
      </c>
      <c r="F108" s="36">
        <v>2494.3666666666668</v>
      </c>
      <c r="G108" s="36">
        <v>2473.1833333333334</v>
      </c>
      <c r="H108" s="36">
        <v>2541.6833333333334</v>
      </c>
      <c r="I108" s="36">
        <v>2562.8666666666668</v>
      </c>
      <c r="J108" s="36">
        <v>2575.9333333333334</v>
      </c>
      <c r="K108" s="31">
        <v>2549.8000000000002</v>
      </c>
      <c r="L108" s="31">
        <v>2515.5500000000002</v>
      </c>
      <c r="M108" s="31">
        <v>1.0911900000000001</v>
      </c>
      <c r="N108" s="1"/>
      <c r="O108" s="1"/>
    </row>
    <row r="109" spans="1:15" ht="12.75" customHeight="1">
      <c r="A109" s="33">
        <v>99</v>
      </c>
      <c r="B109" s="53" t="s">
        <v>352</v>
      </c>
      <c r="C109" s="31">
        <v>68.2</v>
      </c>
      <c r="D109" s="36">
        <v>67.75</v>
      </c>
      <c r="E109" s="36">
        <v>66.900000000000006</v>
      </c>
      <c r="F109" s="36">
        <v>65.600000000000009</v>
      </c>
      <c r="G109" s="36">
        <v>64.750000000000014</v>
      </c>
      <c r="H109" s="36">
        <v>69.05</v>
      </c>
      <c r="I109" s="36">
        <v>69.899999999999991</v>
      </c>
      <c r="J109" s="36">
        <v>71.199999999999989</v>
      </c>
      <c r="K109" s="31">
        <v>68.599999999999994</v>
      </c>
      <c r="L109" s="31">
        <v>66.45</v>
      </c>
      <c r="M109" s="31">
        <v>304.91685999999999</v>
      </c>
      <c r="N109" s="1"/>
      <c r="O109" s="1"/>
    </row>
    <row r="110" spans="1:15" ht="12.75" customHeight="1">
      <c r="A110" s="33">
        <v>100</v>
      </c>
      <c r="B110" s="53" t="s">
        <v>353</v>
      </c>
      <c r="C110" s="31">
        <v>2109.75</v>
      </c>
      <c r="D110" s="36">
        <v>2096.4333333333334</v>
      </c>
      <c r="E110" s="36">
        <v>2064.8666666666668</v>
      </c>
      <c r="F110" s="36">
        <v>2019.9833333333336</v>
      </c>
      <c r="G110" s="36">
        <v>1988.416666666667</v>
      </c>
      <c r="H110" s="36">
        <v>2141.3166666666666</v>
      </c>
      <c r="I110" s="36">
        <v>2172.8833333333332</v>
      </c>
      <c r="J110" s="36">
        <v>2217.7666666666664</v>
      </c>
      <c r="K110" s="31">
        <v>2128</v>
      </c>
      <c r="L110" s="31">
        <v>2051.5500000000002</v>
      </c>
      <c r="M110" s="31">
        <v>17.906960000000002</v>
      </c>
      <c r="N110" s="1"/>
      <c r="O110" s="1"/>
    </row>
    <row r="111" spans="1:15" ht="12.75" customHeight="1">
      <c r="A111" s="33">
        <v>101</v>
      </c>
      <c r="B111" s="53" t="s">
        <v>354</v>
      </c>
      <c r="C111" s="31">
        <v>638.29999999999995</v>
      </c>
      <c r="D111" s="36">
        <v>639.6</v>
      </c>
      <c r="E111" s="36">
        <v>634.70000000000005</v>
      </c>
      <c r="F111" s="36">
        <v>631.1</v>
      </c>
      <c r="G111" s="36">
        <v>626.20000000000005</v>
      </c>
      <c r="H111" s="36">
        <v>643.20000000000005</v>
      </c>
      <c r="I111" s="36">
        <v>648.09999999999991</v>
      </c>
      <c r="J111" s="36">
        <v>651.70000000000005</v>
      </c>
      <c r="K111" s="31">
        <v>644.5</v>
      </c>
      <c r="L111" s="31">
        <v>636</v>
      </c>
      <c r="M111" s="31">
        <v>0.64949000000000001</v>
      </c>
      <c r="N111" s="1"/>
      <c r="O111" s="1"/>
    </row>
    <row r="112" spans="1:15" ht="12.75" customHeight="1">
      <c r="A112" s="33">
        <v>102</v>
      </c>
      <c r="B112" s="53" t="s">
        <v>355</v>
      </c>
      <c r="C112" s="31">
        <v>1999.5</v>
      </c>
      <c r="D112" s="36">
        <v>2005.7666666666664</v>
      </c>
      <c r="E112" s="36">
        <v>1978.5833333333328</v>
      </c>
      <c r="F112" s="36">
        <v>1957.6666666666663</v>
      </c>
      <c r="G112" s="36">
        <v>1930.4833333333327</v>
      </c>
      <c r="H112" s="36">
        <v>2026.6833333333329</v>
      </c>
      <c r="I112" s="36">
        <v>2053.8666666666663</v>
      </c>
      <c r="J112" s="36">
        <v>2074.7833333333328</v>
      </c>
      <c r="K112" s="31">
        <v>2032.95</v>
      </c>
      <c r="L112" s="31">
        <v>1984.85</v>
      </c>
      <c r="M112" s="31">
        <v>8.9315200000000008</v>
      </c>
      <c r="N112" s="1"/>
      <c r="O112" s="1"/>
    </row>
    <row r="113" spans="1:15" ht="12.75" customHeight="1">
      <c r="A113" s="33">
        <v>103</v>
      </c>
      <c r="B113" s="53" t="s">
        <v>356</v>
      </c>
      <c r="C113" s="31">
        <v>7212.95</v>
      </c>
      <c r="D113" s="36">
        <v>7229.3499999999995</v>
      </c>
      <c r="E113" s="36">
        <v>7165.7499999999991</v>
      </c>
      <c r="F113" s="36">
        <v>7118.5499999999993</v>
      </c>
      <c r="G113" s="36">
        <v>7054.9499999999989</v>
      </c>
      <c r="H113" s="36">
        <v>7276.5499999999993</v>
      </c>
      <c r="I113" s="36">
        <v>7340.15</v>
      </c>
      <c r="J113" s="36">
        <v>7387.3499999999995</v>
      </c>
      <c r="K113" s="31">
        <v>7292.95</v>
      </c>
      <c r="L113" s="31">
        <v>7182.15</v>
      </c>
      <c r="M113" s="31">
        <v>4.5789999999999997E-2</v>
      </c>
      <c r="N113" s="1"/>
      <c r="O113" s="1"/>
    </row>
    <row r="114" spans="1:15" ht="12.75" customHeight="1">
      <c r="A114" s="33">
        <v>104</v>
      </c>
      <c r="B114" s="53" t="s">
        <v>357</v>
      </c>
      <c r="C114" s="31">
        <v>871.45</v>
      </c>
      <c r="D114" s="36">
        <v>876.78333333333342</v>
      </c>
      <c r="E114" s="36">
        <v>860.96666666666681</v>
      </c>
      <c r="F114" s="36">
        <v>850.48333333333335</v>
      </c>
      <c r="G114" s="36">
        <v>834.66666666666674</v>
      </c>
      <c r="H114" s="36">
        <v>887.26666666666688</v>
      </c>
      <c r="I114" s="36">
        <v>903.08333333333348</v>
      </c>
      <c r="J114" s="36">
        <v>913.56666666666695</v>
      </c>
      <c r="K114" s="31">
        <v>892.6</v>
      </c>
      <c r="L114" s="31">
        <v>866.3</v>
      </c>
      <c r="M114" s="31">
        <v>0.83082999999999996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426.7</v>
      </c>
      <c r="D115" s="36">
        <v>429.90000000000003</v>
      </c>
      <c r="E115" s="36">
        <v>420.80000000000007</v>
      </c>
      <c r="F115" s="36">
        <v>414.90000000000003</v>
      </c>
      <c r="G115" s="36">
        <v>405.80000000000007</v>
      </c>
      <c r="H115" s="36">
        <v>435.80000000000007</v>
      </c>
      <c r="I115" s="36">
        <v>444.90000000000009</v>
      </c>
      <c r="J115" s="36">
        <v>450.80000000000007</v>
      </c>
      <c r="K115" s="31">
        <v>439</v>
      </c>
      <c r="L115" s="31">
        <v>424</v>
      </c>
      <c r="M115" s="31">
        <v>47.54833</v>
      </c>
      <c r="N115" s="1"/>
      <c r="O115" s="1"/>
    </row>
    <row r="116" spans="1:15" ht="12.75" customHeight="1">
      <c r="A116" s="33">
        <v>106</v>
      </c>
      <c r="B116" s="53" t="s">
        <v>358</v>
      </c>
      <c r="C116" s="31">
        <v>483.5</v>
      </c>
      <c r="D116" s="36">
        <v>488.55</v>
      </c>
      <c r="E116" s="36">
        <v>476.1</v>
      </c>
      <c r="F116" s="36">
        <v>468.7</v>
      </c>
      <c r="G116" s="36">
        <v>456.25</v>
      </c>
      <c r="H116" s="36">
        <v>495.95000000000005</v>
      </c>
      <c r="I116" s="36">
        <v>508.4</v>
      </c>
      <c r="J116" s="36">
        <v>515.80000000000007</v>
      </c>
      <c r="K116" s="31">
        <v>501</v>
      </c>
      <c r="L116" s="31">
        <v>481.15</v>
      </c>
      <c r="M116" s="31">
        <v>0.73070000000000002</v>
      </c>
      <c r="N116" s="1"/>
      <c r="O116" s="1"/>
    </row>
    <row r="117" spans="1:15" ht="12.75" customHeight="1">
      <c r="A117" s="33">
        <v>107</v>
      </c>
      <c r="B117" s="53" t="s">
        <v>359</v>
      </c>
      <c r="C117" s="31">
        <v>1096.0999999999999</v>
      </c>
      <c r="D117" s="36">
        <v>1095.2333333333333</v>
      </c>
      <c r="E117" s="36">
        <v>1079.4666666666667</v>
      </c>
      <c r="F117" s="36">
        <v>1062.8333333333333</v>
      </c>
      <c r="G117" s="36">
        <v>1047.0666666666666</v>
      </c>
      <c r="H117" s="36">
        <v>1111.8666666666668</v>
      </c>
      <c r="I117" s="36">
        <v>1127.6333333333337</v>
      </c>
      <c r="J117" s="36">
        <v>1144.2666666666669</v>
      </c>
      <c r="K117" s="31">
        <v>1111</v>
      </c>
      <c r="L117" s="31">
        <v>1078.5999999999999</v>
      </c>
      <c r="M117" s="31">
        <v>1.81053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1170.9000000000001</v>
      </c>
      <c r="D118" s="36">
        <v>1169.3666666666666</v>
      </c>
      <c r="E118" s="36">
        <v>1162.6833333333332</v>
      </c>
      <c r="F118" s="36">
        <v>1154.4666666666667</v>
      </c>
      <c r="G118" s="36">
        <v>1147.7833333333333</v>
      </c>
      <c r="H118" s="36">
        <v>1177.583333333333</v>
      </c>
      <c r="I118" s="36">
        <v>1184.2666666666664</v>
      </c>
      <c r="J118" s="36">
        <v>1192.4833333333329</v>
      </c>
      <c r="K118" s="31">
        <v>1176.05</v>
      </c>
      <c r="L118" s="31">
        <v>1161.1500000000001</v>
      </c>
      <c r="M118" s="31">
        <v>5.9943600000000004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1408</v>
      </c>
      <c r="D119" s="36">
        <v>1406.8333333333333</v>
      </c>
      <c r="E119" s="36">
        <v>1393.5666666666666</v>
      </c>
      <c r="F119" s="36">
        <v>1379.1333333333334</v>
      </c>
      <c r="G119" s="36">
        <v>1365.8666666666668</v>
      </c>
      <c r="H119" s="36">
        <v>1421.2666666666664</v>
      </c>
      <c r="I119" s="36">
        <v>1434.5333333333333</v>
      </c>
      <c r="J119" s="36">
        <v>1448.9666666666662</v>
      </c>
      <c r="K119" s="31">
        <v>1420.1</v>
      </c>
      <c r="L119" s="31">
        <v>1392.4</v>
      </c>
      <c r="M119" s="31">
        <v>10.824870000000001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158.9</v>
      </c>
      <c r="D120" s="36">
        <v>160.13333333333333</v>
      </c>
      <c r="E120" s="36">
        <v>157.26666666666665</v>
      </c>
      <c r="F120" s="36">
        <v>155.63333333333333</v>
      </c>
      <c r="G120" s="36">
        <v>152.76666666666665</v>
      </c>
      <c r="H120" s="36">
        <v>161.76666666666665</v>
      </c>
      <c r="I120" s="36">
        <v>164.63333333333333</v>
      </c>
      <c r="J120" s="36">
        <v>166.26666666666665</v>
      </c>
      <c r="K120" s="31">
        <v>163</v>
      </c>
      <c r="L120" s="31">
        <v>158.5</v>
      </c>
      <c r="M120" s="31">
        <v>48.415239999999997</v>
      </c>
      <c r="N120" s="1"/>
      <c r="O120" s="1"/>
    </row>
    <row r="121" spans="1:15" ht="12.75" customHeight="1">
      <c r="A121" s="33">
        <v>111</v>
      </c>
      <c r="B121" s="53" t="s">
        <v>269</v>
      </c>
      <c r="C121" s="31">
        <v>1323.15</v>
      </c>
      <c r="D121" s="36">
        <v>1322.4166666666667</v>
      </c>
      <c r="E121" s="36">
        <v>1311.8333333333335</v>
      </c>
      <c r="F121" s="36">
        <v>1300.5166666666667</v>
      </c>
      <c r="G121" s="36">
        <v>1289.9333333333334</v>
      </c>
      <c r="H121" s="36">
        <v>1333.7333333333336</v>
      </c>
      <c r="I121" s="36">
        <v>1344.3166666666671</v>
      </c>
      <c r="J121" s="36">
        <v>1355.6333333333337</v>
      </c>
      <c r="K121" s="31">
        <v>1333</v>
      </c>
      <c r="L121" s="31">
        <v>1311.1</v>
      </c>
      <c r="M121" s="31">
        <v>0.87407999999999997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453.25</v>
      </c>
      <c r="D122" s="36">
        <v>454.16666666666669</v>
      </c>
      <c r="E122" s="36">
        <v>449.63333333333338</v>
      </c>
      <c r="F122" s="36">
        <v>446.01666666666671</v>
      </c>
      <c r="G122" s="36">
        <v>441.48333333333341</v>
      </c>
      <c r="H122" s="36">
        <v>457.78333333333336</v>
      </c>
      <c r="I122" s="36">
        <v>462.31666666666666</v>
      </c>
      <c r="J122" s="36">
        <v>465.93333333333334</v>
      </c>
      <c r="K122" s="31">
        <v>458.7</v>
      </c>
      <c r="L122" s="31">
        <v>450.55</v>
      </c>
      <c r="M122" s="31">
        <v>53.056550000000001</v>
      </c>
      <c r="N122" s="1"/>
      <c r="O122" s="1"/>
    </row>
    <row r="123" spans="1:15" ht="12.75" customHeight="1">
      <c r="A123" s="33">
        <v>113</v>
      </c>
      <c r="B123" s="53" t="s">
        <v>360</v>
      </c>
      <c r="C123" s="31">
        <v>1337.95</v>
      </c>
      <c r="D123" s="36">
        <v>1343.5</v>
      </c>
      <c r="E123" s="36">
        <v>1321.45</v>
      </c>
      <c r="F123" s="36">
        <v>1304.95</v>
      </c>
      <c r="G123" s="36">
        <v>1282.9000000000001</v>
      </c>
      <c r="H123" s="36">
        <v>1360</v>
      </c>
      <c r="I123" s="36">
        <v>1382.0500000000002</v>
      </c>
      <c r="J123" s="36">
        <v>1398.55</v>
      </c>
      <c r="K123" s="31">
        <v>1365.55</v>
      </c>
      <c r="L123" s="31">
        <v>1327</v>
      </c>
      <c r="M123" s="31">
        <v>19.742010000000001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5184.2</v>
      </c>
      <c r="D124" s="36">
        <v>5218.833333333333</v>
      </c>
      <c r="E124" s="36">
        <v>5132.7666666666664</v>
      </c>
      <c r="F124" s="36">
        <v>5081.333333333333</v>
      </c>
      <c r="G124" s="36">
        <v>4995.2666666666664</v>
      </c>
      <c r="H124" s="36">
        <v>5270.2666666666664</v>
      </c>
      <c r="I124" s="36">
        <v>5356.3333333333339</v>
      </c>
      <c r="J124" s="36">
        <v>5407.7666666666664</v>
      </c>
      <c r="K124" s="31">
        <v>5304.9</v>
      </c>
      <c r="L124" s="31">
        <v>5167.3999999999996</v>
      </c>
      <c r="M124" s="31">
        <v>2.8632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2823.8</v>
      </c>
      <c r="D125" s="36">
        <v>2836.8333333333335</v>
      </c>
      <c r="E125" s="36">
        <v>2799.9666666666672</v>
      </c>
      <c r="F125" s="36">
        <v>2776.1333333333337</v>
      </c>
      <c r="G125" s="36">
        <v>2739.2666666666673</v>
      </c>
      <c r="H125" s="36">
        <v>2860.666666666667</v>
      </c>
      <c r="I125" s="36">
        <v>2897.5333333333328</v>
      </c>
      <c r="J125" s="36">
        <v>2921.3666666666668</v>
      </c>
      <c r="K125" s="31">
        <v>2873.7</v>
      </c>
      <c r="L125" s="31">
        <v>2813</v>
      </c>
      <c r="M125" s="31">
        <v>1.9728000000000001</v>
      </c>
      <c r="N125" s="1"/>
      <c r="O125" s="1"/>
    </row>
    <row r="126" spans="1:15" ht="12.75" customHeight="1">
      <c r="A126" s="33">
        <v>116</v>
      </c>
      <c r="B126" s="53" t="s">
        <v>361</v>
      </c>
      <c r="C126" s="31">
        <v>3291.65</v>
      </c>
      <c r="D126" s="36">
        <v>3279.1166666666663</v>
      </c>
      <c r="E126" s="36">
        <v>3232.2333333333327</v>
      </c>
      <c r="F126" s="36">
        <v>3172.8166666666662</v>
      </c>
      <c r="G126" s="36">
        <v>3125.9333333333325</v>
      </c>
      <c r="H126" s="36">
        <v>3338.5333333333328</v>
      </c>
      <c r="I126" s="36">
        <v>3385.416666666667</v>
      </c>
      <c r="J126" s="36">
        <v>3444.833333333333</v>
      </c>
      <c r="K126" s="31">
        <v>3326</v>
      </c>
      <c r="L126" s="31">
        <v>3219.7</v>
      </c>
      <c r="M126" s="31">
        <v>4.2425499999999996</v>
      </c>
      <c r="N126" s="1"/>
      <c r="O126" s="1"/>
    </row>
    <row r="127" spans="1:15" ht="12.75" customHeight="1">
      <c r="A127" s="33">
        <v>117</v>
      </c>
      <c r="B127" s="53" t="s">
        <v>866</v>
      </c>
      <c r="C127" s="31">
        <v>1650.45</v>
      </c>
      <c r="D127" s="36">
        <v>1655.5333333333335</v>
      </c>
      <c r="E127" s="36">
        <v>1626.5666666666671</v>
      </c>
      <c r="F127" s="36">
        <v>1602.6833333333336</v>
      </c>
      <c r="G127" s="36">
        <v>1573.7166666666672</v>
      </c>
      <c r="H127" s="36">
        <v>1679.416666666667</v>
      </c>
      <c r="I127" s="36">
        <v>1708.3833333333337</v>
      </c>
      <c r="J127" s="36">
        <v>1732.2666666666669</v>
      </c>
      <c r="K127" s="31">
        <v>1684.5</v>
      </c>
      <c r="L127" s="31">
        <v>1631.65</v>
      </c>
      <c r="M127" s="31">
        <v>0.74102000000000001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1049.55</v>
      </c>
      <c r="D128" s="36">
        <v>1056.5999999999999</v>
      </c>
      <c r="E128" s="36">
        <v>1029.3499999999999</v>
      </c>
      <c r="F128" s="36">
        <v>1009.1500000000001</v>
      </c>
      <c r="G128" s="36">
        <v>981.90000000000009</v>
      </c>
      <c r="H128" s="36">
        <v>1076.7999999999997</v>
      </c>
      <c r="I128" s="36">
        <v>1104.0499999999997</v>
      </c>
      <c r="J128" s="36">
        <v>1124.2499999999995</v>
      </c>
      <c r="K128" s="31">
        <v>1083.8499999999999</v>
      </c>
      <c r="L128" s="31">
        <v>1036.4000000000001</v>
      </c>
      <c r="M128" s="31">
        <v>38.47372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1203.95</v>
      </c>
      <c r="D129" s="36">
        <v>1196.4666666666669</v>
      </c>
      <c r="E129" s="36">
        <v>1181.5333333333338</v>
      </c>
      <c r="F129" s="36">
        <v>1159.1166666666668</v>
      </c>
      <c r="G129" s="36">
        <v>1144.1833333333336</v>
      </c>
      <c r="H129" s="36">
        <v>1218.8833333333339</v>
      </c>
      <c r="I129" s="36">
        <v>1233.8166666666668</v>
      </c>
      <c r="J129" s="36">
        <v>1256.233333333334</v>
      </c>
      <c r="K129" s="31">
        <v>1211.4000000000001</v>
      </c>
      <c r="L129" s="31">
        <v>1174.05</v>
      </c>
      <c r="M129" s="31">
        <v>4.6705199999999998</v>
      </c>
      <c r="N129" s="1"/>
      <c r="O129" s="1"/>
    </row>
    <row r="130" spans="1:15" ht="12.75" customHeight="1">
      <c r="A130" s="33">
        <v>120</v>
      </c>
      <c r="B130" s="53" t="s">
        <v>827</v>
      </c>
      <c r="C130" s="31">
        <v>4423.5</v>
      </c>
      <c r="D130" s="36">
        <v>4432.2</v>
      </c>
      <c r="E130" s="36">
        <v>4359.3999999999996</v>
      </c>
      <c r="F130" s="36">
        <v>4295.3</v>
      </c>
      <c r="G130" s="36">
        <v>4222.5</v>
      </c>
      <c r="H130" s="36">
        <v>4496.2999999999993</v>
      </c>
      <c r="I130" s="36">
        <v>4569.1000000000004</v>
      </c>
      <c r="J130" s="36">
        <v>4633.1999999999989</v>
      </c>
      <c r="K130" s="31">
        <v>4505</v>
      </c>
      <c r="L130" s="31">
        <v>4368.1000000000004</v>
      </c>
      <c r="M130" s="31">
        <v>1.57942</v>
      </c>
      <c r="N130" s="1"/>
      <c r="O130" s="1"/>
    </row>
    <row r="131" spans="1:15" ht="12.75" customHeight="1">
      <c r="A131" s="33">
        <v>121</v>
      </c>
      <c r="B131" s="53" t="s">
        <v>362</v>
      </c>
      <c r="C131" s="31">
        <v>1483.1</v>
      </c>
      <c r="D131" s="36">
        <v>1484.6833333333334</v>
      </c>
      <c r="E131" s="36">
        <v>1473.4166666666667</v>
      </c>
      <c r="F131" s="36">
        <v>1463.7333333333333</v>
      </c>
      <c r="G131" s="36">
        <v>1452.4666666666667</v>
      </c>
      <c r="H131" s="36">
        <v>1494.3666666666668</v>
      </c>
      <c r="I131" s="36">
        <v>1505.6333333333332</v>
      </c>
      <c r="J131" s="36">
        <v>1515.3166666666668</v>
      </c>
      <c r="K131" s="31">
        <v>1495.95</v>
      </c>
      <c r="L131" s="31">
        <v>1475</v>
      </c>
      <c r="M131" s="31">
        <v>0.47569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314.25</v>
      </c>
      <c r="D132" s="36">
        <v>313.98333333333335</v>
      </c>
      <c r="E132" s="36">
        <v>312.26666666666671</v>
      </c>
      <c r="F132" s="36">
        <v>310.28333333333336</v>
      </c>
      <c r="G132" s="36">
        <v>308.56666666666672</v>
      </c>
      <c r="H132" s="36">
        <v>315.9666666666667</v>
      </c>
      <c r="I132" s="36">
        <v>317.68333333333339</v>
      </c>
      <c r="J132" s="36">
        <v>319.66666666666669</v>
      </c>
      <c r="K132" s="31">
        <v>315.7</v>
      </c>
      <c r="L132" s="31">
        <v>312</v>
      </c>
      <c r="M132" s="31">
        <v>9.4671000000000003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3305.75</v>
      </c>
      <c r="D133" s="36">
        <v>3296.35</v>
      </c>
      <c r="E133" s="36">
        <v>3256.45</v>
      </c>
      <c r="F133" s="36">
        <v>3207.15</v>
      </c>
      <c r="G133" s="36">
        <v>3167.25</v>
      </c>
      <c r="H133" s="36">
        <v>3345.6499999999996</v>
      </c>
      <c r="I133" s="36">
        <v>3385.55</v>
      </c>
      <c r="J133" s="36">
        <v>3434.8499999999995</v>
      </c>
      <c r="K133" s="31">
        <v>3336.25</v>
      </c>
      <c r="L133" s="31">
        <v>3247.05</v>
      </c>
      <c r="M133" s="31">
        <v>5.2728700000000002</v>
      </c>
      <c r="N133" s="1"/>
      <c r="O133" s="1"/>
    </row>
    <row r="134" spans="1:15" ht="12.75" customHeight="1">
      <c r="A134" s="33">
        <v>124</v>
      </c>
      <c r="B134" s="53" t="s">
        <v>363</v>
      </c>
      <c r="C134" s="31">
        <v>1841.7</v>
      </c>
      <c r="D134" s="36">
        <v>1862.2333333333333</v>
      </c>
      <c r="E134" s="36">
        <v>1809.4666666666667</v>
      </c>
      <c r="F134" s="36">
        <v>1777.2333333333333</v>
      </c>
      <c r="G134" s="36">
        <v>1724.4666666666667</v>
      </c>
      <c r="H134" s="36">
        <v>1894.4666666666667</v>
      </c>
      <c r="I134" s="36">
        <v>1947.2333333333336</v>
      </c>
      <c r="J134" s="36">
        <v>1979.4666666666667</v>
      </c>
      <c r="K134" s="31">
        <v>1915</v>
      </c>
      <c r="L134" s="31">
        <v>1830</v>
      </c>
      <c r="M134" s="31">
        <v>6.1525299999999996</v>
      </c>
      <c r="N134" s="1"/>
      <c r="O134" s="1"/>
    </row>
    <row r="135" spans="1:15" ht="12.75" customHeight="1">
      <c r="A135" s="33">
        <v>125</v>
      </c>
      <c r="B135" s="53" t="s">
        <v>364</v>
      </c>
      <c r="C135" s="31">
        <v>957.55</v>
      </c>
      <c r="D135" s="36">
        <v>961.66666666666663</v>
      </c>
      <c r="E135" s="36">
        <v>947.88333333333321</v>
      </c>
      <c r="F135" s="36">
        <v>938.21666666666658</v>
      </c>
      <c r="G135" s="36">
        <v>924.43333333333317</v>
      </c>
      <c r="H135" s="36">
        <v>971.33333333333326</v>
      </c>
      <c r="I135" s="36">
        <v>985.11666666666679</v>
      </c>
      <c r="J135" s="36">
        <v>994.7833333333333</v>
      </c>
      <c r="K135" s="31">
        <v>975.45</v>
      </c>
      <c r="L135" s="31">
        <v>952</v>
      </c>
      <c r="M135" s="31">
        <v>0.57452999999999999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886.1</v>
      </c>
      <c r="D136" s="36">
        <v>892.65</v>
      </c>
      <c r="E136" s="36">
        <v>870.3</v>
      </c>
      <c r="F136" s="36">
        <v>854.5</v>
      </c>
      <c r="G136" s="36">
        <v>832.15</v>
      </c>
      <c r="H136" s="36">
        <v>908.44999999999993</v>
      </c>
      <c r="I136" s="36">
        <v>930.80000000000007</v>
      </c>
      <c r="J136" s="36">
        <v>946.59999999999991</v>
      </c>
      <c r="K136" s="31">
        <v>915</v>
      </c>
      <c r="L136" s="31">
        <v>876.85</v>
      </c>
      <c r="M136" s="31">
        <v>31.09393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506.7</v>
      </c>
      <c r="D137" s="36">
        <v>508.5</v>
      </c>
      <c r="E137" s="36">
        <v>504.20000000000005</v>
      </c>
      <c r="F137" s="36">
        <v>501.70000000000005</v>
      </c>
      <c r="G137" s="36">
        <v>497.40000000000009</v>
      </c>
      <c r="H137" s="36">
        <v>511</v>
      </c>
      <c r="I137" s="36">
        <v>515.29999999999995</v>
      </c>
      <c r="J137" s="36">
        <v>517.79999999999995</v>
      </c>
      <c r="K137" s="31">
        <v>512.79999999999995</v>
      </c>
      <c r="L137" s="31">
        <v>506</v>
      </c>
      <c r="M137" s="31">
        <v>13.73441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1832.7</v>
      </c>
      <c r="D138" s="36">
        <v>1819.7666666666667</v>
      </c>
      <c r="E138" s="36">
        <v>1803.1833333333334</v>
      </c>
      <c r="F138" s="36">
        <v>1773.6666666666667</v>
      </c>
      <c r="G138" s="36">
        <v>1757.0833333333335</v>
      </c>
      <c r="H138" s="36">
        <v>1849.2833333333333</v>
      </c>
      <c r="I138" s="36">
        <v>1865.8666666666668</v>
      </c>
      <c r="J138" s="36">
        <v>1895.3833333333332</v>
      </c>
      <c r="K138" s="31">
        <v>1836.35</v>
      </c>
      <c r="L138" s="31">
        <v>1790.25</v>
      </c>
      <c r="M138" s="31">
        <v>3.3237999999999999</v>
      </c>
      <c r="N138" s="1"/>
      <c r="O138" s="1"/>
    </row>
    <row r="139" spans="1:15" ht="12.75" customHeight="1">
      <c r="A139" s="33">
        <v>129</v>
      </c>
      <c r="B139" s="53" t="s">
        <v>828</v>
      </c>
      <c r="C139" s="31">
        <v>3011.55</v>
      </c>
      <c r="D139" s="36">
        <v>3016.9666666666667</v>
      </c>
      <c r="E139" s="36">
        <v>2900.9333333333334</v>
      </c>
      <c r="F139" s="36">
        <v>2790.3166666666666</v>
      </c>
      <c r="G139" s="36">
        <v>2674.2833333333333</v>
      </c>
      <c r="H139" s="36">
        <v>3127.5833333333335</v>
      </c>
      <c r="I139" s="36">
        <v>3243.6166666666672</v>
      </c>
      <c r="J139" s="36">
        <v>3354.2333333333336</v>
      </c>
      <c r="K139" s="31">
        <v>3133</v>
      </c>
      <c r="L139" s="31">
        <v>2906.35</v>
      </c>
      <c r="M139" s="31">
        <v>5.4809299999999999</v>
      </c>
      <c r="N139" s="1"/>
      <c r="O139" s="1"/>
    </row>
    <row r="140" spans="1:15" ht="12.75" customHeight="1">
      <c r="A140" s="33">
        <v>130</v>
      </c>
      <c r="B140" s="53" t="s">
        <v>365</v>
      </c>
      <c r="C140" s="31">
        <v>599.95000000000005</v>
      </c>
      <c r="D140" s="36">
        <v>609.2833333333333</v>
      </c>
      <c r="E140" s="36">
        <v>588.66666666666663</v>
      </c>
      <c r="F140" s="36">
        <v>577.38333333333333</v>
      </c>
      <c r="G140" s="36">
        <v>556.76666666666665</v>
      </c>
      <c r="H140" s="36">
        <v>620.56666666666661</v>
      </c>
      <c r="I140" s="36">
        <v>641.18333333333339</v>
      </c>
      <c r="J140" s="36">
        <v>652.46666666666658</v>
      </c>
      <c r="K140" s="31">
        <v>629.9</v>
      </c>
      <c r="L140" s="31">
        <v>598</v>
      </c>
      <c r="M140" s="31">
        <v>11.45157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2443.85</v>
      </c>
      <c r="D141" s="36">
        <v>2459.6166666666668</v>
      </c>
      <c r="E141" s="36">
        <v>2409.2333333333336</v>
      </c>
      <c r="F141" s="36">
        <v>2374.6166666666668</v>
      </c>
      <c r="G141" s="36">
        <v>2324.2333333333336</v>
      </c>
      <c r="H141" s="36">
        <v>2494.2333333333336</v>
      </c>
      <c r="I141" s="36">
        <v>2544.6166666666668</v>
      </c>
      <c r="J141" s="36">
        <v>2579.2333333333336</v>
      </c>
      <c r="K141" s="31">
        <v>2510</v>
      </c>
      <c r="L141" s="31">
        <v>2425</v>
      </c>
      <c r="M141" s="31">
        <v>3.55463</v>
      </c>
      <c r="N141" s="1"/>
      <c r="O141" s="1"/>
    </row>
    <row r="142" spans="1:15" ht="12.75" customHeight="1">
      <c r="A142" s="33">
        <v>132</v>
      </c>
      <c r="B142" s="53" t="s">
        <v>270</v>
      </c>
      <c r="C142" s="31">
        <v>450.15</v>
      </c>
      <c r="D142" s="36">
        <v>453.23333333333329</v>
      </c>
      <c r="E142" s="36">
        <v>446.01666666666659</v>
      </c>
      <c r="F142" s="36">
        <v>441.88333333333333</v>
      </c>
      <c r="G142" s="36">
        <v>434.66666666666663</v>
      </c>
      <c r="H142" s="36">
        <v>457.36666666666656</v>
      </c>
      <c r="I142" s="36">
        <v>464.58333333333326</v>
      </c>
      <c r="J142" s="36">
        <v>468.71666666666653</v>
      </c>
      <c r="K142" s="31">
        <v>460.45</v>
      </c>
      <c r="L142" s="31">
        <v>449.1</v>
      </c>
      <c r="M142" s="31">
        <v>9.2049900000000004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123.35</v>
      </c>
      <c r="D143" s="36">
        <v>123.78333333333335</v>
      </c>
      <c r="E143" s="36">
        <v>122.56666666666669</v>
      </c>
      <c r="F143" s="36">
        <v>121.78333333333335</v>
      </c>
      <c r="G143" s="36">
        <v>120.56666666666669</v>
      </c>
      <c r="H143" s="36">
        <v>124.56666666666669</v>
      </c>
      <c r="I143" s="36">
        <v>125.78333333333336</v>
      </c>
      <c r="J143" s="36">
        <v>126.56666666666669</v>
      </c>
      <c r="K143" s="31">
        <v>125</v>
      </c>
      <c r="L143" s="31">
        <v>123</v>
      </c>
      <c r="M143" s="31">
        <v>10.785729999999999</v>
      </c>
      <c r="N143" s="1"/>
      <c r="O143" s="1"/>
    </row>
    <row r="144" spans="1:15" ht="12.75" customHeight="1">
      <c r="A144" s="33">
        <v>134</v>
      </c>
      <c r="B144" s="53" t="s">
        <v>366</v>
      </c>
      <c r="C144" s="31">
        <v>166.6</v>
      </c>
      <c r="D144" s="36">
        <v>167.41666666666666</v>
      </c>
      <c r="E144" s="36">
        <v>164.93333333333331</v>
      </c>
      <c r="F144" s="36">
        <v>163.26666666666665</v>
      </c>
      <c r="G144" s="36">
        <v>160.7833333333333</v>
      </c>
      <c r="H144" s="36">
        <v>169.08333333333331</v>
      </c>
      <c r="I144" s="36">
        <v>171.56666666666666</v>
      </c>
      <c r="J144" s="36">
        <v>173.23333333333332</v>
      </c>
      <c r="K144" s="31">
        <v>169.9</v>
      </c>
      <c r="L144" s="31">
        <v>165.75</v>
      </c>
      <c r="M144" s="31">
        <v>16.85651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3989.25</v>
      </c>
      <c r="D145" s="36">
        <v>4020.1166666666668</v>
      </c>
      <c r="E145" s="36">
        <v>3940.2333333333336</v>
      </c>
      <c r="F145" s="36">
        <v>3891.2166666666667</v>
      </c>
      <c r="G145" s="36">
        <v>3811.3333333333335</v>
      </c>
      <c r="H145" s="36">
        <v>4069.1333333333337</v>
      </c>
      <c r="I145" s="36">
        <v>4149.0166666666664</v>
      </c>
      <c r="J145" s="36">
        <v>4198.0333333333338</v>
      </c>
      <c r="K145" s="31">
        <v>4100</v>
      </c>
      <c r="L145" s="31">
        <v>3971.1</v>
      </c>
      <c r="M145" s="31">
        <v>7.5278700000000001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8470.5499999999993</v>
      </c>
      <c r="D146" s="36">
        <v>8523.5333333333328</v>
      </c>
      <c r="E146" s="36">
        <v>8392.0666666666657</v>
      </c>
      <c r="F146" s="36">
        <v>8313.5833333333321</v>
      </c>
      <c r="G146" s="36">
        <v>8182.116666666665</v>
      </c>
      <c r="H146" s="36">
        <v>8602.0166666666664</v>
      </c>
      <c r="I146" s="36">
        <v>8733.4833333333336</v>
      </c>
      <c r="J146" s="36">
        <v>8811.9666666666672</v>
      </c>
      <c r="K146" s="31">
        <v>8655</v>
      </c>
      <c r="L146" s="31">
        <v>8445.0499999999993</v>
      </c>
      <c r="M146" s="31">
        <v>2.9961700000000002</v>
      </c>
      <c r="N146" s="1"/>
      <c r="O146" s="1"/>
    </row>
    <row r="147" spans="1:15" ht="12.75" customHeight="1">
      <c r="A147" s="33">
        <v>137</v>
      </c>
      <c r="B147" s="53" t="s">
        <v>161</v>
      </c>
      <c r="C147" s="31">
        <v>2346.9499999999998</v>
      </c>
      <c r="D147" s="36">
        <v>2369.2999999999997</v>
      </c>
      <c r="E147" s="36">
        <v>2307.7499999999995</v>
      </c>
      <c r="F147" s="36">
        <v>2268.5499999999997</v>
      </c>
      <c r="G147" s="36">
        <v>2206.9999999999995</v>
      </c>
      <c r="H147" s="36">
        <v>2408.4999999999995</v>
      </c>
      <c r="I147" s="36">
        <v>2470.0499999999997</v>
      </c>
      <c r="J147" s="36">
        <v>2509.2499999999995</v>
      </c>
      <c r="K147" s="31">
        <v>2430.85</v>
      </c>
      <c r="L147" s="31">
        <v>2330.1</v>
      </c>
      <c r="M147" s="31">
        <v>4.2581300000000004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6297.1</v>
      </c>
      <c r="D148" s="36">
        <v>6274.8166666666666</v>
      </c>
      <c r="E148" s="36">
        <v>6224.6333333333332</v>
      </c>
      <c r="F148" s="36">
        <v>6152.166666666667</v>
      </c>
      <c r="G148" s="36">
        <v>6101.9833333333336</v>
      </c>
      <c r="H148" s="36">
        <v>6347.2833333333328</v>
      </c>
      <c r="I148" s="36">
        <v>6397.4666666666653</v>
      </c>
      <c r="J148" s="36">
        <v>6469.9333333333325</v>
      </c>
      <c r="K148" s="31">
        <v>6325</v>
      </c>
      <c r="L148" s="31">
        <v>6202.35</v>
      </c>
      <c r="M148" s="31">
        <v>2.97106</v>
      </c>
      <c r="N148" s="1"/>
      <c r="O148" s="1"/>
    </row>
    <row r="149" spans="1:15" ht="12.75" customHeight="1">
      <c r="A149" s="33">
        <v>139</v>
      </c>
      <c r="B149" s="53" t="s">
        <v>367</v>
      </c>
      <c r="C149" s="31">
        <v>621.9</v>
      </c>
      <c r="D149" s="36">
        <v>626.23333333333323</v>
      </c>
      <c r="E149" s="36">
        <v>614.66666666666652</v>
      </c>
      <c r="F149" s="36">
        <v>607.43333333333328</v>
      </c>
      <c r="G149" s="36">
        <v>595.86666666666656</v>
      </c>
      <c r="H149" s="36">
        <v>633.46666666666647</v>
      </c>
      <c r="I149" s="36">
        <v>645.0333333333333</v>
      </c>
      <c r="J149" s="36">
        <v>652.26666666666642</v>
      </c>
      <c r="K149" s="31">
        <v>637.79999999999995</v>
      </c>
      <c r="L149" s="31">
        <v>619</v>
      </c>
      <c r="M149" s="31">
        <v>2.2941400000000001</v>
      </c>
      <c r="N149" s="1"/>
      <c r="O149" s="1"/>
    </row>
    <row r="150" spans="1:15" ht="12.75" customHeight="1">
      <c r="A150" s="33">
        <v>140</v>
      </c>
      <c r="B150" s="53" t="s">
        <v>368</v>
      </c>
      <c r="C150" s="31">
        <v>474.55</v>
      </c>
      <c r="D150" s="36">
        <v>476.23333333333329</v>
      </c>
      <c r="E150" s="36">
        <v>469.21666666666658</v>
      </c>
      <c r="F150" s="36">
        <v>463.88333333333327</v>
      </c>
      <c r="G150" s="36">
        <v>456.86666666666656</v>
      </c>
      <c r="H150" s="36">
        <v>481.56666666666661</v>
      </c>
      <c r="I150" s="36">
        <v>488.58333333333337</v>
      </c>
      <c r="J150" s="36">
        <v>493.91666666666663</v>
      </c>
      <c r="K150" s="31">
        <v>483.25</v>
      </c>
      <c r="L150" s="31">
        <v>470.9</v>
      </c>
      <c r="M150" s="31">
        <v>3.4179499999999998</v>
      </c>
      <c r="N150" s="1"/>
      <c r="O150" s="1"/>
    </row>
    <row r="151" spans="1:15" ht="12.75" customHeight="1">
      <c r="A151" s="33">
        <v>141</v>
      </c>
      <c r="B151" s="53" t="s">
        <v>369</v>
      </c>
      <c r="C151" s="31">
        <v>180.75</v>
      </c>
      <c r="D151" s="36">
        <v>181.13333333333335</v>
      </c>
      <c r="E151" s="36">
        <v>179.41666666666671</v>
      </c>
      <c r="F151" s="36">
        <v>178.08333333333337</v>
      </c>
      <c r="G151" s="36">
        <v>176.36666666666673</v>
      </c>
      <c r="H151" s="36">
        <v>182.4666666666667</v>
      </c>
      <c r="I151" s="36">
        <v>184.18333333333334</v>
      </c>
      <c r="J151" s="36">
        <v>185.51666666666668</v>
      </c>
      <c r="K151" s="31">
        <v>182.85</v>
      </c>
      <c r="L151" s="31">
        <v>179.8</v>
      </c>
      <c r="M151" s="31">
        <v>3.2846799999999998</v>
      </c>
      <c r="N151" s="1"/>
      <c r="O151" s="1"/>
    </row>
    <row r="152" spans="1:15" ht="12.75" customHeight="1">
      <c r="A152" s="33">
        <v>142</v>
      </c>
      <c r="B152" s="53" t="s">
        <v>370</v>
      </c>
      <c r="C152" s="31">
        <v>46.55</v>
      </c>
      <c r="D152" s="36">
        <v>46.9</v>
      </c>
      <c r="E152" s="36">
        <v>46</v>
      </c>
      <c r="F152" s="36">
        <v>45.45</v>
      </c>
      <c r="G152" s="36">
        <v>44.550000000000004</v>
      </c>
      <c r="H152" s="36">
        <v>47.449999999999996</v>
      </c>
      <c r="I152" s="36">
        <v>48.349999999999987</v>
      </c>
      <c r="J152" s="36">
        <v>48.899999999999991</v>
      </c>
      <c r="K152" s="31">
        <v>47.8</v>
      </c>
      <c r="L152" s="31">
        <v>46.35</v>
      </c>
      <c r="M152" s="31">
        <v>107.45208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4571.8500000000004</v>
      </c>
      <c r="D153" s="36">
        <v>4569.3333333333339</v>
      </c>
      <c r="E153" s="36">
        <v>4535.1166666666677</v>
      </c>
      <c r="F153" s="36">
        <v>4498.3833333333341</v>
      </c>
      <c r="G153" s="36">
        <v>4464.1666666666679</v>
      </c>
      <c r="H153" s="36">
        <v>4606.0666666666675</v>
      </c>
      <c r="I153" s="36">
        <v>4640.2833333333347</v>
      </c>
      <c r="J153" s="36">
        <v>4677.0166666666673</v>
      </c>
      <c r="K153" s="31">
        <v>4603.55</v>
      </c>
      <c r="L153" s="31">
        <v>4532.6000000000004</v>
      </c>
      <c r="M153" s="31">
        <v>4.6590699999999998</v>
      </c>
      <c r="N153" s="1"/>
      <c r="O153" s="1"/>
    </row>
    <row r="154" spans="1:15" ht="12.75" customHeight="1">
      <c r="A154" s="33">
        <v>144</v>
      </c>
      <c r="B154" s="53" t="s">
        <v>371</v>
      </c>
      <c r="C154" s="31">
        <v>651.9</v>
      </c>
      <c r="D154" s="36">
        <v>651.23333333333323</v>
      </c>
      <c r="E154" s="36">
        <v>644.66666666666652</v>
      </c>
      <c r="F154" s="36">
        <v>637.43333333333328</v>
      </c>
      <c r="G154" s="36">
        <v>630.86666666666656</v>
      </c>
      <c r="H154" s="36">
        <v>658.46666666666647</v>
      </c>
      <c r="I154" s="36">
        <v>665.0333333333333</v>
      </c>
      <c r="J154" s="36">
        <v>672.26666666666642</v>
      </c>
      <c r="K154" s="31">
        <v>657.8</v>
      </c>
      <c r="L154" s="31">
        <v>644</v>
      </c>
      <c r="M154" s="31">
        <v>1.5908500000000001</v>
      </c>
      <c r="N154" s="1"/>
      <c r="O154" s="1"/>
    </row>
    <row r="155" spans="1:15" ht="12.75" customHeight="1">
      <c r="A155" s="33">
        <v>145</v>
      </c>
      <c r="B155" s="53" t="s">
        <v>271</v>
      </c>
      <c r="C155" s="31">
        <v>486.6</v>
      </c>
      <c r="D155" s="36">
        <v>483.23333333333335</v>
      </c>
      <c r="E155" s="36">
        <v>477.81666666666672</v>
      </c>
      <c r="F155" s="36">
        <v>469.03333333333336</v>
      </c>
      <c r="G155" s="36">
        <v>463.61666666666673</v>
      </c>
      <c r="H155" s="36">
        <v>492.01666666666671</v>
      </c>
      <c r="I155" s="36">
        <v>497.43333333333334</v>
      </c>
      <c r="J155" s="36">
        <v>506.2166666666667</v>
      </c>
      <c r="K155" s="31">
        <v>488.65</v>
      </c>
      <c r="L155" s="31">
        <v>474.45</v>
      </c>
      <c r="M155" s="31">
        <v>6.7397</v>
      </c>
      <c r="N155" s="1"/>
      <c r="O155" s="1"/>
    </row>
    <row r="156" spans="1:15" ht="12.75" customHeight="1">
      <c r="A156" s="33">
        <v>146</v>
      </c>
      <c r="B156" s="53" t="s">
        <v>372</v>
      </c>
      <c r="C156" s="31">
        <v>1967.2</v>
      </c>
      <c r="D156" s="36">
        <v>1973.5333333333335</v>
      </c>
      <c r="E156" s="36">
        <v>1948.666666666667</v>
      </c>
      <c r="F156" s="36">
        <v>1930.1333333333334</v>
      </c>
      <c r="G156" s="36">
        <v>1905.2666666666669</v>
      </c>
      <c r="H156" s="36">
        <v>1992.0666666666671</v>
      </c>
      <c r="I156" s="36">
        <v>2016.9333333333334</v>
      </c>
      <c r="J156" s="36">
        <v>2035.4666666666672</v>
      </c>
      <c r="K156" s="31">
        <v>1998.4</v>
      </c>
      <c r="L156" s="31">
        <v>1955</v>
      </c>
      <c r="M156" s="31">
        <v>0.38856000000000002</v>
      </c>
      <c r="N156" s="1"/>
      <c r="O156" s="1"/>
    </row>
    <row r="157" spans="1:15" ht="12.75" customHeight="1">
      <c r="A157" s="33">
        <v>147</v>
      </c>
      <c r="B157" s="53" t="s">
        <v>373</v>
      </c>
      <c r="C157" s="31">
        <v>238.5</v>
      </c>
      <c r="D157" s="36">
        <v>238.70000000000002</v>
      </c>
      <c r="E157" s="36">
        <v>234.20000000000005</v>
      </c>
      <c r="F157" s="36">
        <v>229.90000000000003</v>
      </c>
      <c r="G157" s="36">
        <v>225.40000000000006</v>
      </c>
      <c r="H157" s="36">
        <v>243.00000000000003</v>
      </c>
      <c r="I157" s="36">
        <v>247.49999999999997</v>
      </c>
      <c r="J157" s="36">
        <v>251.8</v>
      </c>
      <c r="K157" s="31">
        <v>243.2</v>
      </c>
      <c r="L157" s="31">
        <v>234.4</v>
      </c>
      <c r="M157" s="31">
        <v>109.34893</v>
      </c>
      <c r="N157" s="1"/>
      <c r="O157" s="1"/>
    </row>
    <row r="158" spans="1:15" ht="12.75" customHeight="1">
      <c r="A158" s="33">
        <v>148</v>
      </c>
      <c r="B158" s="53" t="s">
        <v>845</v>
      </c>
      <c r="C158" s="31">
        <v>1315.05</v>
      </c>
      <c r="D158" s="36">
        <v>1313.05</v>
      </c>
      <c r="E158" s="36">
        <v>1290</v>
      </c>
      <c r="F158" s="36">
        <v>1264.95</v>
      </c>
      <c r="G158" s="36">
        <v>1241.9000000000001</v>
      </c>
      <c r="H158" s="36">
        <v>1338.1</v>
      </c>
      <c r="I158" s="36">
        <v>1361.1499999999996</v>
      </c>
      <c r="J158" s="36">
        <v>1386.1999999999998</v>
      </c>
      <c r="K158" s="31">
        <v>1336.1</v>
      </c>
      <c r="L158" s="31">
        <v>1288</v>
      </c>
      <c r="M158" s="31">
        <v>0.81144000000000005</v>
      </c>
      <c r="N158" s="1"/>
      <c r="O158" s="1"/>
    </row>
    <row r="159" spans="1:15" ht="12.75" customHeight="1">
      <c r="A159" s="33">
        <v>149</v>
      </c>
      <c r="B159" s="53" t="s">
        <v>374</v>
      </c>
      <c r="C159" s="31">
        <v>98.6</v>
      </c>
      <c r="D159" s="36">
        <v>99.766666666666666</v>
      </c>
      <c r="E159" s="36">
        <v>97.133333333333326</v>
      </c>
      <c r="F159" s="36">
        <v>95.666666666666657</v>
      </c>
      <c r="G159" s="36">
        <v>93.033333333333317</v>
      </c>
      <c r="H159" s="36">
        <v>101.23333333333333</v>
      </c>
      <c r="I159" s="36">
        <v>103.86666666666669</v>
      </c>
      <c r="J159" s="36">
        <v>105.33333333333334</v>
      </c>
      <c r="K159" s="31">
        <v>102.4</v>
      </c>
      <c r="L159" s="31">
        <v>98.3</v>
      </c>
      <c r="M159" s="31">
        <v>44.912010000000002</v>
      </c>
      <c r="N159" s="1"/>
      <c r="O159" s="1"/>
    </row>
    <row r="160" spans="1:15" ht="12.75" customHeight="1">
      <c r="A160" s="33">
        <v>150</v>
      </c>
      <c r="B160" s="53" t="s">
        <v>829</v>
      </c>
      <c r="C160" s="31">
        <v>893.5</v>
      </c>
      <c r="D160" s="36">
        <v>894.94999999999993</v>
      </c>
      <c r="E160" s="36">
        <v>884.59999999999991</v>
      </c>
      <c r="F160" s="36">
        <v>875.69999999999993</v>
      </c>
      <c r="G160" s="36">
        <v>865.34999999999991</v>
      </c>
      <c r="H160" s="36">
        <v>903.84999999999991</v>
      </c>
      <c r="I160" s="36">
        <v>914.2</v>
      </c>
      <c r="J160" s="36">
        <v>923.09999999999991</v>
      </c>
      <c r="K160" s="31">
        <v>905.3</v>
      </c>
      <c r="L160" s="31">
        <v>886.05</v>
      </c>
      <c r="M160" s="31">
        <v>0.44956000000000002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3287.35</v>
      </c>
      <c r="D161" s="36">
        <v>3292.0499999999997</v>
      </c>
      <c r="E161" s="36">
        <v>3266.2999999999993</v>
      </c>
      <c r="F161" s="36">
        <v>3245.2499999999995</v>
      </c>
      <c r="G161" s="36">
        <v>3219.4999999999991</v>
      </c>
      <c r="H161" s="36">
        <v>3313.0999999999995</v>
      </c>
      <c r="I161" s="36">
        <v>3338.8500000000004</v>
      </c>
      <c r="J161" s="36">
        <v>3359.8999999999996</v>
      </c>
      <c r="K161" s="31">
        <v>3317.8</v>
      </c>
      <c r="L161" s="31">
        <v>3271</v>
      </c>
      <c r="M161" s="31">
        <v>1.17008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455.55</v>
      </c>
      <c r="D162" s="36">
        <v>459.23333333333335</v>
      </c>
      <c r="E162" s="36">
        <v>449.41666666666669</v>
      </c>
      <c r="F162" s="36">
        <v>443.28333333333336</v>
      </c>
      <c r="G162" s="36">
        <v>433.4666666666667</v>
      </c>
      <c r="H162" s="36">
        <v>465.36666666666667</v>
      </c>
      <c r="I162" s="36">
        <v>475.18333333333328</v>
      </c>
      <c r="J162" s="36">
        <v>481.31666666666666</v>
      </c>
      <c r="K162" s="31">
        <v>469.05</v>
      </c>
      <c r="L162" s="31">
        <v>453.1</v>
      </c>
      <c r="M162" s="31">
        <v>41.160719999999998</v>
      </c>
      <c r="N162" s="1"/>
      <c r="O162" s="1"/>
    </row>
    <row r="163" spans="1:15" ht="12.75" customHeight="1">
      <c r="A163" s="33">
        <v>153</v>
      </c>
      <c r="B163" s="53" t="s">
        <v>375</v>
      </c>
      <c r="C163" s="31">
        <v>461.6</v>
      </c>
      <c r="D163" s="36">
        <v>462.33333333333331</v>
      </c>
      <c r="E163" s="36">
        <v>455.96666666666664</v>
      </c>
      <c r="F163" s="36">
        <v>450.33333333333331</v>
      </c>
      <c r="G163" s="36">
        <v>443.96666666666664</v>
      </c>
      <c r="H163" s="36">
        <v>467.96666666666664</v>
      </c>
      <c r="I163" s="36">
        <v>474.33333333333331</v>
      </c>
      <c r="J163" s="36">
        <v>479.96666666666664</v>
      </c>
      <c r="K163" s="31">
        <v>468.7</v>
      </c>
      <c r="L163" s="31">
        <v>456.7</v>
      </c>
      <c r="M163" s="31">
        <v>2.0600100000000001</v>
      </c>
      <c r="N163" s="1"/>
      <c r="O163" s="1"/>
    </row>
    <row r="164" spans="1:15" ht="12.75" customHeight="1">
      <c r="A164" s="33">
        <v>154</v>
      </c>
      <c r="B164" s="53" t="s">
        <v>272</v>
      </c>
      <c r="C164" s="31">
        <v>176.6</v>
      </c>
      <c r="D164" s="36">
        <v>177.20000000000002</v>
      </c>
      <c r="E164" s="36">
        <v>175.40000000000003</v>
      </c>
      <c r="F164" s="36">
        <v>174.20000000000002</v>
      </c>
      <c r="G164" s="36">
        <v>172.40000000000003</v>
      </c>
      <c r="H164" s="36">
        <v>178.40000000000003</v>
      </c>
      <c r="I164" s="36">
        <v>180.20000000000005</v>
      </c>
      <c r="J164" s="36">
        <v>181.40000000000003</v>
      </c>
      <c r="K164" s="31">
        <v>179</v>
      </c>
      <c r="L164" s="31">
        <v>176</v>
      </c>
      <c r="M164" s="31">
        <v>16.243539999999999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160.44999999999999</v>
      </c>
      <c r="D165" s="36">
        <v>159.13333333333335</v>
      </c>
      <c r="E165" s="36">
        <v>157.3666666666667</v>
      </c>
      <c r="F165" s="36">
        <v>154.28333333333336</v>
      </c>
      <c r="G165" s="36">
        <v>152.51666666666671</v>
      </c>
      <c r="H165" s="36">
        <v>162.2166666666667</v>
      </c>
      <c r="I165" s="36">
        <v>163.98333333333335</v>
      </c>
      <c r="J165" s="36">
        <v>167.06666666666669</v>
      </c>
      <c r="K165" s="31">
        <v>160.9</v>
      </c>
      <c r="L165" s="31">
        <v>156.05000000000001</v>
      </c>
      <c r="M165" s="31">
        <v>240.49248</v>
      </c>
      <c r="N165" s="1"/>
      <c r="O165" s="1"/>
    </row>
    <row r="166" spans="1:15" ht="12.75" customHeight="1">
      <c r="A166" s="33">
        <v>156</v>
      </c>
      <c r="B166" s="53" t="s">
        <v>376</v>
      </c>
      <c r="C166" s="31">
        <v>720.4</v>
      </c>
      <c r="D166" s="36">
        <v>727.13333333333333</v>
      </c>
      <c r="E166" s="36">
        <v>708.26666666666665</v>
      </c>
      <c r="F166" s="36">
        <v>696.13333333333333</v>
      </c>
      <c r="G166" s="36">
        <v>677.26666666666665</v>
      </c>
      <c r="H166" s="36">
        <v>739.26666666666665</v>
      </c>
      <c r="I166" s="36">
        <v>758.13333333333321</v>
      </c>
      <c r="J166" s="36">
        <v>770.26666666666665</v>
      </c>
      <c r="K166" s="31">
        <v>746</v>
      </c>
      <c r="L166" s="31">
        <v>715</v>
      </c>
      <c r="M166" s="31">
        <v>7.0296700000000003</v>
      </c>
      <c r="N166" s="1"/>
      <c r="O166" s="1"/>
    </row>
    <row r="167" spans="1:15" ht="12.75" customHeight="1">
      <c r="A167" s="33">
        <v>157</v>
      </c>
      <c r="B167" s="53" t="s">
        <v>377</v>
      </c>
      <c r="C167" s="31">
        <v>4392.8</v>
      </c>
      <c r="D167" s="36">
        <v>4425.5333333333338</v>
      </c>
      <c r="E167" s="36">
        <v>4348.2666666666673</v>
      </c>
      <c r="F167" s="36">
        <v>4303.7333333333336</v>
      </c>
      <c r="G167" s="36">
        <v>4226.4666666666672</v>
      </c>
      <c r="H167" s="36">
        <v>4470.0666666666675</v>
      </c>
      <c r="I167" s="36">
        <v>4547.3333333333339</v>
      </c>
      <c r="J167" s="36">
        <v>4591.8666666666677</v>
      </c>
      <c r="K167" s="31">
        <v>4502.8</v>
      </c>
      <c r="L167" s="31">
        <v>4381</v>
      </c>
      <c r="M167" s="31">
        <v>0.18606</v>
      </c>
      <c r="N167" s="1"/>
      <c r="O167" s="1"/>
    </row>
    <row r="168" spans="1:15" ht="12.75" customHeight="1">
      <c r="A168" s="33">
        <v>158</v>
      </c>
      <c r="B168" s="53" t="s">
        <v>378</v>
      </c>
      <c r="C168" s="31">
        <v>1035.05</v>
      </c>
      <c r="D168" s="36">
        <v>1027.9666666666665</v>
      </c>
      <c r="E168" s="36">
        <v>1011.133333333333</v>
      </c>
      <c r="F168" s="36">
        <v>987.21666666666647</v>
      </c>
      <c r="G168" s="36">
        <v>970.38333333333298</v>
      </c>
      <c r="H168" s="36">
        <v>1051.883333333333</v>
      </c>
      <c r="I168" s="36">
        <v>1068.7166666666665</v>
      </c>
      <c r="J168" s="36">
        <v>1092.633333333333</v>
      </c>
      <c r="K168" s="31">
        <v>1044.8</v>
      </c>
      <c r="L168" s="31">
        <v>1004.05</v>
      </c>
      <c r="M168" s="31">
        <v>3.2061000000000002</v>
      </c>
      <c r="N168" s="1"/>
      <c r="O168" s="1"/>
    </row>
    <row r="169" spans="1:15" ht="12.75" customHeight="1">
      <c r="A169" s="33">
        <v>159</v>
      </c>
      <c r="B169" s="53" t="s">
        <v>379</v>
      </c>
      <c r="C169" s="31">
        <v>271.8</v>
      </c>
      <c r="D169" s="36">
        <v>273.25</v>
      </c>
      <c r="E169" s="36">
        <v>269.05</v>
      </c>
      <c r="F169" s="36">
        <v>266.3</v>
      </c>
      <c r="G169" s="36">
        <v>262.10000000000002</v>
      </c>
      <c r="H169" s="36">
        <v>276</v>
      </c>
      <c r="I169" s="36">
        <v>280.20000000000005</v>
      </c>
      <c r="J169" s="36">
        <v>282.95</v>
      </c>
      <c r="K169" s="31">
        <v>277.45</v>
      </c>
      <c r="L169" s="31">
        <v>270.5</v>
      </c>
      <c r="M169" s="31">
        <v>8.1338600000000003</v>
      </c>
      <c r="N169" s="1"/>
      <c r="O169" s="1"/>
    </row>
    <row r="170" spans="1:15" ht="12.75" customHeight="1">
      <c r="A170" s="33">
        <v>160</v>
      </c>
      <c r="B170" s="53" t="s">
        <v>380</v>
      </c>
      <c r="C170" s="31">
        <v>217.8</v>
      </c>
      <c r="D170" s="36">
        <v>218.38333333333333</v>
      </c>
      <c r="E170" s="36">
        <v>214.41666666666666</v>
      </c>
      <c r="F170" s="36">
        <v>211.03333333333333</v>
      </c>
      <c r="G170" s="36">
        <v>207.06666666666666</v>
      </c>
      <c r="H170" s="36">
        <v>221.76666666666665</v>
      </c>
      <c r="I170" s="36">
        <v>225.73333333333335</v>
      </c>
      <c r="J170" s="36">
        <v>229.11666666666665</v>
      </c>
      <c r="K170" s="31">
        <v>222.35</v>
      </c>
      <c r="L170" s="31">
        <v>215</v>
      </c>
      <c r="M170" s="31">
        <v>23.189</v>
      </c>
      <c r="N170" s="1"/>
      <c r="O170" s="1"/>
    </row>
    <row r="171" spans="1:15" ht="12.75" customHeight="1">
      <c r="A171" s="33">
        <v>161</v>
      </c>
      <c r="B171" s="53" t="s">
        <v>830</v>
      </c>
      <c r="C171" s="31">
        <v>729.2</v>
      </c>
      <c r="D171" s="36">
        <v>728.51666666666677</v>
      </c>
      <c r="E171" s="36">
        <v>717.08333333333348</v>
      </c>
      <c r="F171" s="36">
        <v>704.9666666666667</v>
      </c>
      <c r="G171" s="36">
        <v>693.53333333333342</v>
      </c>
      <c r="H171" s="36">
        <v>740.63333333333355</v>
      </c>
      <c r="I171" s="36">
        <v>752.06666666666672</v>
      </c>
      <c r="J171" s="36">
        <v>764.18333333333362</v>
      </c>
      <c r="K171" s="31">
        <v>739.95</v>
      </c>
      <c r="L171" s="31">
        <v>716.4</v>
      </c>
      <c r="M171" s="31">
        <v>2.35466</v>
      </c>
      <c r="N171" s="1"/>
      <c r="O171" s="1"/>
    </row>
    <row r="172" spans="1:15" ht="12.75" customHeight="1">
      <c r="A172" s="33">
        <v>162</v>
      </c>
      <c r="B172" s="53" t="s">
        <v>273</v>
      </c>
      <c r="C172" s="31">
        <v>443.05</v>
      </c>
      <c r="D172" s="36">
        <v>443.2166666666667</v>
      </c>
      <c r="E172" s="36">
        <v>437.83333333333337</v>
      </c>
      <c r="F172" s="36">
        <v>432.61666666666667</v>
      </c>
      <c r="G172" s="36">
        <v>427.23333333333335</v>
      </c>
      <c r="H172" s="36">
        <v>448.43333333333339</v>
      </c>
      <c r="I172" s="36">
        <v>453.81666666666672</v>
      </c>
      <c r="J172" s="36">
        <v>459.03333333333342</v>
      </c>
      <c r="K172" s="31">
        <v>448.6</v>
      </c>
      <c r="L172" s="31">
        <v>438</v>
      </c>
      <c r="M172" s="31">
        <v>10.82968</v>
      </c>
      <c r="N172" s="1"/>
      <c r="O172" s="1"/>
    </row>
    <row r="173" spans="1:15" ht="12.75" customHeight="1">
      <c r="A173" s="33">
        <v>163</v>
      </c>
      <c r="B173" s="53" t="s">
        <v>381</v>
      </c>
      <c r="C173" s="31">
        <v>1355.1</v>
      </c>
      <c r="D173" s="36">
        <v>1358.3833333333332</v>
      </c>
      <c r="E173" s="36">
        <v>1336.7666666666664</v>
      </c>
      <c r="F173" s="36">
        <v>1318.4333333333332</v>
      </c>
      <c r="G173" s="36">
        <v>1296.8166666666664</v>
      </c>
      <c r="H173" s="36">
        <v>1376.7166666666665</v>
      </c>
      <c r="I173" s="36">
        <v>1398.3333333333333</v>
      </c>
      <c r="J173" s="36">
        <v>1416.6666666666665</v>
      </c>
      <c r="K173" s="31">
        <v>1380</v>
      </c>
      <c r="L173" s="31">
        <v>1340.05</v>
      </c>
      <c r="M173" s="31">
        <v>0.46909000000000001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209.55</v>
      </c>
      <c r="D174" s="36">
        <v>209.4</v>
      </c>
      <c r="E174" s="36">
        <v>207.70000000000002</v>
      </c>
      <c r="F174" s="36">
        <v>205.85000000000002</v>
      </c>
      <c r="G174" s="36">
        <v>204.15000000000003</v>
      </c>
      <c r="H174" s="36">
        <v>211.25</v>
      </c>
      <c r="I174" s="36">
        <v>212.95</v>
      </c>
      <c r="J174" s="36">
        <v>214.79999999999998</v>
      </c>
      <c r="K174" s="31">
        <v>211.1</v>
      </c>
      <c r="L174" s="31">
        <v>207.55</v>
      </c>
      <c r="M174" s="31">
        <v>101.94865</v>
      </c>
      <c r="N174" s="1"/>
      <c r="O174" s="1"/>
    </row>
    <row r="175" spans="1:15" ht="12.75" customHeight="1">
      <c r="A175" s="33">
        <v>165</v>
      </c>
      <c r="B175" s="53" t="s">
        <v>382</v>
      </c>
      <c r="C175" s="31">
        <v>1434</v>
      </c>
      <c r="D175" s="36">
        <v>1432.0166666666667</v>
      </c>
      <c r="E175" s="36">
        <v>1420.0333333333333</v>
      </c>
      <c r="F175" s="36">
        <v>1406.0666666666666</v>
      </c>
      <c r="G175" s="36">
        <v>1394.0833333333333</v>
      </c>
      <c r="H175" s="36">
        <v>1445.9833333333333</v>
      </c>
      <c r="I175" s="36">
        <v>1457.9666666666665</v>
      </c>
      <c r="J175" s="36">
        <v>1471.9333333333334</v>
      </c>
      <c r="K175" s="31">
        <v>1444</v>
      </c>
      <c r="L175" s="31">
        <v>1418.05</v>
      </c>
      <c r="M175" s="31">
        <v>0.65588999999999997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87.4</v>
      </c>
      <c r="D176" s="36">
        <v>88.733333333333348</v>
      </c>
      <c r="E176" s="36">
        <v>85.566666666666691</v>
      </c>
      <c r="F176" s="36">
        <v>83.733333333333348</v>
      </c>
      <c r="G176" s="36">
        <v>80.566666666666691</v>
      </c>
      <c r="H176" s="36">
        <v>90.566666666666691</v>
      </c>
      <c r="I176" s="36">
        <v>93.733333333333348</v>
      </c>
      <c r="J176" s="36">
        <v>95.566666666666691</v>
      </c>
      <c r="K176" s="31">
        <v>91.9</v>
      </c>
      <c r="L176" s="31">
        <v>86.9</v>
      </c>
      <c r="M176" s="31">
        <v>690.94550000000004</v>
      </c>
      <c r="N176" s="1"/>
      <c r="O176" s="1"/>
    </row>
    <row r="177" spans="1:15" ht="12.75" customHeight="1">
      <c r="A177" s="33">
        <v>167</v>
      </c>
      <c r="B177" s="53" t="s">
        <v>383</v>
      </c>
      <c r="C177" s="31">
        <v>2569.0500000000002</v>
      </c>
      <c r="D177" s="36">
        <v>2576.2833333333333</v>
      </c>
      <c r="E177" s="36">
        <v>2537.7666666666664</v>
      </c>
      <c r="F177" s="36">
        <v>2506.4833333333331</v>
      </c>
      <c r="G177" s="36">
        <v>2467.9666666666662</v>
      </c>
      <c r="H177" s="36">
        <v>2607.5666666666666</v>
      </c>
      <c r="I177" s="36">
        <v>2646.0833333333339</v>
      </c>
      <c r="J177" s="36">
        <v>2677.3666666666668</v>
      </c>
      <c r="K177" s="31">
        <v>2614.8000000000002</v>
      </c>
      <c r="L177" s="31">
        <v>2545</v>
      </c>
      <c r="M177" s="31">
        <v>0.17246</v>
      </c>
      <c r="N177" s="1"/>
      <c r="O177" s="1"/>
    </row>
    <row r="178" spans="1:15" ht="12.75" customHeight="1">
      <c r="A178" s="33">
        <v>168</v>
      </c>
      <c r="B178" s="53" t="s">
        <v>384</v>
      </c>
      <c r="C178" s="31">
        <v>353.7</v>
      </c>
      <c r="D178" s="36">
        <v>353.25</v>
      </c>
      <c r="E178" s="36">
        <v>345.5</v>
      </c>
      <c r="F178" s="36">
        <v>337.3</v>
      </c>
      <c r="G178" s="36">
        <v>329.55</v>
      </c>
      <c r="H178" s="36">
        <v>361.45</v>
      </c>
      <c r="I178" s="36">
        <v>369.2</v>
      </c>
      <c r="J178" s="36">
        <v>377.4</v>
      </c>
      <c r="K178" s="31">
        <v>361</v>
      </c>
      <c r="L178" s="31">
        <v>345.05</v>
      </c>
      <c r="M178" s="31">
        <v>45.453209999999999</v>
      </c>
      <c r="N178" s="1"/>
      <c r="O178" s="1"/>
    </row>
    <row r="179" spans="1:15" ht="12.75" customHeight="1">
      <c r="A179" s="33">
        <v>169</v>
      </c>
      <c r="B179" s="53" t="s">
        <v>867</v>
      </c>
      <c r="C179" s="31">
        <v>6207.2</v>
      </c>
      <c r="D179" s="36">
        <v>6258.916666666667</v>
      </c>
      <c r="E179" s="36">
        <v>6139.2833333333338</v>
      </c>
      <c r="F179" s="36">
        <v>6071.3666666666668</v>
      </c>
      <c r="G179" s="36">
        <v>5951.7333333333336</v>
      </c>
      <c r="H179" s="36">
        <v>6326.8333333333339</v>
      </c>
      <c r="I179" s="36">
        <v>6446.4666666666672</v>
      </c>
      <c r="J179" s="36">
        <v>6514.3833333333341</v>
      </c>
      <c r="K179" s="31">
        <v>6378.55</v>
      </c>
      <c r="L179" s="31">
        <v>6191</v>
      </c>
      <c r="M179" s="31">
        <v>0.35680000000000001</v>
      </c>
      <c r="N179" s="1"/>
      <c r="O179" s="1"/>
    </row>
    <row r="180" spans="1:15" ht="12.75" customHeight="1">
      <c r="A180" s="33">
        <v>170</v>
      </c>
      <c r="B180" s="53" t="s">
        <v>274</v>
      </c>
      <c r="C180" s="31">
        <v>1729.25</v>
      </c>
      <c r="D180" s="36">
        <v>1728.1499999999999</v>
      </c>
      <c r="E180" s="36">
        <v>1709.0999999999997</v>
      </c>
      <c r="F180" s="36">
        <v>1688.9499999999998</v>
      </c>
      <c r="G180" s="36">
        <v>1669.8999999999996</v>
      </c>
      <c r="H180" s="36">
        <v>1748.2999999999997</v>
      </c>
      <c r="I180" s="36">
        <v>1767.35</v>
      </c>
      <c r="J180" s="36">
        <v>1787.4999999999998</v>
      </c>
      <c r="K180" s="31">
        <v>1747.2</v>
      </c>
      <c r="L180" s="31">
        <v>1708</v>
      </c>
      <c r="M180" s="31">
        <v>2.1940499999999998</v>
      </c>
      <c r="N180" s="1"/>
      <c r="O180" s="1"/>
    </row>
    <row r="181" spans="1:15" ht="12.75" customHeight="1">
      <c r="A181" s="33">
        <v>171</v>
      </c>
      <c r="B181" s="53" t="s">
        <v>385</v>
      </c>
      <c r="C181" s="31">
        <v>2112.85</v>
      </c>
      <c r="D181" s="36">
        <v>2125.75</v>
      </c>
      <c r="E181" s="36">
        <v>2086.1</v>
      </c>
      <c r="F181" s="36">
        <v>2059.35</v>
      </c>
      <c r="G181" s="36">
        <v>2019.6999999999998</v>
      </c>
      <c r="H181" s="36">
        <v>2152.5</v>
      </c>
      <c r="I181" s="36">
        <v>2192.1499999999996</v>
      </c>
      <c r="J181" s="36">
        <v>2218.9</v>
      </c>
      <c r="K181" s="31">
        <v>2165.4</v>
      </c>
      <c r="L181" s="31">
        <v>2099</v>
      </c>
      <c r="M181" s="31">
        <v>1.59138</v>
      </c>
      <c r="N181" s="1"/>
      <c r="O181" s="1"/>
    </row>
    <row r="182" spans="1:15" ht="12.75" customHeight="1">
      <c r="A182" s="33">
        <v>172</v>
      </c>
      <c r="B182" s="53" t="s">
        <v>868</v>
      </c>
      <c r="C182" s="31">
        <v>819.2</v>
      </c>
      <c r="D182" s="36">
        <v>811.11666666666667</v>
      </c>
      <c r="E182" s="36">
        <v>800.08333333333337</v>
      </c>
      <c r="F182" s="36">
        <v>780.9666666666667</v>
      </c>
      <c r="G182" s="36">
        <v>769.93333333333339</v>
      </c>
      <c r="H182" s="36">
        <v>830.23333333333335</v>
      </c>
      <c r="I182" s="36">
        <v>841.26666666666665</v>
      </c>
      <c r="J182" s="36">
        <v>860.38333333333333</v>
      </c>
      <c r="K182" s="31">
        <v>822.15</v>
      </c>
      <c r="L182" s="31">
        <v>792</v>
      </c>
      <c r="M182" s="31">
        <v>1.8171900000000001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1071.0999999999999</v>
      </c>
      <c r="D183" s="36">
        <v>1077.3833333333332</v>
      </c>
      <c r="E183" s="36">
        <v>1056.7666666666664</v>
      </c>
      <c r="F183" s="36">
        <v>1042.4333333333332</v>
      </c>
      <c r="G183" s="36">
        <v>1021.8166666666664</v>
      </c>
      <c r="H183" s="36">
        <v>1091.7166666666665</v>
      </c>
      <c r="I183" s="36">
        <v>1112.3333333333333</v>
      </c>
      <c r="J183" s="36">
        <v>1126.6666666666665</v>
      </c>
      <c r="K183" s="31">
        <v>1098</v>
      </c>
      <c r="L183" s="31">
        <v>1063.05</v>
      </c>
      <c r="M183" s="31">
        <v>4.4280200000000001</v>
      </c>
      <c r="N183" s="1"/>
      <c r="O183" s="1"/>
    </row>
    <row r="184" spans="1:15" ht="12.75" customHeight="1">
      <c r="A184" s="33">
        <v>174</v>
      </c>
      <c r="B184" s="53" t="s">
        <v>834</v>
      </c>
      <c r="C184" s="31">
        <v>1457.9</v>
      </c>
      <c r="D184" s="36">
        <v>1445.3</v>
      </c>
      <c r="E184" s="36">
        <v>1425.8</v>
      </c>
      <c r="F184" s="36">
        <v>1393.7</v>
      </c>
      <c r="G184" s="36">
        <v>1374.2</v>
      </c>
      <c r="H184" s="36">
        <v>1477.3999999999999</v>
      </c>
      <c r="I184" s="36">
        <v>1496.8999999999999</v>
      </c>
      <c r="J184" s="36">
        <v>1528.9999999999998</v>
      </c>
      <c r="K184" s="31">
        <v>1464.8</v>
      </c>
      <c r="L184" s="31">
        <v>1413.2</v>
      </c>
      <c r="M184" s="31">
        <v>1.94869</v>
      </c>
      <c r="N184" s="1"/>
      <c r="O184" s="1"/>
    </row>
    <row r="185" spans="1:15" ht="12.75" customHeight="1">
      <c r="A185" s="33">
        <v>175</v>
      </c>
      <c r="B185" s="53" t="s">
        <v>386</v>
      </c>
      <c r="C185" s="31">
        <v>1126.7</v>
      </c>
      <c r="D185" s="36">
        <v>1121.25</v>
      </c>
      <c r="E185" s="36">
        <v>1112.5</v>
      </c>
      <c r="F185" s="36">
        <v>1098.3</v>
      </c>
      <c r="G185" s="36">
        <v>1089.55</v>
      </c>
      <c r="H185" s="36">
        <v>1135.45</v>
      </c>
      <c r="I185" s="36">
        <v>1144.2</v>
      </c>
      <c r="J185" s="36">
        <v>1158.4000000000001</v>
      </c>
      <c r="K185" s="31">
        <v>1130</v>
      </c>
      <c r="L185" s="31">
        <v>1107.05</v>
      </c>
      <c r="M185" s="31">
        <v>0.10374</v>
      </c>
      <c r="N185" s="1"/>
      <c r="O185" s="1"/>
    </row>
    <row r="186" spans="1:15" ht="12.75" customHeight="1">
      <c r="A186" s="33">
        <v>176</v>
      </c>
      <c r="B186" s="53" t="s">
        <v>869</v>
      </c>
      <c r="C186" s="31">
        <v>873.05</v>
      </c>
      <c r="D186" s="36">
        <v>878.38333333333333</v>
      </c>
      <c r="E186" s="36">
        <v>862.26666666666665</v>
      </c>
      <c r="F186" s="36">
        <v>851.48333333333335</v>
      </c>
      <c r="G186" s="36">
        <v>835.36666666666667</v>
      </c>
      <c r="H186" s="36">
        <v>889.16666666666663</v>
      </c>
      <c r="I186" s="36">
        <v>905.28333333333319</v>
      </c>
      <c r="J186" s="36">
        <v>916.06666666666661</v>
      </c>
      <c r="K186" s="31">
        <v>894.5</v>
      </c>
      <c r="L186" s="31">
        <v>867.6</v>
      </c>
      <c r="M186" s="31">
        <v>3.0794999999999999</v>
      </c>
      <c r="N186" s="1"/>
      <c r="O186" s="1"/>
    </row>
    <row r="187" spans="1:15" ht="12.75" customHeight="1">
      <c r="A187" s="33">
        <v>177</v>
      </c>
      <c r="B187" s="53" t="s">
        <v>387</v>
      </c>
      <c r="C187" s="31">
        <v>3311.8</v>
      </c>
      <c r="D187" s="36">
        <v>3306.8833333333337</v>
      </c>
      <c r="E187" s="36">
        <v>3264.9666666666672</v>
      </c>
      <c r="F187" s="36">
        <v>3218.1333333333337</v>
      </c>
      <c r="G187" s="36">
        <v>3176.2166666666672</v>
      </c>
      <c r="H187" s="36">
        <v>3353.7166666666672</v>
      </c>
      <c r="I187" s="36">
        <v>3395.6333333333341</v>
      </c>
      <c r="J187" s="36">
        <v>3442.4666666666672</v>
      </c>
      <c r="K187" s="31">
        <v>3348.8</v>
      </c>
      <c r="L187" s="31">
        <v>3260.05</v>
      </c>
      <c r="M187" s="31">
        <v>0.67452999999999996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1218.05</v>
      </c>
      <c r="D188" s="36">
        <v>1210.1499999999999</v>
      </c>
      <c r="E188" s="36">
        <v>1199.1999999999998</v>
      </c>
      <c r="F188" s="36">
        <v>1180.3499999999999</v>
      </c>
      <c r="G188" s="36">
        <v>1169.3999999999999</v>
      </c>
      <c r="H188" s="36">
        <v>1228.9999999999998</v>
      </c>
      <c r="I188" s="36">
        <v>1239.95</v>
      </c>
      <c r="J188" s="36">
        <v>1258.7999999999997</v>
      </c>
      <c r="K188" s="31">
        <v>1221.0999999999999</v>
      </c>
      <c r="L188" s="31">
        <v>1191.3</v>
      </c>
      <c r="M188" s="31">
        <v>5.7713099999999997</v>
      </c>
      <c r="N188" s="1"/>
      <c r="O188" s="1"/>
    </row>
    <row r="189" spans="1:15" ht="12.75" customHeight="1">
      <c r="A189" s="33">
        <v>179</v>
      </c>
      <c r="B189" s="53" t="s">
        <v>388</v>
      </c>
      <c r="C189" s="31">
        <v>909</v>
      </c>
      <c r="D189" s="36">
        <v>896.36666666666667</v>
      </c>
      <c r="E189" s="36">
        <v>874.73333333333335</v>
      </c>
      <c r="F189" s="36">
        <v>840.4666666666667</v>
      </c>
      <c r="G189" s="36">
        <v>818.83333333333337</v>
      </c>
      <c r="H189" s="36">
        <v>930.63333333333333</v>
      </c>
      <c r="I189" s="36">
        <v>952.26666666666677</v>
      </c>
      <c r="J189" s="36">
        <v>986.5333333333333</v>
      </c>
      <c r="K189" s="31">
        <v>918</v>
      </c>
      <c r="L189" s="31">
        <v>862.1</v>
      </c>
      <c r="M189" s="31">
        <v>8.2315799999999992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2628</v>
      </c>
      <c r="D190" s="36">
        <v>2624.8833333333332</v>
      </c>
      <c r="E190" s="36">
        <v>2585.2666666666664</v>
      </c>
      <c r="F190" s="36">
        <v>2542.5333333333333</v>
      </c>
      <c r="G190" s="36">
        <v>2502.9166666666665</v>
      </c>
      <c r="H190" s="36">
        <v>2667.6166666666663</v>
      </c>
      <c r="I190" s="36">
        <v>2707.2333333333331</v>
      </c>
      <c r="J190" s="36">
        <v>2749.9666666666662</v>
      </c>
      <c r="K190" s="31">
        <v>2664.5</v>
      </c>
      <c r="L190" s="31">
        <v>2582.15</v>
      </c>
      <c r="M190" s="31">
        <v>5.1103800000000001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420.5</v>
      </c>
      <c r="D191" s="36">
        <v>422.26666666666665</v>
      </c>
      <c r="E191" s="36">
        <v>416.88333333333333</v>
      </c>
      <c r="F191" s="36">
        <v>413.26666666666665</v>
      </c>
      <c r="G191" s="36">
        <v>407.88333333333333</v>
      </c>
      <c r="H191" s="36">
        <v>425.88333333333333</v>
      </c>
      <c r="I191" s="36">
        <v>431.26666666666665</v>
      </c>
      <c r="J191" s="36">
        <v>434.88333333333333</v>
      </c>
      <c r="K191" s="31">
        <v>427.65</v>
      </c>
      <c r="L191" s="31">
        <v>418.65</v>
      </c>
      <c r="M191" s="31">
        <v>6.3581200000000004</v>
      </c>
      <c r="N191" s="1"/>
      <c r="O191" s="1"/>
    </row>
    <row r="192" spans="1:15" ht="12.75" customHeight="1">
      <c r="A192" s="33">
        <v>182</v>
      </c>
      <c r="B192" s="53" t="s">
        <v>389</v>
      </c>
      <c r="C192" s="31">
        <v>678.7</v>
      </c>
      <c r="D192" s="36">
        <v>682.88333333333321</v>
      </c>
      <c r="E192" s="36">
        <v>670.86666666666645</v>
      </c>
      <c r="F192" s="36">
        <v>663.03333333333319</v>
      </c>
      <c r="G192" s="36">
        <v>651.01666666666642</v>
      </c>
      <c r="H192" s="36">
        <v>690.71666666666647</v>
      </c>
      <c r="I192" s="36">
        <v>702.73333333333335</v>
      </c>
      <c r="J192" s="36">
        <v>710.56666666666649</v>
      </c>
      <c r="K192" s="31">
        <v>694.9</v>
      </c>
      <c r="L192" s="31">
        <v>675.05</v>
      </c>
      <c r="M192" s="31">
        <v>8.1218400000000006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2386.6</v>
      </c>
      <c r="D193" s="36">
        <v>2363</v>
      </c>
      <c r="E193" s="36">
        <v>2333.1999999999998</v>
      </c>
      <c r="F193" s="36">
        <v>2279.7999999999997</v>
      </c>
      <c r="G193" s="36">
        <v>2249.9999999999995</v>
      </c>
      <c r="H193" s="36">
        <v>2416.4</v>
      </c>
      <c r="I193" s="36">
        <v>2446.2000000000003</v>
      </c>
      <c r="J193" s="36">
        <v>2499.6000000000004</v>
      </c>
      <c r="K193" s="31">
        <v>2392.8000000000002</v>
      </c>
      <c r="L193" s="31">
        <v>2309.6</v>
      </c>
      <c r="M193" s="31">
        <v>6.16995</v>
      </c>
      <c r="N193" s="1"/>
      <c r="O193" s="1"/>
    </row>
    <row r="194" spans="1:15" ht="12.75" customHeight="1">
      <c r="A194" s="33">
        <v>184</v>
      </c>
      <c r="B194" s="53" t="s">
        <v>390</v>
      </c>
      <c r="C194" s="31">
        <v>1084.05</v>
      </c>
      <c r="D194" s="36">
        <v>1085.5333333333333</v>
      </c>
      <c r="E194" s="36">
        <v>1068.4166666666665</v>
      </c>
      <c r="F194" s="36">
        <v>1052.7833333333333</v>
      </c>
      <c r="G194" s="36">
        <v>1035.6666666666665</v>
      </c>
      <c r="H194" s="36">
        <v>1101.1666666666665</v>
      </c>
      <c r="I194" s="36">
        <v>1118.2833333333333</v>
      </c>
      <c r="J194" s="36">
        <v>1133.9166666666665</v>
      </c>
      <c r="K194" s="31">
        <v>1102.6500000000001</v>
      </c>
      <c r="L194" s="31">
        <v>1069.9000000000001</v>
      </c>
      <c r="M194" s="31">
        <v>3.0236700000000001</v>
      </c>
      <c r="N194" s="1"/>
      <c r="O194" s="1"/>
    </row>
    <row r="195" spans="1:15" ht="12.75" customHeight="1">
      <c r="A195" s="33">
        <v>185</v>
      </c>
      <c r="B195" s="53" t="s">
        <v>391</v>
      </c>
      <c r="C195" s="31">
        <v>2066.35</v>
      </c>
      <c r="D195" s="36">
        <v>2078.4666666666667</v>
      </c>
      <c r="E195" s="36">
        <v>2040.4833333333336</v>
      </c>
      <c r="F195" s="36">
        <v>2014.6166666666668</v>
      </c>
      <c r="G195" s="36">
        <v>1976.6333333333337</v>
      </c>
      <c r="H195" s="36">
        <v>2104.3333333333335</v>
      </c>
      <c r="I195" s="36">
        <v>2142.3166666666662</v>
      </c>
      <c r="J195" s="36">
        <v>2168.1833333333334</v>
      </c>
      <c r="K195" s="31">
        <v>2116.4499999999998</v>
      </c>
      <c r="L195" s="31">
        <v>2052.6</v>
      </c>
      <c r="M195" s="31">
        <v>0.23630999999999999</v>
      </c>
      <c r="N195" s="1"/>
      <c r="O195" s="1"/>
    </row>
    <row r="196" spans="1:15" ht="12.75" customHeight="1">
      <c r="A196" s="33">
        <v>186</v>
      </c>
      <c r="B196" s="53" t="s">
        <v>392</v>
      </c>
      <c r="C196" s="31">
        <v>797.9</v>
      </c>
      <c r="D196" s="36">
        <v>802.2833333333333</v>
      </c>
      <c r="E196" s="36">
        <v>790.01666666666665</v>
      </c>
      <c r="F196" s="36">
        <v>782.13333333333333</v>
      </c>
      <c r="G196" s="36">
        <v>769.86666666666667</v>
      </c>
      <c r="H196" s="36">
        <v>810.16666666666663</v>
      </c>
      <c r="I196" s="36">
        <v>822.43333333333328</v>
      </c>
      <c r="J196" s="36">
        <v>830.31666666666661</v>
      </c>
      <c r="K196" s="31">
        <v>814.55</v>
      </c>
      <c r="L196" s="31">
        <v>794.4</v>
      </c>
      <c r="M196" s="31">
        <v>0.44757999999999998</v>
      </c>
      <c r="N196" s="1"/>
      <c r="O196" s="1"/>
    </row>
    <row r="197" spans="1:15" ht="12.75" customHeight="1">
      <c r="A197" s="33">
        <v>187</v>
      </c>
      <c r="B197" s="53" t="s">
        <v>393</v>
      </c>
      <c r="C197" s="31">
        <v>169.05</v>
      </c>
      <c r="D197" s="36">
        <v>169.83333333333334</v>
      </c>
      <c r="E197" s="36">
        <v>167.31666666666669</v>
      </c>
      <c r="F197" s="36">
        <v>165.58333333333334</v>
      </c>
      <c r="G197" s="36">
        <v>163.06666666666669</v>
      </c>
      <c r="H197" s="36">
        <v>171.56666666666669</v>
      </c>
      <c r="I197" s="36">
        <v>174.08333333333334</v>
      </c>
      <c r="J197" s="36">
        <v>175.81666666666669</v>
      </c>
      <c r="K197" s="31">
        <v>172.35</v>
      </c>
      <c r="L197" s="31">
        <v>168.1</v>
      </c>
      <c r="M197" s="31">
        <v>3.93865</v>
      </c>
      <c r="N197" s="1"/>
      <c r="O197" s="1"/>
    </row>
    <row r="198" spans="1:15" ht="12.75" customHeight="1">
      <c r="A198" s="33">
        <v>188</v>
      </c>
      <c r="B198" s="53" t="s">
        <v>394</v>
      </c>
      <c r="C198" s="31">
        <v>3656.95</v>
      </c>
      <c r="D198" s="36">
        <v>3672</v>
      </c>
      <c r="E198" s="36">
        <v>3623</v>
      </c>
      <c r="F198" s="36">
        <v>3589.05</v>
      </c>
      <c r="G198" s="36">
        <v>3540.05</v>
      </c>
      <c r="H198" s="36">
        <v>3705.95</v>
      </c>
      <c r="I198" s="36">
        <v>3754.95</v>
      </c>
      <c r="J198" s="36">
        <v>3788.8999999999996</v>
      </c>
      <c r="K198" s="31">
        <v>3721</v>
      </c>
      <c r="L198" s="31">
        <v>3638.05</v>
      </c>
      <c r="M198" s="31">
        <v>0.46428000000000003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551.54999999999995</v>
      </c>
      <c r="D199" s="36">
        <v>552.65</v>
      </c>
      <c r="E199" s="36">
        <v>547.29999999999995</v>
      </c>
      <c r="F199" s="36">
        <v>543.04999999999995</v>
      </c>
      <c r="G199" s="36">
        <v>537.69999999999993</v>
      </c>
      <c r="H199" s="36">
        <v>556.9</v>
      </c>
      <c r="I199" s="36">
        <v>562.25000000000011</v>
      </c>
      <c r="J199" s="36">
        <v>566.5</v>
      </c>
      <c r="K199" s="31">
        <v>558</v>
      </c>
      <c r="L199" s="31">
        <v>548.4</v>
      </c>
      <c r="M199" s="31">
        <v>3.3875799999999998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720.8</v>
      </c>
      <c r="D200" s="36">
        <v>722.16666666666663</v>
      </c>
      <c r="E200" s="36">
        <v>715.33333333333326</v>
      </c>
      <c r="F200" s="36">
        <v>709.86666666666667</v>
      </c>
      <c r="G200" s="36">
        <v>703.0333333333333</v>
      </c>
      <c r="H200" s="36">
        <v>727.63333333333321</v>
      </c>
      <c r="I200" s="36">
        <v>734.46666666666647</v>
      </c>
      <c r="J200" s="36">
        <v>739.93333333333317</v>
      </c>
      <c r="K200" s="31">
        <v>729</v>
      </c>
      <c r="L200" s="31">
        <v>716.7</v>
      </c>
      <c r="M200" s="31">
        <v>6.5798899999999998</v>
      </c>
      <c r="N200" s="1"/>
      <c r="O200" s="1"/>
    </row>
    <row r="201" spans="1:15" ht="12.75" customHeight="1">
      <c r="A201" s="33">
        <v>191</v>
      </c>
      <c r="B201" s="53" t="s">
        <v>395</v>
      </c>
      <c r="C201" s="31">
        <v>217.55</v>
      </c>
      <c r="D201" s="36">
        <v>218.93333333333331</v>
      </c>
      <c r="E201" s="36">
        <v>214.06666666666661</v>
      </c>
      <c r="F201" s="36">
        <v>210.58333333333329</v>
      </c>
      <c r="G201" s="36">
        <v>205.71666666666658</v>
      </c>
      <c r="H201" s="36">
        <v>222.41666666666663</v>
      </c>
      <c r="I201" s="36">
        <v>227.28333333333336</v>
      </c>
      <c r="J201" s="36">
        <v>230.76666666666665</v>
      </c>
      <c r="K201" s="31">
        <v>223.8</v>
      </c>
      <c r="L201" s="31">
        <v>215.45</v>
      </c>
      <c r="M201" s="31">
        <v>42.166559999999997</v>
      </c>
      <c r="N201" s="1"/>
      <c r="O201" s="1"/>
    </row>
    <row r="202" spans="1:15" ht="12.75" customHeight="1">
      <c r="A202" s="33">
        <v>192</v>
      </c>
      <c r="B202" s="53" t="s">
        <v>396</v>
      </c>
      <c r="C202" s="31">
        <v>249.9</v>
      </c>
      <c r="D202" s="36">
        <v>249.86666666666667</v>
      </c>
      <c r="E202" s="36">
        <v>247.33333333333334</v>
      </c>
      <c r="F202" s="36">
        <v>244.76666666666668</v>
      </c>
      <c r="G202" s="36">
        <v>242.23333333333335</v>
      </c>
      <c r="H202" s="36">
        <v>252.43333333333334</v>
      </c>
      <c r="I202" s="36">
        <v>254.96666666666664</v>
      </c>
      <c r="J202" s="36">
        <v>257.5333333333333</v>
      </c>
      <c r="K202" s="31">
        <v>252.4</v>
      </c>
      <c r="L202" s="31">
        <v>247.3</v>
      </c>
      <c r="M202" s="31">
        <v>25.064240000000002</v>
      </c>
      <c r="N202" s="1"/>
      <c r="O202" s="1"/>
    </row>
    <row r="203" spans="1:15" ht="12.75" customHeight="1">
      <c r="A203" s="33">
        <v>193</v>
      </c>
      <c r="B203" s="53" t="s">
        <v>275</v>
      </c>
      <c r="C203" s="31">
        <v>298.5</v>
      </c>
      <c r="D203" s="36">
        <v>298.46666666666664</v>
      </c>
      <c r="E203" s="36">
        <v>295.0333333333333</v>
      </c>
      <c r="F203" s="36">
        <v>291.56666666666666</v>
      </c>
      <c r="G203" s="36">
        <v>288.13333333333333</v>
      </c>
      <c r="H203" s="36">
        <v>301.93333333333328</v>
      </c>
      <c r="I203" s="36">
        <v>305.36666666666656</v>
      </c>
      <c r="J203" s="36">
        <v>308.83333333333326</v>
      </c>
      <c r="K203" s="31">
        <v>301.89999999999998</v>
      </c>
      <c r="L203" s="31">
        <v>295</v>
      </c>
      <c r="M203" s="31">
        <v>32.645560000000003</v>
      </c>
      <c r="N203" s="1"/>
      <c r="O203" s="1"/>
    </row>
    <row r="204" spans="1:15" ht="12.75" customHeight="1">
      <c r="A204" s="33">
        <v>194</v>
      </c>
      <c r="B204" s="53" t="s">
        <v>397</v>
      </c>
      <c r="C204" s="31">
        <v>2387.25</v>
      </c>
      <c r="D204" s="36">
        <v>2403.3166666666666</v>
      </c>
      <c r="E204" s="36">
        <v>2358.9333333333334</v>
      </c>
      <c r="F204" s="36">
        <v>2330.6166666666668</v>
      </c>
      <c r="G204" s="36">
        <v>2286.2333333333336</v>
      </c>
      <c r="H204" s="36">
        <v>2431.6333333333332</v>
      </c>
      <c r="I204" s="36">
        <v>2476.0166666666664</v>
      </c>
      <c r="J204" s="36">
        <v>2504.333333333333</v>
      </c>
      <c r="K204" s="31">
        <v>2447.6999999999998</v>
      </c>
      <c r="L204" s="31">
        <v>2375</v>
      </c>
      <c r="M204" s="31">
        <v>2.0129100000000002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1387.4</v>
      </c>
      <c r="D205" s="36">
        <v>1401.4666666666665</v>
      </c>
      <c r="E205" s="36">
        <v>1366.9333333333329</v>
      </c>
      <c r="F205" s="36">
        <v>1346.4666666666665</v>
      </c>
      <c r="G205" s="36">
        <v>1311.9333333333329</v>
      </c>
      <c r="H205" s="36">
        <v>1421.9333333333329</v>
      </c>
      <c r="I205" s="36">
        <v>1456.4666666666662</v>
      </c>
      <c r="J205" s="36">
        <v>1476.9333333333329</v>
      </c>
      <c r="K205" s="31">
        <v>1436</v>
      </c>
      <c r="L205" s="31">
        <v>1381</v>
      </c>
      <c r="M205" s="31">
        <v>114.93223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3770.85</v>
      </c>
      <c r="D206" s="36">
        <v>3754.9833333333336</v>
      </c>
      <c r="E206" s="36">
        <v>3723.9666666666672</v>
      </c>
      <c r="F206" s="36">
        <v>3677.0833333333335</v>
      </c>
      <c r="G206" s="36">
        <v>3646.0666666666671</v>
      </c>
      <c r="H206" s="36">
        <v>3801.8666666666672</v>
      </c>
      <c r="I206" s="36">
        <v>3832.8833333333337</v>
      </c>
      <c r="J206" s="36">
        <v>3879.7666666666673</v>
      </c>
      <c r="K206" s="31">
        <v>3786</v>
      </c>
      <c r="L206" s="31">
        <v>3708.1</v>
      </c>
      <c r="M206" s="31">
        <v>3.1877499999999999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1529.5</v>
      </c>
      <c r="D207" s="36">
        <v>1523.5</v>
      </c>
      <c r="E207" s="36">
        <v>1512.55</v>
      </c>
      <c r="F207" s="36">
        <v>1495.6</v>
      </c>
      <c r="G207" s="36">
        <v>1484.6499999999999</v>
      </c>
      <c r="H207" s="36">
        <v>1540.45</v>
      </c>
      <c r="I207" s="36">
        <v>1551.3999999999999</v>
      </c>
      <c r="J207" s="36">
        <v>1568.3500000000001</v>
      </c>
      <c r="K207" s="31">
        <v>1534.45</v>
      </c>
      <c r="L207" s="31">
        <v>1506.55</v>
      </c>
      <c r="M207" s="31">
        <v>180.46674999999999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575.1</v>
      </c>
      <c r="D208" s="36">
        <v>579.35</v>
      </c>
      <c r="E208" s="36">
        <v>566.75</v>
      </c>
      <c r="F208" s="36">
        <v>558.4</v>
      </c>
      <c r="G208" s="36">
        <v>545.79999999999995</v>
      </c>
      <c r="H208" s="36">
        <v>587.70000000000005</v>
      </c>
      <c r="I208" s="36">
        <v>600.30000000000018</v>
      </c>
      <c r="J208" s="36">
        <v>608.65000000000009</v>
      </c>
      <c r="K208" s="31">
        <v>591.95000000000005</v>
      </c>
      <c r="L208" s="31">
        <v>571</v>
      </c>
      <c r="M208" s="31">
        <v>88.792069999999995</v>
      </c>
      <c r="N208" s="1"/>
      <c r="O208" s="1"/>
    </row>
    <row r="209" spans="1:15" ht="12.75" customHeight="1">
      <c r="A209" s="33">
        <v>199</v>
      </c>
      <c r="B209" s="53" t="s">
        <v>398</v>
      </c>
      <c r="C209" s="31">
        <v>97.95</v>
      </c>
      <c r="D209" s="36">
        <v>97.533333333333346</v>
      </c>
      <c r="E209" s="36">
        <v>96.066666666666691</v>
      </c>
      <c r="F209" s="36">
        <v>94.183333333333351</v>
      </c>
      <c r="G209" s="36">
        <v>92.716666666666697</v>
      </c>
      <c r="H209" s="36">
        <v>99.416666666666686</v>
      </c>
      <c r="I209" s="36">
        <v>100.88333333333335</v>
      </c>
      <c r="J209" s="36">
        <v>102.76666666666668</v>
      </c>
      <c r="K209" s="31">
        <v>99</v>
      </c>
      <c r="L209" s="31">
        <v>95.65</v>
      </c>
      <c r="M209" s="31">
        <v>205.42524</v>
      </c>
      <c r="N209" s="1"/>
      <c r="O209" s="1"/>
    </row>
    <row r="210" spans="1:15" ht="12.75" customHeight="1">
      <c r="A210" s="33">
        <v>200</v>
      </c>
      <c r="B210" s="53" t="s">
        <v>399</v>
      </c>
      <c r="C210" s="31">
        <v>455.15</v>
      </c>
      <c r="D210" s="36">
        <v>455.68333333333334</v>
      </c>
      <c r="E210" s="36">
        <v>451.4666666666667</v>
      </c>
      <c r="F210" s="36">
        <v>447.78333333333336</v>
      </c>
      <c r="G210" s="36">
        <v>443.56666666666672</v>
      </c>
      <c r="H210" s="36">
        <v>459.36666666666667</v>
      </c>
      <c r="I210" s="36">
        <v>463.58333333333326</v>
      </c>
      <c r="J210" s="36">
        <v>467.26666666666665</v>
      </c>
      <c r="K210" s="31">
        <v>459.9</v>
      </c>
      <c r="L210" s="31">
        <v>452</v>
      </c>
      <c r="M210" s="31">
        <v>0.54398000000000002</v>
      </c>
      <c r="N210" s="1"/>
      <c r="O210" s="1"/>
    </row>
    <row r="211" spans="1:15" ht="12.75" customHeight="1">
      <c r="A211" s="33">
        <v>201</v>
      </c>
      <c r="B211" s="53" t="s">
        <v>400</v>
      </c>
      <c r="C211" s="31">
        <v>814.3</v>
      </c>
      <c r="D211" s="36">
        <v>817.13333333333333</v>
      </c>
      <c r="E211" s="36">
        <v>807.81666666666661</v>
      </c>
      <c r="F211" s="36">
        <v>801.33333333333326</v>
      </c>
      <c r="G211" s="36">
        <v>792.01666666666654</v>
      </c>
      <c r="H211" s="36">
        <v>823.61666666666667</v>
      </c>
      <c r="I211" s="36">
        <v>832.93333333333351</v>
      </c>
      <c r="J211" s="36">
        <v>839.41666666666674</v>
      </c>
      <c r="K211" s="31">
        <v>826.45</v>
      </c>
      <c r="L211" s="31">
        <v>810.65</v>
      </c>
      <c r="M211" s="31">
        <v>1.8855999999999999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1644.45</v>
      </c>
      <c r="D212" s="36">
        <v>1645.4666666666665</v>
      </c>
      <c r="E212" s="36">
        <v>1630.4333333333329</v>
      </c>
      <c r="F212" s="36">
        <v>1616.4166666666665</v>
      </c>
      <c r="G212" s="36">
        <v>1601.383333333333</v>
      </c>
      <c r="H212" s="36">
        <v>1659.4833333333329</v>
      </c>
      <c r="I212" s="36">
        <v>1674.5166666666662</v>
      </c>
      <c r="J212" s="36">
        <v>1688.5333333333328</v>
      </c>
      <c r="K212" s="31">
        <v>1660.5</v>
      </c>
      <c r="L212" s="31">
        <v>1631.45</v>
      </c>
      <c r="M212" s="31">
        <v>11.15405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4457.7</v>
      </c>
      <c r="D213" s="36">
        <v>4477.7666666666673</v>
      </c>
      <c r="E213" s="36">
        <v>4425.5333333333347</v>
      </c>
      <c r="F213" s="36">
        <v>4393.3666666666677</v>
      </c>
      <c r="G213" s="36">
        <v>4341.133333333335</v>
      </c>
      <c r="H213" s="36">
        <v>4509.9333333333343</v>
      </c>
      <c r="I213" s="36">
        <v>4562.1666666666661</v>
      </c>
      <c r="J213" s="36">
        <v>4594.3333333333339</v>
      </c>
      <c r="K213" s="31">
        <v>4530</v>
      </c>
      <c r="L213" s="31">
        <v>4445.6000000000004</v>
      </c>
      <c r="M213" s="31">
        <v>5.9010400000000001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650.04999999999995</v>
      </c>
      <c r="D214" s="36">
        <v>648.88333333333333</v>
      </c>
      <c r="E214" s="36">
        <v>642.36666666666667</v>
      </c>
      <c r="F214" s="36">
        <v>634.68333333333339</v>
      </c>
      <c r="G214" s="36">
        <v>628.16666666666674</v>
      </c>
      <c r="H214" s="36">
        <v>656.56666666666661</v>
      </c>
      <c r="I214" s="36">
        <v>663.08333333333326</v>
      </c>
      <c r="J214" s="36">
        <v>670.76666666666654</v>
      </c>
      <c r="K214" s="31">
        <v>655.4</v>
      </c>
      <c r="L214" s="31">
        <v>641.20000000000005</v>
      </c>
      <c r="M214" s="31">
        <v>41.575009999999999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4017.7</v>
      </c>
      <c r="D215" s="36">
        <v>4012.5833333333335</v>
      </c>
      <c r="E215" s="36">
        <v>3980.416666666667</v>
      </c>
      <c r="F215" s="36">
        <v>3943.1333333333337</v>
      </c>
      <c r="G215" s="36">
        <v>3910.9666666666672</v>
      </c>
      <c r="H215" s="36">
        <v>4049.8666666666668</v>
      </c>
      <c r="I215" s="36">
        <v>4082.0333333333338</v>
      </c>
      <c r="J215" s="36">
        <v>4119.3166666666666</v>
      </c>
      <c r="K215" s="31">
        <v>4044.75</v>
      </c>
      <c r="L215" s="31">
        <v>3975.3</v>
      </c>
      <c r="M215" s="31">
        <v>12.02126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388.9</v>
      </c>
      <c r="D216" s="36">
        <v>392.18333333333334</v>
      </c>
      <c r="E216" s="36">
        <v>382.7166666666667</v>
      </c>
      <c r="F216" s="36">
        <v>376.53333333333336</v>
      </c>
      <c r="G216" s="36">
        <v>367.06666666666672</v>
      </c>
      <c r="H216" s="36">
        <v>398.36666666666667</v>
      </c>
      <c r="I216" s="36">
        <v>407.83333333333326</v>
      </c>
      <c r="J216" s="36">
        <v>414.01666666666665</v>
      </c>
      <c r="K216" s="31">
        <v>401.65</v>
      </c>
      <c r="L216" s="31">
        <v>386</v>
      </c>
      <c r="M216" s="31">
        <v>132.77520000000001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505.65</v>
      </c>
      <c r="D217" s="36">
        <v>502.88333333333338</v>
      </c>
      <c r="E217" s="36">
        <v>494.86666666666679</v>
      </c>
      <c r="F217" s="36">
        <v>484.08333333333343</v>
      </c>
      <c r="G217" s="36">
        <v>476.06666666666683</v>
      </c>
      <c r="H217" s="36">
        <v>513.66666666666674</v>
      </c>
      <c r="I217" s="36">
        <v>521.68333333333328</v>
      </c>
      <c r="J217" s="36">
        <v>532.4666666666667</v>
      </c>
      <c r="K217" s="31">
        <v>510.9</v>
      </c>
      <c r="L217" s="31">
        <v>492.1</v>
      </c>
      <c r="M217" s="31">
        <v>86.742490000000004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2226.1</v>
      </c>
      <c r="D218" s="36">
        <v>2226.7000000000003</v>
      </c>
      <c r="E218" s="36">
        <v>2219.4000000000005</v>
      </c>
      <c r="F218" s="36">
        <v>2212.7000000000003</v>
      </c>
      <c r="G218" s="36">
        <v>2205.4000000000005</v>
      </c>
      <c r="H218" s="36">
        <v>2233.4000000000005</v>
      </c>
      <c r="I218" s="36">
        <v>2240.7000000000007</v>
      </c>
      <c r="J218" s="36">
        <v>2247.4000000000005</v>
      </c>
      <c r="K218" s="31">
        <v>2234</v>
      </c>
      <c r="L218" s="31">
        <v>2220</v>
      </c>
      <c r="M218" s="31">
        <v>13.952920000000001</v>
      </c>
      <c r="N218" s="1"/>
      <c r="O218" s="1"/>
    </row>
    <row r="219" spans="1:15" ht="12.75" customHeight="1">
      <c r="A219" s="33">
        <v>209</v>
      </c>
      <c r="B219" s="53" t="s">
        <v>276</v>
      </c>
      <c r="C219" s="31">
        <v>424.25</v>
      </c>
      <c r="D219" s="36">
        <v>424.63333333333338</v>
      </c>
      <c r="E219" s="36">
        <v>421.41666666666674</v>
      </c>
      <c r="F219" s="36">
        <v>418.58333333333337</v>
      </c>
      <c r="G219" s="36">
        <v>415.36666666666673</v>
      </c>
      <c r="H219" s="36">
        <v>427.46666666666675</v>
      </c>
      <c r="I219" s="36">
        <v>430.68333333333334</v>
      </c>
      <c r="J219" s="36">
        <v>433.51666666666677</v>
      </c>
      <c r="K219" s="31">
        <v>427.85</v>
      </c>
      <c r="L219" s="31">
        <v>421.8</v>
      </c>
      <c r="M219" s="31">
        <v>14.747859999999999</v>
      </c>
      <c r="N219" s="1"/>
      <c r="O219" s="1"/>
    </row>
    <row r="220" spans="1:15" ht="12.75" customHeight="1">
      <c r="A220" s="33">
        <v>210</v>
      </c>
      <c r="B220" s="53" t="s">
        <v>402</v>
      </c>
      <c r="C220" s="31">
        <v>8666</v>
      </c>
      <c r="D220" s="36">
        <v>8794.0166666666664</v>
      </c>
      <c r="E220" s="36">
        <v>8473.0333333333328</v>
      </c>
      <c r="F220" s="36">
        <v>8280.0666666666657</v>
      </c>
      <c r="G220" s="36">
        <v>7959.0833333333321</v>
      </c>
      <c r="H220" s="36">
        <v>8986.9833333333336</v>
      </c>
      <c r="I220" s="36">
        <v>9307.9666666666672</v>
      </c>
      <c r="J220" s="36">
        <v>9500.9333333333343</v>
      </c>
      <c r="K220" s="31">
        <v>9115</v>
      </c>
      <c r="L220" s="31">
        <v>8601.0499999999993</v>
      </c>
      <c r="M220" s="31">
        <v>0.85560000000000003</v>
      </c>
      <c r="N220" s="1"/>
      <c r="O220" s="1"/>
    </row>
    <row r="221" spans="1:15" ht="12.75" customHeight="1">
      <c r="A221" s="33">
        <v>211</v>
      </c>
      <c r="B221" s="53" t="s">
        <v>403</v>
      </c>
      <c r="C221" s="31">
        <v>885.2</v>
      </c>
      <c r="D221" s="36">
        <v>883.5333333333333</v>
      </c>
      <c r="E221" s="36">
        <v>876.66666666666663</v>
      </c>
      <c r="F221" s="36">
        <v>868.13333333333333</v>
      </c>
      <c r="G221" s="36">
        <v>861.26666666666665</v>
      </c>
      <c r="H221" s="36">
        <v>892.06666666666661</v>
      </c>
      <c r="I221" s="36">
        <v>898.93333333333339</v>
      </c>
      <c r="J221" s="36">
        <v>907.46666666666658</v>
      </c>
      <c r="K221" s="31">
        <v>890.4</v>
      </c>
      <c r="L221" s="31">
        <v>875</v>
      </c>
      <c r="M221" s="31">
        <v>3.2153800000000001</v>
      </c>
      <c r="N221" s="1"/>
      <c r="O221" s="1"/>
    </row>
    <row r="222" spans="1:15" ht="12.75" customHeight="1">
      <c r="A222" s="33">
        <v>212</v>
      </c>
      <c r="B222" s="53" t="s">
        <v>277</v>
      </c>
      <c r="C222" s="31">
        <v>45220.75</v>
      </c>
      <c r="D222" s="36">
        <v>45279.633333333339</v>
      </c>
      <c r="E222" s="36">
        <v>44841.166666666679</v>
      </c>
      <c r="F222" s="36">
        <v>44461.583333333343</v>
      </c>
      <c r="G222" s="36">
        <v>44023.116666666683</v>
      </c>
      <c r="H222" s="36">
        <v>45659.216666666674</v>
      </c>
      <c r="I222" s="36">
        <v>46097.683333333334</v>
      </c>
      <c r="J222" s="36">
        <v>46477.26666666667</v>
      </c>
      <c r="K222" s="31">
        <v>45718.1</v>
      </c>
      <c r="L222" s="31">
        <v>44900.05</v>
      </c>
      <c r="M222" s="31">
        <v>3.1579999999999997E-2</v>
      </c>
      <c r="N222" s="1"/>
      <c r="O222" s="1"/>
    </row>
    <row r="223" spans="1:15" ht="12.75" customHeight="1">
      <c r="A223" s="33">
        <v>213</v>
      </c>
      <c r="B223" s="53" t="s">
        <v>404</v>
      </c>
      <c r="C223" s="31">
        <v>228.7</v>
      </c>
      <c r="D223" s="36">
        <v>232.86666666666665</v>
      </c>
      <c r="E223" s="36">
        <v>223.0333333333333</v>
      </c>
      <c r="F223" s="36">
        <v>217.36666666666665</v>
      </c>
      <c r="G223" s="36">
        <v>207.5333333333333</v>
      </c>
      <c r="H223" s="36">
        <v>238.5333333333333</v>
      </c>
      <c r="I223" s="36">
        <v>248.36666666666662</v>
      </c>
      <c r="J223" s="36">
        <v>254.0333333333333</v>
      </c>
      <c r="K223" s="31">
        <v>242.7</v>
      </c>
      <c r="L223" s="31">
        <v>227.2</v>
      </c>
      <c r="M223" s="31">
        <v>339.17998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1160.1500000000001</v>
      </c>
      <c r="D224" s="36">
        <v>1143.8333333333335</v>
      </c>
      <c r="E224" s="36">
        <v>1124.2166666666669</v>
      </c>
      <c r="F224" s="36">
        <v>1088.2833333333335</v>
      </c>
      <c r="G224" s="36">
        <v>1068.666666666667</v>
      </c>
      <c r="H224" s="36">
        <v>1179.7666666666669</v>
      </c>
      <c r="I224" s="36">
        <v>1199.3833333333337</v>
      </c>
      <c r="J224" s="36">
        <v>1235.3166666666668</v>
      </c>
      <c r="K224" s="31">
        <v>1163.45</v>
      </c>
      <c r="L224" s="31">
        <v>1107.9000000000001</v>
      </c>
      <c r="M224" s="31">
        <v>285.78062999999997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1705.65</v>
      </c>
      <c r="D225" s="36">
        <v>1696.8333333333333</v>
      </c>
      <c r="E225" s="36">
        <v>1683.1166666666666</v>
      </c>
      <c r="F225" s="36">
        <v>1660.5833333333333</v>
      </c>
      <c r="G225" s="36">
        <v>1646.8666666666666</v>
      </c>
      <c r="H225" s="36">
        <v>1719.3666666666666</v>
      </c>
      <c r="I225" s="36">
        <v>1733.0833333333333</v>
      </c>
      <c r="J225" s="36">
        <v>1755.6166666666666</v>
      </c>
      <c r="K225" s="31">
        <v>1710.55</v>
      </c>
      <c r="L225" s="31">
        <v>1674.3</v>
      </c>
      <c r="M225" s="31">
        <v>5.6403400000000001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559.9</v>
      </c>
      <c r="D226" s="36">
        <v>561.9666666666667</v>
      </c>
      <c r="E226" s="36">
        <v>550.18333333333339</v>
      </c>
      <c r="F226" s="36">
        <v>540.4666666666667</v>
      </c>
      <c r="G226" s="36">
        <v>528.68333333333339</v>
      </c>
      <c r="H226" s="36">
        <v>571.68333333333339</v>
      </c>
      <c r="I226" s="36">
        <v>583.4666666666667</v>
      </c>
      <c r="J226" s="36">
        <v>593.18333333333339</v>
      </c>
      <c r="K226" s="31">
        <v>573.75</v>
      </c>
      <c r="L226" s="31">
        <v>552.25</v>
      </c>
      <c r="M226" s="31">
        <v>27.514970000000002</v>
      </c>
      <c r="N226" s="1"/>
      <c r="O226" s="1"/>
    </row>
    <row r="227" spans="1:15" ht="12.75" customHeight="1">
      <c r="A227" s="33">
        <v>217</v>
      </c>
      <c r="B227" s="53" t="s">
        <v>278</v>
      </c>
      <c r="C227" s="31">
        <v>759.65</v>
      </c>
      <c r="D227" s="36">
        <v>750.35</v>
      </c>
      <c r="E227" s="36">
        <v>739.30000000000007</v>
      </c>
      <c r="F227" s="36">
        <v>718.95</v>
      </c>
      <c r="G227" s="36">
        <v>707.90000000000009</v>
      </c>
      <c r="H227" s="36">
        <v>770.7</v>
      </c>
      <c r="I227" s="36">
        <v>781.75</v>
      </c>
      <c r="J227" s="36">
        <v>802.1</v>
      </c>
      <c r="K227" s="31">
        <v>761.4</v>
      </c>
      <c r="L227" s="31">
        <v>730</v>
      </c>
      <c r="M227" s="31">
        <v>30.99784</v>
      </c>
      <c r="N227" s="1"/>
      <c r="O227" s="1"/>
    </row>
    <row r="228" spans="1:15" ht="12.75" customHeight="1">
      <c r="A228" s="33">
        <v>218</v>
      </c>
      <c r="B228" s="53" t="s">
        <v>405</v>
      </c>
      <c r="C228" s="31">
        <v>91.7</v>
      </c>
      <c r="D228" s="36">
        <v>90.966666666666654</v>
      </c>
      <c r="E228" s="36">
        <v>89.233333333333306</v>
      </c>
      <c r="F228" s="36">
        <v>86.766666666666652</v>
      </c>
      <c r="G228" s="36">
        <v>85.033333333333303</v>
      </c>
      <c r="H228" s="36">
        <v>93.433333333333309</v>
      </c>
      <c r="I228" s="36">
        <v>95.166666666666657</v>
      </c>
      <c r="J228" s="36">
        <v>97.633333333333312</v>
      </c>
      <c r="K228" s="31">
        <v>92.7</v>
      </c>
      <c r="L228" s="31">
        <v>88.5</v>
      </c>
      <c r="M228" s="31">
        <v>313.17367999999999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81.650000000000006</v>
      </c>
      <c r="D229" s="36">
        <v>81.716666666666669</v>
      </c>
      <c r="E229" s="36">
        <v>79.933333333333337</v>
      </c>
      <c r="F229" s="36">
        <v>78.216666666666669</v>
      </c>
      <c r="G229" s="36">
        <v>76.433333333333337</v>
      </c>
      <c r="H229" s="36">
        <v>83.433333333333337</v>
      </c>
      <c r="I229" s="36">
        <v>85.216666666666669</v>
      </c>
      <c r="J229" s="36">
        <v>86.933333333333337</v>
      </c>
      <c r="K229" s="31">
        <v>83.5</v>
      </c>
      <c r="L229" s="31">
        <v>80</v>
      </c>
      <c r="M229" s="31">
        <v>1061.9249600000001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121.65</v>
      </c>
      <c r="D230" s="36">
        <v>121.21666666666665</v>
      </c>
      <c r="E230" s="36">
        <v>119.43333333333331</v>
      </c>
      <c r="F230" s="36">
        <v>117.21666666666665</v>
      </c>
      <c r="G230" s="36">
        <v>115.43333333333331</v>
      </c>
      <c r="H230" s="36">
        <v>123.43333333333331</v>
      </c>
      <c r="I230" s="36">
        <v>125.21666666666664</v>
      </c>
      <c r="J230" s="36">
        <v>127.43333333333331</v>
      </c>
      <c r="K230" s="31">
        <v>123</v>
      </c>
      <c r="L230" s="31">
        <v>119</v>
      </c>
      <c r="M230" s="31">
        <v>174.93125000000001</v>
      </c>
      <c r="N230" s="1"/>
      <c r="O230" s="1"/>
    </row>
    <row r="231" spans="1:15" ht="12.75" customHeight="1">
      <c r="A231" s="33">
        <v>221</v>
      </c>
      <c r="B231" s="53" t="s">
        <v>407</v>
      </c>
      <c r="C231" s="31">
        <v>412.55</v>
      </c>
      <c r="D231" s="36">
        <v>414.01666666666665</v>
      </c>
      <c r="E231" s="36">
        <v>408.5333333333333</v>
      </c>
      <c r="F231" s="36">
        <v>404.51666666666665</v>
      </c>
      <c r="G231" s="36">
        <v>399.0333333333333</v>
      </c>
      <c r="H231" s="36">
        <v>418.0333333333333</v>
      </c>
      <c r="I231" s="36">
        <v>423.51666666666665</v>
      </c>
      <c r="J231" s="36">
        <v>427.5333333333333</v>
      </c>
      <c r="K231" s="31">
        <v>419.5</v>
      </c>
      <c r="L231" s="31">
        <v>410</v>
      </c>
      <c r="M231" s="31">
        <v>5.3173899999999996</v>
      </c>
      <c r="N231" s="1"/>
      <c r="O231" s="1"/>
    </row>
    <row r="232" spans="1:15" ht="12.75" customHeight="1">
      <c r="A232" s="33">
        <v>222</v>
      </c>
      <c r="B232" s="53" t="s">
        <v>408</v>
      </c>
      <c r="C232" s="31">
        <v>68.95</v>
      </c>
      <c r="D232" s="36">
        <v>69.183333333333337</v>
      </c>
      <c r="E232" s="36">
        <v>68.26666666666668</v>
      </c>
      <c r="F232" s="36">
        <v>67.583333333333343</v>
      </c>
      <c r="G232" s="36">
        <v>66.666666666666686</v>
      </c>
      <c r="H232" s="36">
        <v>69.866666666666674</v>
      </c>
      <c r="I232" s="36">
        <v>70.783333333333331</v>
      </c>
      <c r="J232" s="36">
        <v>71.466666666666669</v>
      </c>
      <c r="K232" s="31">
        <v>70.099999999999994</v>
      </c>
      <c r="L232" s="31">
        <v>68.5</v>
      </c>
      <c r="M232" s="31">
        <v>263.18660999999997</v>
      </c>
      <c r="N232" s="1"/>
      <c r="O232" s="1"/>
    </row>
    <row r="233" spans="1:15" ht="12.75" customHeight="1">
      <c r="A233" s="33">
        <v>223</v>
      </c>
      <c r="B233" s="53" t="s">
        <v>812</v>
      </c>
      <c r="C233" s="31">
        <v>255</v>
      </c>
      <c r="D233" s="36">
        <v>258.63333333333333</v>
      </c>
      <c r="E233" s="36">
        <v>250.36666666666667</v>
      </c>
      <c r="F233" s="36">
        <v>245.73333333333335</v>
      </c>
      <c r="G233" s="36">
        <v>237.4666666666667</v>
      </c>
      <c r="H233" s="36">
        <v>263.26666666666665</v>
      </c>
      <c r="I233" s="36">
        <v>271.5333333333333</v>
      </c>
      <c r="J233" s="36">
        <v>276.16666666666663</v>
      </c>
      <c r="K233" s="31">
        <v>266.89999999999998</v>
      </c>
      <c r="L233" s="31">
        <v>254</v>
      </c>
      <c r="M233" s="31">
        <v>283.24973999999997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438.2</v>
      </c>
      <c r="D234" s="36">
        <v>438.41666666666669</v>
      </c>
      <c r="E234" s="36">
        <v>434.38333333333338</v>
      </c>
      <c r="F234" s="36">
        <v>430.56666666666672</v>
      </c>
      <c r="G234" s="36">
        <v>426.53333333333342</v>
      </c>
      <c r="H234" s="36">
        <v>442.23333333333335</v>
      </c>
      <c r="I234" s="36">
        <v>446.26666666666665</v>
      </c>
      <c r="J234" s="36">
        <v>450.08333333333331</v>
      </c>
      <c r="K234" s="31">
        <v>442.45</v>
      </c>
      <c r="L234" s="31">
        <v>434.6</v>
      </c>
      <c r="M234" s="31">
        <v>116.27882</v>
      </c>
      <c r="N234" s="1"/>
      <c r="O234" s="1"/>
    </row>
    <row r="235" spans="1:15" ht="12.75" customHeight="1">
      <c r="A235" s="33">
        <v>225</v>
      </c>
      <c r="B235" s="53" t="s">
        <v>409</v>
      </c>
      <c r="C235" s="31">
        <v>305.55</v>
      </c>
      <c r="D235" s="36">
        <v>305.2</v>
      </c>
      <c r="E235" s="36">
        <v>291.59999999999997</v>
      </c>
      <c r="F235" s="36">
        <v>277.64999999999998</v>
      </c>
      <c r="G235" s="36">
        <v>264.04999999999995</v>
      </c>
      <c r="H235" s="36">
        <v>319.14999999999998</v>
      </c>
      <c r="I235" s="36">
        <v>332.75</v>
      </c>
      <c r="J235" s="36">
        <v>346.7</v>
      </c>
      <c r="K235" s="31">
        <v>318.8</v>
      </c>
      <c r="L235" s="31">
        <v>291.25</v>
      </c>
      <c r="M235" s="31">
        <v>189.96938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226.65</v>
      </c>
      <c r="D236" s="36">
        <v>227.65</v>
      </c>
      <c r="E236" s="36">
        <v>224.4</v>
      </c>
      <c r="F236" s="36">
        <v>222.15</v>
      </c>
      <c r="G236" s="36">
        <v>218.9</v>
      </c>
      <c r="H236" s="36">
        <v>229.9</v>
      </c>
      <c r="I236" s="36">
        <v>233.15</v>
      </c>
      <c r="J236" s="36">
        <v>235.4</v>
      </c>
      <c r="K236" s="31">
        <v>230.9</v>
      </c>
      <c r="L236" s="31">
        <v>225.4</v>
      </c>
      <c r="M236" s="31">
        <v>22.441320000000001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170.75</v>
      </c>
      <c r="D237" s="36">
        <v>170.76666666666665</v>
      </c>
      <c r="E237" s="36">
        <v>169.3833333333333</v>
      </c>
      <c r="F237" s="36">
        <v>168.01666666666665</v>
      </c>
      <c r="G237" s="36">
        <v>166.6333333333333</v>
      </c>
      <c r="H237" s="36">
        <v>172.1333333333333</v>
      </c>
      <c r="I237" s="36">
        <v>173.51666666666662</v>
      </c>
      <c r="J237" s="36">
        <v>174.8833333333333</v>
      </c>
      <c r="K237" s="31">
        <v>172.15</v>
      </c>
      <c r="L237" s="31">
        <v>169.4</v>
      </c>
      <c r="M237" s="31">
        <v>36.90502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2623.25</v>
      </c>
      <c r="D238" s="36">
        <v>2622.8833333333332</v>
      </c>
      <c r="E238" s="36">
        <v>2600.4666666666662</v>
      </c>
      <c r="F238" s="36">
        <v>2577.6833333333329</v>
      </c>
      <c r="G238" s="36">
        <v>2555.266666666666</v>
      </c>
      <c r="H238" s="36">
        <v>2645.6666666666665</v>
      </c>
      <c r="I238" s="36">
        <v>2668.0833333333335</v>
      </c>
      <c r="J238" s="36">
        <v>2690.8666666666668</v>
      </c>
      <c r="K238" s="31">
        <v>2645.3</v>
      </c>
      <c r="L238" s="31">
        <v>2600.1</v>
      </c>
      <c r="M238" s="31">
        <v>0.94281999999999999</v>
      </c>
      <c r="N238" s="1"/>
      <c r="O238" s="1"/>
    </row>
    <row r="239" spans="1:15" ht="12.75" customHeight="1">
      <c r="A239" s="33">
        <v>229</v>
      </c>
      <c r="B239" s="53" t="s">
        <v>279</v>
      </c>
      <c r="C239" s="31">
        <v>559.04999999999995</v>
      </c>
      <c r="D239" s="36">
        <v>549.7833333333333</v>
      </c>
      <c r="E239" s="36">
        <v>537.56666666666661</v>
      </c>
      <c r="F239" s="36">
        <v>516.08333333333326</v>
      </c>
      <c r="G239" s="36">
        <v>503.86666666666656</v>
      </c>
      <c r="H239" s="36">
        <v>571.26666666666665</v>
      </c>
      <c r="I239" s="36">
        <v>583.48333333333335</v>
      </c>
      <c r="J239" s="36">
        <v>604.9666666666667</v>
      </c>
      <c r="K239" s="31">
        <v>562</v>
      </c>
      <c r="L239" s="31">
        <v>528.29999999999995</v>
      </c>
      <c r="M239" s="31">
        <v>49.527009999999997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155.30000000000001</v>
      </c>
      <c r="D240" s="36">
        <v>157.13333333333333</v>
      </c>
      <c r="E240" s="36">
        <v>152.91666666666666</v>
      </c>
      <c r="F240" s="36">
        <v>150.53333333333333</v>
      </c>
      <c r="G240" s="36">
        <v>146.31666666666666</v>
      </c>
      <c r="H240" s="36">
        <v>159.51666666666665</v>
      </c>
      <c r="I240" s="36">
        <v>163.73333333333335</v>
      </c>
      <c r="J240" s="36">
        <v>166.11666666666665</v>
      </c>
      <c r="K240" s="31">
        <v>161.35</v>
      </c>
      <c r="L240" s="31">
        <v>154.75</v>
      </c>
      <c r="M240" s="31">
        <v>172.65414000000001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582.6</v>
      </c>
      <c r="D241" s="36">
        <v>580.16666666666663</v>
      </c>
      <c r="E241" s="36">
        <v>574.43333333333328</v>
      </c>
      <c r="F241" s="36">
        <v>566.26666666666665</v>
      </c>
      <c r="G241" s="36">
        <v>560.5333333333333</v>
      </c>
      <c r="H241" s="36">
        <v>588.33333333333326</v>
      </c>
      <c r="I241" s="36">
        <v>594.06666666666661</v>
      </c>
      <c r="J241" s="36">
        <v>602.23333333333323</v>
      </c>
      <c r="K241" s="31">
        <v>585.9</v>
      </c>
      <c r="L241" s="31">
        <v>572</v>
      </c>
      <c r="M241" s="31">
        <v>57.773040000000002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176.75</v>
      </c>
      <c r="D242" s="36">
        <v>175.65</v>
      </c>
      <c r="E242" s="36">
        <v>173.3</v>
      </c>
      <c r="F242" s="36">
        <v>169.85</v>
      </c>
      <c r="G242" s="36">
        <v>167.5</v>
      </c>
      <c r="H242" s="36">
        <v>179.10000000000002</v>
      </c>
      <c r="I242" s="36">
        <v>181.45</v>
      </c>
      <c r="J242" s="36">
        <v>184.90000000000003</v>
      </c>
      <c r="K242" s="31">
        <v>178</v>
      </c>
      <c r="L242" s="31">
        <v>172.2</v>
      </c>
      <c r="M242" s="31">
        <v>405.27426000000003</v>
      </c>
      <c r="N242" s="1"/>
      <c r="O242" s="1"/>
    </row>
    <row r="243" spans="1:15" ht="12.75" customHeight="1">
      <c r="A243" s="33">
        <v>233</v>
      </c>
      <c r="B243" s="53" t="s">
        <v>410</v>
      </c>
      <c r="C243" s="31">
        <v>68.7</v>
      </c>
      <c r="D243" s="36">
        <v>68.100000000000009</v>
      </c>
      <c r="E243" s="36">
        <v>67.100000000000023</v>
      </c>
      <c r="F243" s="36">
        <v>65.500000000000014</v>
      </c>
      <c r="G243" s="36">
        <v>64.500000000000028</v>
      </c>
      <c r="H243" s="36">
        <v>69.700000000000017</v>
      </c>
      <c r="I243" s="36">
        <v>70.699999999999989</v>
      </c>
      <c r="J243" s="36">
        <v>72.300000000000011</v>
      </c>
      <c r="K243" s="31">
        <v>69.099999999999994</v>
      </c>
      <c r="L243" s="31">
        <v>66.5</v>
      </c>
      <c r="M243" s="31">
        <v>279.91480999999999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1045.25</v>
      </c>
      <c r="D244" s="36">
        <v>1050.3</v>
      </c>
      <c r="E244" s="36">
        <v>1032.5999999999999</v>
      </c>
      <c r="F244" s="36">
        <v>1019.95</v>
      </c>
      <c r="G244" s="36">
        <v>1002.25</v>
      </c>
      <c r="H244" s="36">
        <v>1062.9499999999998</v>
      </c>
      <c r="I244" s="36">
        <v>1080.6500000000001</v>
      </c>
      <c r="J244" s="36">
        <v>1093.2999999999997</v>
      </c>
      <c r="K244" s="31">
        <v>1068</v>
      </c>
      <c r="L244" s="31">
        <v>1037.6500000000001</v>
      </c>
      <c r="M244" s="31">
        <v>35.717959999999998</v>
      </c>
      <c r="N244" s="1"/>
      <c r="O244" s="1"/>
    </row>
    <row r="245" spans="1:15" ht="12.75" customHeight="1">
      <c r="A245" s="33">
        <v>235</v>
      </c>
      <c r="B245" s="53" t="s">
        <v>411</v>
      </c>
      <c r="C245" s="31">
        <v>160.9</v>
      </c>
      <c r="D245" s="36">
        <v>161.56666666666669</v>
      </c>
      <c r="E245" s="36">
        <v>158.93333333333339</v>
      </c>
      <c r="F245" s="36">
        <v>156.9666666666667</v>
      </c>
      <c r="G245" s="36">
        <v>154.3333333333334</v>
      </c>
      <c r="H245" s="36">
        <v>163.53333333333339</v>
      </c>
      <c r="I245" s="36">
        <v>166.16666666666666</v>
      </c>
      <c r="J245" s="36">
        <v>168.13333333333338</v>
      </c>
      <c r="K245" s="31">
        <v>164.2</v>
      </c>
      <c r="L245" s="31">
        <v>159.6</v>
      </c>
      <c r="M245" s="31">
        <v>675.07054000000005</v>
      </c>
      <c r="N245" s="1"/>
      <c r="O245" s="1"/>
    </row>
    <row r="246" spans="1:15" ht="12.75" customHeight="1">
      <c r="A246" s="33">
        <v>236</v>
      </c>
      <c r="B246" s="53" t="s">
        <v>412</v>
      </c>
      <c r="C246" s="31">
        <v>1371.5</v>
      </c>
      <c r="D246" s="36">
        <v>1358.7166666666667</v>
      </c>
      <c r="E246" s="36">
        <v>1340.4333333333334</v>
      </c>
      <c r="F246" s="36">
        <v>1309.3666666666668</v>
      </c>
      <c r="G246" s="36">
        <v>1291.0833333333335</v>
      </c>
      <c r="H246" s="36">
        <v>1389.7833333333333</v>
      </c>
      <c r="I246" s="36">
        <v>1408.0666666666666</v>
      </c>
      <c r="J246" s="36">
        <v>1439.1333333333332</v>
      </c>
      <c r="K246" s="31">
        <v>1377</v>
      </c>
      <c r="L246" s="31">
        <v>1327.65</v>
      </c>
      <c r="M246" s="31">
        <v>0.62755000000000005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462.1</v>
      </c>
      <c r="D247" s="36">
        <v>461.58333333333331</v>
      </c>
      <c r="E247" s="36">
        <v>458.66666666666663</v>
      </c>
      <c r="F247" s="36">
        <v>455.23333333333329</v>
      </c>
      <c r="G247" s="36">
        <v>452.31666666666661</v>
      </c>
      <c r="H247" s="36">
        <v>465.01666666666665</v>
      </c>
      <c r="I247" s="36">
        <v>467.93333333333328</v>
      </c>
      <c r="J247" s="36">
        <v>471.36666666666667</v>
      </c>
      <c r="K247" s="31">
        <v>464.5</v>
      </c>
      <c r="L247" s="31">
        <v>458.15</v>
      </c>
      <c r="M247" s="31">
        <v>11.07868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352</v>
      </c>
      <c r="D248" s="36">
        <v>350.25</v>
      </c>
      <c r="E248" s="36">
        <v>345.6</v>
      </c>
      <c r="F248" s="36">
        <v>339.20000000000005</v>
      </c>
      <c r="G248" s="36">
        <v>334.55000000000007</v>
      </c>
      <c r="H248" s="36">
        <v>356.65</v>
      </c>
      <c r="I248" s="36">
        <v>361.29999999999995</v>
      </c>
      <c r="J248" s="36">
        <v>367.69999999999993</v>
      </c>
      <c r="K248" s="31">
        <v>354.9</v>
      </c>
      <c r="L248" s="31">
        <v>343.85</v>
      </c>
      <c r="M248" s="31">
        <v>141.21039999999999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1487.25</v>
      </c>
      <c r="D249" s="36">
        <v>1476.1166666666668</v>
      </c>
      <c r="E249" s="36">
        <v>1461.2333333333336</v>
      </c>
      <c r="F249" s="36">
        <v>1435.2166666666667</v>
      </c>
      <c r="G249" s="36">
        <v>1420.3333333333335</v>
      </c>
      <c r="H249" s="36">
        <v>1502.1333333333337</v>
      </c>
      <c r="I249" s="36">
        <v>1517.0166666666669</v>
      </c>
      <c r="J249" s="36">
        <v>1543.0333333333338</v>
      </c>
      <c r="K249" s="31">
        <v>1491</v>
      </c>
      <c r="L249" s="31">
        <v>1450.1</v>
      </c>
      <c r="M249" s="31">
        <v>54.636400000000002</v>
      </c>
      <c r="N249" s="1"/>
      <c r="O249" s="1"/>
    </row>
    <row r="250" spans="1:15" ht="12.75" customHeight="1">
      <c r="A250" s="33">
        <v>240</v>
      </c>
      <c r="B250" s="53" t="s">
        <v>413</v>
      </c>
      <c r="C250" s="31">
        <v>35</v>
      </c>
      <c r="D250" s="36">
        <v>35.083333333333336</v>
      </c>
      <c r="E250" s="36">
        <v>34.616666666666674</v>
      </c>
      <c r="F250" s="36">
        <v>34.233333333333341</v>
      </c>
      <c r="G250" s="36">
        <v>33.76666666666668</v>
      </c>
      <c r="H250" s="36">
        <v>35.466666666666669</v>
      </c>
      <c r="I250" s="36">
        <v>35.933333333333323</v>
      </c>
      <c r="J250" s="36">
        <v>36.316666666666663</v>
      </c>
      <c r="K250" s="31">
        <v>35.549999999999997</v>
      </c>
      <c r="L250" s="31">
        <v>34.700000000000003</v>
      </c>
      <c r="M250" s="31">
        <v>112.08586</v>
      </c>
      <c r="N250" s="1"/>
      <c r="O250" s="1"/>
    </row>
    <row r="251" spans="1:15" ht="12.75" customHeight="1">
      <c r="A251" s="33">
        <v>241</v>
      </c>
      <c r="B251" s="53" t="s">
        <v>183</v>
      </c>
      <c r="C251" s="31">
        <v>6068.9</v>
      </c>
      <c r="D251" s="36">
        <v>6031.75</v>
      </c>
      <c r="E251" s="36">
        <v>5945.35</v>
      </c>
      <c r="F251" s="36">
        <v>5821.8</v>
      </c>
      <c r="G251" s="36">
        <v>5735.4000000000005</v>
      </c>
      <c r="H251" s="36">
        <v>6155.3</v>
      </c>
      <c r="I251" s="36">
        <v>6241.7</v>
      </c>
      <c r="J251" s="36">
        <v>6365.25</v>
      </c>
      <c r="K251" s="31">
        <v>6118.15</v>
      </c>
      <c r="L251" s="31">
        <v>5908.2</v>
      </c>
      <c r="M251" s="31">
        <v>4.5745199999999997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1434.75</v>
      </c>
      <c r="D252" s="36">
        <v>1434.2666666666667</v>
      </c>
      <c r="E252" s="36">
        <v>1428.7333333333333</v>
      </c>
      <c r="F252" s="36">
        <v>1422.7166666666667</v>
      </c>
      <c r="G252" s="36">
        <v>1417.1833333333334</v>
      </c>
      <c r="H252" s="36">
        <v>1440.2833333333333</v>
      </c>
      <c r="I252" s="36">
        <v>1445.8166666666666</v>
      </c>
      <c r="J252" s="36">
        <v>1451.8333333333333</v>
      </c>
      <c r="K252" s="31">
        <v>1439.8</v>
      </c>
      <c r="L252" s="31">
        <v>1428.25</v>
      </c>
      <c r="M252" s="31">
        <v>50.559570000000001</v>
      </c>
      <c r="N252" s="1"/>
      <c r="O252" s="1"/>
    </row>
    <row r="253" spans="1:15" ht="12.75" customHeight="1">
      <c r="A253" s="33">
        <v>243</v>
      </c>
      <c r="B253" s="53" t="s">
        <v>831</v>
      </c>
      <c r="C253" s="31">
        <v>3928.45</v>
      </c>
      <c r="D253" s="36">
        <v>3941.5833333333335</v>
      </c>
      <c r="E253" s="36">
        <v>3889.166666666667</v>
      </c>
      <c r="F253" s="36">
        <v>3849.8833333333337</v>
      </c>
      <c r="G253" s="36">
        <v>3797.4666666666672</v>
      </c>
      <c r="H253" s="36">
        <v>3980.8666666666668</v>
      </c>
      <c r="I253" s="36">
        <v>4033.2833333333338</v>
      </c>
      <c r="J253" s="36">
        <v>4072.5666666666666</v>
      </c>
      <c r="K253" s="31">
        <v>3994</v>
      </c>
      <c r="L253" s="31">
        <v>3902.3</v>
      </c>
      <c r="M253" s="31">
        <v>5.6419999999999998E-2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1093.2</v>
      </c>
      <c r="D254" s="36">
        <v>1078.0666666666666</v>
      </c>
      <c r="E254" s="36">
        <v>1055.1333333333332</v>
      </c>
      <c r="F254" s="36">
        <v>1017.0666666666666</v>
      </c>
      <c r="G254" s="36">
        <v>994.13333333333321</v>
      </c>
      <c r="H254" s="36">
        <v>1116.1333333333332</v>
      </c>
      <c r="I254" s="36">
        <v>1139.0666666666666</v>
      </c>
      <c r="J254" s="36">
        <v>1177.1333333333332</v>
      </c>
      <c r="K254" s="31">
        <v>1101</v>
      </c>
      <c r="L254" s="31">
        <v>1040</v>
      </c>
      <c r="M254" s="31">
        <v>15.71505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3927.7</v>
      </c>
      <c r="D255" s="36">
        <v>3937.5499999999997</v>
      </c>
      <c r="E255" s="36">
        <v>3865.1499999999996</v>
      </c>
      <c r="F255" s="36">
        <v>3802.6</v>
      </c>
      <c r="G255" s="36">
        <v>3730.2</v>
      </c>
      <c r="H255" s="36">
        <v>4000.0999999999995</v>
      </c>
      <c r="I255" s="36">
        <v>4072.5</v>
      </c>
      <c r="J255" s="36">
        <v>4135.0499999999993</v>
      </c>
      <c r="K255" s="31">
        <v>4009.95</v>
      </c>
      <c r="L255" s="31">
        <v>3875</v>
      </c>
      <c r="M255" s="31">
        <v>7.0197399999999996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1334</v>
      </c>
      <c r="D256" s="36">
        <v>1336.1833333333334</v>
      </c>
      <c r="E256" s="36">
        <v>1322.3666666666668</v>
      </c>
      <c r="F256" s="36">
        <v>1310.7333333333333</v>
      </c>
      <c r="G256" s="36">
        <v>1296.9166666666667</v>
      </c>
      <c r="H256" s="36">
        <v>1347.8166666666668</v>
      </c>
      <c r="I256" s="36">
        <v>1361.6333333333334</v>
      </c>
      <c r="J256" s="36">
        <v>1373.2666666666669</v>
      </c>
      <c r="K256" s="31">
        <v>1350</v>
      </c>
      <c r="L256" s="31">
        <v>1324.55</v>
      </c>
      <c r="M256" s="31">
        <v>3.8457400000000002</v>
      </c>
      <c r="N256" s="1"/>
      <c r="O256" s="1"/>
    </row>
    <row r="257" spans="1:15" ht="12.75" customHeight="1">
      <c r="A257" s="33">
        <v>247</v>
      </c>
      <c r="B257" s="53" t="s">
        <v>414</v>
      </c>
      <c r="C257" s="31">
        <v>1906.65</v>
      </c>
      <c r="D257" s="36">
        <v>1895.55</v>
      </c>
      <c r="E257" s="36">
        <v>1876.1</v>
      </c>
      <c r="F257" s="36">
        <v>1845.55</v>
      </c>
      <c r="G257" s="36">
        <v>1826.1</v>
      </c>
      <c r="H257" s="36">
        <v>1926.1</v>
      </c>
      <c r="I257" s="36">
        <v>1945.5500000000002</v>
      </c>
      <c r="J257" s="36">
        <v>1976.1</v>
      </c>
      <c r="K257" s="31">
        <v>1915</v>
      </c>
      <c r="L257" s="31">
        <v>1865</v>
      </c>
      <c r="M257" s="31">
        <v>0.79261999999999999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4058.4</v>
      </c>
      <c r="D258" s="36">
        <v>4055.6666666666665</v>
      </c>
      <c r="E258" s="36">
        <v>4016.4833333333331</v>
      </c>
      <c r="F258" s="36">
        <v>3974.5666666666666</v>
      </c>
      <c r="G258" s="36">
        <v>3935.3833333333332</v>
      </c>
      <c r="H258" s="36">
        <v>4097.583333333333</v>
      </c>
      <c r="I258" s="36">
        <v>4136.7666666666664</v>
      </c>
      <c r="J258" s="36">
        <v>4178.6833333333325</v>
      </c>
      <c r="K258" s="31">
        <v>4094.85</v>
      </c>
      <c r="L258" s="31">
        <v>4013.75</v>
      </c>
      <c r="M258" s="31">
        <v>0.82816000000000001</v>
      </c>
      <c r="N258" s="1"/>
      <c r="O258" s="1"/>
    </row>
    <row r="259" spans="1:15" ht="12.75" customHeight="1">
      <c r="A259" s="33">
        <v>249</v>
      </c>
      <c r="B259" s="53" t="s">
        <v>415</v>
      </c>
      <c r="C259" s="31">
        <v>1907.5</v>
      </c>
      <c r="D259" s="36">
        <v>1882.3</v>
      </c>
      <c r="E259" s="36">
        <v>1844.6</v>
      </c>
      <c r="F259" s="36">
        <v>1781.7</v>
      </c>
      <c r="G259" s="36">
        <v>1744</v>
      </c>
      <c r="H259" s="36">
        <v>1945.1999999999998</v>
      </c>
      <c r="I259" s="36">
        <v>1982.9</v>
      </c>
      <c r="J259" s="36">
        <v>2045.7999999999997</v>
      </c>
      <c r="K259" s="31">
        <v>1920</v>
      </c>
      <c r="L259" s="31">
        <v>1819.4</v>
      </c>
      <c r="M259" s="31">
        <v>5.8962700000000003</v>
      </c>
      <c r="N259" s="1"/>
      <c r="O259" s="1"/>
    </row>
    <row r="260" spans="1:15" ht="12.75" customHeight="1">
      <c r="A260" s="33">
        <v>250</v>
      </c>
      <c r="B260" s="53" t="s">
        <v>416</v>
      </c>
      <c r="C260" s="31">
        <v>794.4</v>
      </c>
      <c r="D260" s="36">
        <v>796.05000000000007</v>
      </c>
      <c r="E260" s="36">
        <v>789.10000000000014</v>
      </c>
      <c r="F260" s="36">
        <v>783.80000000000007</v>
      </c>
      <c r="G260" s="36">
        <v>776.85000000000014</v>
      </c>
      <c r="H260" s="36">
        <v>801.35000000000014</v>
      </c>
      <c r="I260" s="36">
        <v>808.30000000000018</v>
      </c>
      <c r="J260" s="36">
        <v>813.60000000000014</v>
      </c>
      <c r="K260" s="31">
        <v>803</v>
      </c>
      <c r="L260" s="31">
        <v>790.75</v>
      </c>
      <c r="M260" s="31">
        <v>0.78430999999999995</v>
      </c>
      <c r="N260" s="1"/>
      <c r="O260" s="1"/>
    </row>
    <row r="261" spans="1:15" ht="12.75" customHeight="1">
      <c r="A261" s="33">
        <v>251</v>
      </c>
      <c r="B261" s="53" t="s">
        <v>417</v>
      </c>
      <c r="C261" s="31">
        <v>381.05</v>
      </c>
      <c r="D261" s="36">
        <v>384.73333333333335</v>
      </c>
      <c r="E261" s="36">
        <v>375.81666666666672</v>
      </c>
      <c r="F261" s="36">
        <v>370.58333333333337</v>
      </c>
      <c r="G261" s="36">
        <v>361.66666666666674</v>
      </c>
      <c r="H261" s="36">
        <v>389.9666666666667</v>
      </c>
      <c r="I261" s="36">
        <v>398.88333333333333</v>
      </c>
      <c r="J261" s="36">
        <v>404.11666666666667</v>
      </c>
      <c r="K261" s="31">
        <v>393.65</v>
      </c>
      <c r="L261" s="31">
        <v>379.5</v>
      </c>
      <c r="M261" s="31">
        <v>11.2729</v>
      </c>
      <c r="N261" s="1"/>
      <c r="O261" s="1"/>
    </row>
    <row r="262" spans="1:15" ht="12.75" customHeight="1">
      <c r="A262" s="33">
        <v>252</v>
      </c>
      <c r="B262" s="53" t="s">
        <v>418</v>
      </c>
      <c r="C262" s="31">
        <v>81.5</v>
      </c>
      <c r="D262" s="36">
        <v>81.600000000000009</v>
      </c>
      <c r="E262" s="36">
        <v>80.700000000000017</v>
      </c>
      <c r="F262" s="36">
        <v>79.900000000000006</v>
      </c>
      <c r="G262" s="36">
        <v>79.000000000000014</v>
      </c>
      <c r="H262" s="36">
        <v>82.40000000000002</v>
      </c>
      <c r="I262" s="36">
        <v>83.300000000000026</v>
      </c>
      <c r="J262" s="36">
        <v>84.100000000000023</v>
      </c>
      <c r="K262" s="31">
        <v>82.5</v>
      </c>
      <c r="L262" s="31">
        <v>80.8</v>
      </c>
      <c r="M262" s="31">
        <v>22.090209999999999</v>
      </c>
      <c r="N262" s="1"/>
      <c r="O262" s="1"/>
    </row>
    <row r="263" spans="1:15" ht="12.75" customHeight="1">
      <c r="A263" s="33">
        <v>253</v>
      </c>
      <c r="B263" s="53" t="s">
        <v>280</v>
      </c>
      <c r="C263" s="31">
        <v>603.29999999999995</v>
      </c>
      <c r="D263" s="36">
        <v>602.1</v>
      </c>
      <c r="E263" s="36">
        <v>598.20000000000005</v>
      </c>
      <c r="F263" s="36">
        <v>593.1</v>
      </c>
      <c r="G263" s="36">
        <v>589.20000000000005</v>
      </c>
      <c r="H263" s="36">
        <v>607.20000000000005</v>
      </c>
      <c r="I263" s="36">
        <v>611.09999999999991</v>
      </c>
      <c r="J263" s="36">
        <v>616.20000000000005</v>
      </c>
      <c r="K263" s="31">
        <v>606</v>
      </c>
      <c r="L263" s="31">
        <v>597</v>
      </c>
      <c r="M263" s="31">
        <v>9.1709599999999991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895.75</v>
      </c>
      <c r="D264" s="36">
        <v>894.80000000000007</v>
      </c>
      <c r="E264" s="36">
        <v>887.10000000000014</v>
      </c>
      <c r="F264" s="36">
        <v>878.45</v>
      </c>
      <c r="G264" s="36">
        <v>870.75000000000011</v>
      </c>
      <c r="H264" s="36">
        <v>903.45000000000016</v>
      </c>
      <c r="I264" s="36">
        <v>911.1500000000002</v>
      </c>
      <c r="J264" s="36">
        <v>919.80000000000018</v>
      </c>
      <c r="K264" s="31">
        <v>902.5</v>
      </c>
      <c r="L264" s="31">
        <v>886.15</v>
      </c>
      <c r="M264" s="31">
        <v>19.564309999999999</v>
      </c>
      <c r="N264" s="1"/>
      <c r="O264" s="1"/>
    </row>
    <row r="265" spans="1:15" ht="12.75" customHeight="1">
      <c r="A265" s="33">
        <v>255</v>
      </c>
      <c r="B265" s="53" t="s">
        <v>419</v>
      </c>
      <c r="C265" s="31">
        <v>141.75</v>
      </c>
      <c r="D265" s="36">
        <v>139.06666666666666</v>
      </c>
      <c r="E265" s="36">
        <v>135.38333333333333</v>
      </c>
      <c r="F265" s="36">
        <v>129.01666666666665</v>
      </c>
      <c r="G265" s="36">
        <v>125.33333333333331</v>
      </c>
      <c r="H265" s="36">
        <v>145.43333333333334</v>
      </c>
      <c r="I265" s="36">
        <v>149.11666666666667</v>
      </c>
      <c r="J265" s="36">
        <v>155.48333333333335</v>
      </c>
      <c r="K265" s="31">
        <v>142.75</v>
      </c>
      <c r="L265" s="31">
        <v>132.69999999999999</v>
      </c>
      <c r="M265" s="31">
        <v>176.49226999999999</v>
      </c>
      <c r="N265" s="1"/>
      <c r="O265" s="1"/>
    </row>
    <row r="266" spans="1:15" ht="12.75" customHeight="1">
      <c r="A266" s="33">
        <v>256</v>
      </c>
      <c r="B266" s="53" t="s">
        <v>870</v>
      </c>
      <c r="C266" s="31">
        <v>559.35</v>
      </c>
      <c r="D266" s="36">
        <v>562.9</v>
      </c>
      <c r="E266" s="36">
        <v>549.94999999999993</v>
      </c>
      <c r="F266" s="36">
        <v>540.54999999999995</v>
      </c>
      <c r="G266" s="36">
        <v>527.59999999999991</v>
      </c>
      <c r="H266" s="36">
        <v>572.29999999999995</v>
      </c>
      <c r="I266" s="36">
        <v>585.25</v>
      </c>
      <c r="J266" s="36">
        <v>594.65</v>
      </c>
      <c r="K266" s="31">
        <v>575.85</v>
      </c>
      <c r="L266" s="31">
        <v>553.5</v>
      </c>
      <c r="M266" s="31">
        <v>11.983840000000001</v>
      </c>
      <c r="N266" s="1"/>
      <c r="O266" s="1"/>
    </row>
    <row r="267" spans="1:15" ht="12.75" customHeight="1">
      <c r="A267" s="33">
        <v>257</v>
      </c>
      <c r="B267" s="53" t="s">
        <v>420</v>
      </c>
      <c r="C267" s="31">
        <v>699.85</v>
      </c>
      <c r="D267" s="36">
        <v>705.43333333333339</v>
      </c>
      <c r="E267" s="36">
        <v>686.26666666666677</v>
      </c>
      <c r="F267" s="36">
        <v>672.68333333333339</v>
      </c>
      <c r="G267" s="36">
        <v>653.51666666666677</v>
      </c>
      <c r="H267" s="36">
        <v>719.01666666666677</v>
      </c>
      <c r="I267" s="36">
        <v>738.18333333333328</v>
      </c>
      <c r="J267" s="36">
        <v>751.76666666666677</v>
      </c>
      <c r="K267" s="31">
        <v>724.6</v>
      </c>
      <c r="L267" s="31">
        <v>691.85</v>
      </c>
      <c r="M267" s="31">
        <v>14.51408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942.1</v>
      </c>
      <c r="D268" s="36">
        <v>939.19999999999993</v>
      </c>
      <c r="E268" s="36">
        <v>933.39999999999986</v>
      </c>
      <c r="F268" s="36">
        <v>924.69999999999993</v>
      </c>
      <c r="G268" s="36">
        <v>918.89999999999986</v>
      </c>
      <c r="H268" s="36">
        <v>947.89999999999986</v>
      </c>
      <c r="I268" s="36">
        <v>953.69999999999982</v>
      </c>
      <c r="J268" s="36">
        <v>962.39999999999986</v>
      </c>
      <c r="K268" s="31">
        <v>945</v>
      </c>
      <c r="L268" s="31">
        <v>930.5</v>
      </c>
      <c r="M268" s="31">
        <v>12.869579999999999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439.05</v>
      </c>
      <c r="D269" s="36">
        <v>439.98333333333329</v>
      </c>
      <c r="E269" s="36">
        <v>436.71666666666658</v>
      </c>
      <c r="F269" s="36">
        <v>434.38333333333327</v>
      </c>
      <c r="G269" s="36">
        <v>431.11666666666656</v>
      </c>
      <c r="H269" s="36">
        <v>442.31666666666661</v>
      </c>
      <c r="I269" s="36">
        <v>445.58333333333337</v>
      </c>
      <c r="J269" s="36">
        <v>447.91666666666663</v>
      </c>
      <c r="K269" s="31">
        <v>443.25</v>
      </c>
      <c r="L269" s="31">
        <v>437.65</v>
      </c>
      <c r="M269" s="31">
        <v>15.204470000000001</v>
      </c>
      <c r="N269" s="1"/>
      <c r="O269" s="1"/>
    </row>
    <row r="270" spans="1:15" ht="12.75" customHeight="1">
      <c r="A270" s="33">
        <v>260</v>
      </c>
      <c r="B270" s="53" t="s">
        <v>421</v>
      </c>
      <c r="C270" s="31">
        <v>543.29999999999995</v>
      </c>
      <c r="D270" s="36">
        <v>543.1</v>
      </c>
      <c r="E270" s="36">
        <v>536.15000000000009</v>
      </c>
      <c r="F270" s="36">
        <v>529.00000000000011</v>
      </c>
      <c r="G270" s="36">
        <v>522.05000000000018</v>
      </c>
      <c r="H270" s="36">
        <v>550.25</v>
      </c>
      <c r="I270" s="36">
        <v>557.20000000000005</v>
      </c>
      <c r="J270" s="36">
        <v>564.34999999999991</v>
      </c>
      <c r="K270" s="31">
        <v>550.04999999999995</v>
      </c>
      <c r="L270" s="31">
        <v>535.95000000000005</v>
      </c>
      <c r="M270" s="31">
        <v>2.7631600000000001</v>
      </c>
      <c r="N270" s="1"/>
      <c r="O270" s="1"/>
    </row>
    <row r="271" spans="1:15" ht="12.75" customHeight="1">
      <c r="A271" s="33">
        <v>261</v>
      </c>
      <c r="B271" s="53" t="s">
        <v>422</v>
      </c>
      <c r="C271" s="31">
        <v>685.9</v>
      </c>
      <c r="D271" s="36">
        <v>685.56666666666661</v>
      </c>
      <c r="E271" s="36">
        <v>681.23333333333323</v>
      </c>
      <c r="F271" s="36">
        <v>676.56666666666661</v>
      </c>
      <c r="G271" s="36">
        <v>672.23333333333323</v>
      </c>
      <c r="H271" s="36">
        <v>690.23333333333323</v>
      </c>
      <c r="I271" s="36">
        <v>694.56666666666672</v>
      </c>
      <c r="J271" s="36">
        <v>699.23333333333323</v>
      </c>
      <c r="K271" s="31">
        <v>689.9</v>
      </c>
      <c r="L271" s="31">
        <v>680.9</v>
      </c>
      <c r="M271" s="31">
        <v>1.2692600000000001</v>
      </c>
      <c r="N271" s="1"/>
      <c r="O271" s="1"/>
    </row>
    <row r="272" spans="1:15" ht="12.75" customHeight="1">
      <c r="A272" s="33">
        <v>262</v>
      </c>
      <c r="B272" s="53" t="s">
        <v>423</v>
      </c>
      <c r="C272" s="31">
        <v>1085.8</v>
      </c>
      <c r="D272" s="36">
        <v>1087.2833333333335</v>
      </c>
      <c r="E272" s="36">
        <v>1059.5666666666671</v>
      </c>
      <c r="F272" s="36">
        <v>1033.3333333333335</v>
      </c>
      <c r="G272" s="36">
        <v>1005.616666666667</v>
      </c>
      <c r="H272" s="36">
        <v>1113.5166666666671</v>
      </c>
      <c r="I272" s="36">
        <v>1141.2333333333338</v>
      </c>
      <c r="J272" s="36">
        <v>1167.4666666666672</v>
      </c>
      <c r="K272" s="31">
        <v>1115</v>
      </c>
      <c r="L272" s="31">
        <v>1061.05</v>
      </c>
      <c r="M272" s="31">
        <v>6.9580299999999999</v>
      </c>
      <c r="N272" s="1"/>
      <c r="O272" s="1"/>
    </row>
    <row r="273" spans="1:15" ht="12.75" customHeight="1">
      <c r="A273" s="33">
        <v>263</v>
      </c>
      <c r="B273" s="53" t="s">
        <v>424</v>
      </c>
      <c r="C273" s="31">
        <v>430.85</v>
      </c>
      <c r="D273" s="36">
        <v>428.61666666666662</v>
      </c>
      <c r="E273" s="36">
        <v>422.73333333333323</v>
      </c>
      <c r="F273" s="36">
        <v>414.61666666666662</v>
      </c>
      <c r="G273" s="36">
        <v>408.73333333333323</v>
      </c>
      <c r="H273" s="36">
        <v>436.73333333333323</v>
      </c>
      <c r="I273" s="36">
        <v>442.61666666666656</v>
      </c>
      <c r="J273" s="36">
        <v>450.73333333333323</v>
      </c>
      <c r="K273" s="31">
        <v>434.5</v>
      </c>
      <c r="L273" s="31">
        <v>420.5</v>
      </c>
      <c r="M273" s="31">
        <v>4.8814500000000001</v>
      </c>
      <c r="N273" s="1"/>
      <c r="O273" s="1"/>
    </row>
    <row r="274" spans="1:15" ht="12.75" customHeight="1">
      <c r="A274" s="33">
        <v>264</v>
      </c>
      <c r="B274" s="53" t="s">
        <v>425</v>
      </c>
      <c r="C274" s="31">
        <v>842.2</v>
      </c>
      <c r="D274" s="36">
        <v>851</v>
      </c>
      <c r="E274" s="36">
        <v>824.2</v>
      </c>
      <c r="F274" s="36">
        <v>806.2</v>
      </c>
      <c r="G274" s="36">
        <v>779.40000000000009</v>
      </c>
      <c r="H274" s="36">
        <v>869</v>
      </c>
      <c r="I274" s="36">
        <v>895.8</v>
      </c>
      <c r="J274" s="36">
        <v>913.8</v>
      </c>
      <c r="K274" s="31">
        <v>877.8</v>
      </c>
      <c r="L274" s="31">
        <v>833</v>
      </c>
      <c r="M274" s="31">
        <v>3.4578799999999998</v>
      </c>
      <c r="N274" s="1"/>
      <c r="O274" s="1"/>
    </row>
    <row r="275" spans="1:15" ht="12.75" customHeight="1">
      <c r="A275" s="33">
        <v>265</v>
      </c>
      <c r="B275" s="53" t="s">
        <v>426</v>
      </c>
      <c r="C275" s="31">
        <v>3846.1</v>
      </c>
      <c r="D275" s="36">
        <v>3874.15</v>
      </c>
      <c r="E275" s="36">
        <v>3784.3</v>
      </c>
      <c r="F275" s="36">
        <v>3722.5</v>
      </c>
      <c r="G275" s="36">
        <v>3632.65</v>
      </c>
      <c r="H275" s="36">
        <v>3935.9500000000003</v>
      </c>
      <c r="I275" s="36">
        <v>4025.7999999999997</v>
      </c>
      <c r="J275" s="36">
        <v>4087.6000000000004</v>
      </c>
      <c r="K275" s="31">
        <v>3964</v>
      </c>
      <c r="L275" s="31">
        <v>3812.35</v>
      </c>
      <c r="M275" s="31">
        <v>1.73482</v>
      </c>
      <c r="N275" s="1"/>
      <c r="O275" s="1"/>
    </row>
    <row r="276" spans="1:15" ht="12.75" customHeight="1">
      <c r="A276" s="33">
        <v>266</v>
      </c>
      <c r="B276" s="53" t="s">
        <v>427</v>
      </c>
      <c r="C276" s="31">
        <v>268.95</v>
      </c>
      <c r="D276" s="36">
        <v>270.5</v>
      </c>
      <c r="E276" s="36">
        <v>265.89999999999998</v>
      </c>
      <c r="F276" s="36">
        <v>262.84999999999997</v>
      </c>
      <c r="G276" s="36">
        <v>258.24999999999994</v>
      </c>
      <c r="H276" s="36">
        <v>273.55</v>
      </c>
      <c r="I276" s="36">
        <v>278.15000000000003</v>
      </c>
      <c r="J276" s="36">
        <v>281.20000000000005</v>
      </c>
      <c r="K276" s="31">
        <v>275.10000000000002</v>
      </c>
      <c r="L276" s="31">
        <v>267.45</v>
      </c>
      <c r="M276" s="31">
        <v>17.058160000000001</v>
      </c>
      <c r="N276" s="1"/>
      <c r="O276" s="1"/>
    </row>
    <row r="277" spans="1:15" ht="12.75" customHeight="1">
      <c r="A277" s="33">
        <v>267</v>
      </c>
      <c r="B277" s="53" t="s">
        <v>428</v>
      </c>
      <c r="C277" s="31">
        <v>1508.5</v>
      </c>
      <c r="D277" s="36">
        <v>1481.6333333333332</v>
      </c>
      <c r="E277" s="36">
        <v>1433.8666666666663</v>
      </c>
      <c r="F277" s="36">
        <v>1359.2333333333331</v>
      </c>
      <c r="G277" s="36">
        <v>1311.4666666666662</v>
      </c>
      <c r="H277" s="36">
        <v>1556.2666666666664</v>
      </c>
      <c r="I277" s="36">
        <v>1604.0333333333333</v>
      </c>
      <c r="J277" s="36">
        <v>1678.6666666666665</v>
      </c>
      <c r="K277" s="31">
        <v>1529.4</v>
      </c>
      <c r="L277" s="31">
        <v>1407</v>
      </c>
      <c r="M277" s="31">
        <v>53.81391</v>
      </c>
      <c r="N277" s="1"/>
      <c r="O277" s="1"/>
    </row>
    <row r="278" spans="1:15" ht="12.75" customHeight="1">
      <c r="A278" s="33">
        <v>268</v>
      </c>
      <c r="B278" s="53" t="s">
        <v>429</v>
      </c>
      <c r="C278" s="31">
        <v>297</v>
      </c>
      <c r="D278" s="36">
        <v>298.58333333333331</v>
      </c>
      <c r="E278" s="36">
        <v>294.36666666666662</v>
      </c>
      <c r="F278" s="36">
        <v>291.73333333333329</v>
      </c>
      <c r="G278" s="36">
        <v>287.51666666666659</v>
      </c>
      <c r="H278" s="36">
        <v>301.21666666666664</v>
      </c>
      <c r="I278" s="36">
        <v>305.43333333333334</v>
      </c>
      <c r="J278" s="36">
        <v>308.06666666666666</v>
      </c>
      <c r="K278" s="31">
        <v>302.8</v>
      </c>
      <c r="L278" s="31">
        <v>295.95</v>
      </c>
      <c r="M278" s="31">
        <v>4.7300399999999998</v>
      </c>
      <c r="N278" s="1"/>
      <c r="O278" s="1"/>
    </row>
    <row r="279" spans="1:15" ht="12.75" customHeight="1">
      <c r="A279" s="33">
        <v>269</v>
      </c>
      <c r="B279" s="53" t="s">
        <v>833</v>
      </c>
      <c r="C279" s="31">
        <v>4603.25</v>
      </c>
      <c r="D279" s="36">
        <v>4633.45</v>
      </c>
      <c r="E279" s="36">
        <v>4494.7999999999993</v>
      </c>
      <c r="F279" s="36">
        <v>4386.3499999999995</v>
      </c>
      <c r="G279" s="36">
        <v>4247.6999999999989</v>
      </c>
      <c r="H279" s="36">
        <v>4741.8999999999996</v>
      </c>
      <c r="I279" s="36">
        <v>4880.5499999999993</v>
      </c>
      <c r="J279" s="36">
        <v>4989</v>
      </c>
      <c r="K279" s="31">
        <v>4772.1000000000004</v>
      </c>
      <c r="L279" s="31">
        <v>4525</v>
      </c>
      <c r="M279" s="31">
        <v>0.76146000000000003</v>
      </c>
      <c r="N279" s="1"/>
      <c r="O279" s="1"/>
    </row>
    <row r="280" spans="1:15" ht="12.75" customHeight="1">
      <c r="A280" s="33">
        <v>270</v>
      </c>
      <c r="B280" s="53" t="s">
        <v>430</v>
      </c>
      <c r="C280" s="31">
        <v>1207.45</v>
      </c>
      <c r="D280" s="36">
        <v>1211.95</v>
      </c>
      <c r="E280" s="36">
        <v>1197.5500000000002</v>
      </c>
      <c r="F280" s="36">
        <v>1187.6500000000001</v>
      </c>
      <c r="G280" s="36">
        <v>1173.2500000000002</v>
      </c>
      <c r="H280" s="36">
        <v>1221.8500000000001</v>
      </c>
      <c r="I280" s="36">
        <v>1236.2500000000002</v>
      </c>
      <c r="J280" s="36">
        <v>1246.1500000000001</v>
      </c>
      <c r="K280" s="31">
        <v>1226.3499999999999</v>
      </c>
      <c r="L280" s="31">
        <v>1202.05</v>
      </c>
      <c r="M280" s="31">
        <v>1.2577</v>
      </c>
      <c r="N280" s="1"/>
      <c r="O280" s="1"/>
    </row>
    <row r="281" spans="1:15" ht="12.75" customHeight="1">
      <c r="A281" s="33">
        <v>271</v>
      </c>
      <c r="B281" s="53" t="s">
        <v>820</v>
      </c>
      <c r="C281" s="31">
        <v>1170.45</v>
      </c>
      <c r="D281" s="36">
        <v>1182.4833333333333</v>
      </c>
      <c r="E281" s="36">
        <v>1156.0166666666667</v>
      </c>
      <c r="F281" s="36">
        <v>1141.5833333333333</v>
      </c>
      <c r="G281" s="36">
        <v>1115.1166666666666</v>
      </c>
      <c r="H281" s="36">
        <v>1196.9166666666667</v>
      </c>
      <c r="I281" s="36">
        <v>1223.3833333333334</v>
      </c>
      <c r="J281" s="36">
        <v>1237.8166666666668</v>
      </c>
      <c r="K281" s="31">
        <v>1208.95</v>
      </c>
      <c r="L281" s="31">
        <v>1168.05</v>
      </c>
      <c r="M281" s="31">
        <v>1.8149</v>
      </c>
      <c r="N281" s="1"/>
      <c r="O281" s="1"/>
    </row>
    <row r="282" spans="1:15" ht="12.75" customHeight="1">
      <c r="A282" s="33">
        <v>272</v>
      </c>
      <c r="B282" s="53" t="s">
        <v>431</v>
      </c>
      <c r="C282" s="31">
        <v>411.65</v>
      </c>
      <c r="D282" s="36">
        <v>415.25</v>
      </c>
      <c r="E282" s="36">
        <v>405.5</v>
      </c>
      <c r="F282" s="36">
        <v>399.35</v>
      </c>
      <c r="G282" s="36">
        <v>389.6</v>
      </c>
      <c r="H282" s="36">
        <v>421.4</v>
      </c>
      <c r="I282" s="36">
        <v>431.15</v>
      </c>
      <c r="J282" s="36">
        <v>437.29999999999995</v>
      </c>
      <c r="K282" s="31">
        <v>425</v>
      </c>
      <c r="L282" s="31">
        <v>409.1</v>
      </c>
      <c r="M282" s="31">
        <v>9.7569599999999994</v>
      </c>
      <c r="N282" s="1"/>
      <c r="O282" s="1"/>
    </row>
    <row r="283" spans="1:15" ht="12.75" customHeight="1">
      <c r="A283" s="33">
        <v>273</v>
      </c>
      <c r="B283" s="53" t="s">
        <v>432</v>
      </c>
      <c r="C283" s="31">
        <v>280.35000000000002</v>
      </c>
      <c r="D283" s="36">
        <v>280.88333333333338</v>
      </c>
      <c r="E283" s="36">
        <v>278.76666666666677</v>
      </c>
      <c r="F283" s="36">
        <v>277.18333333333339</v>
      </c>
      <c r="G283" s="36">
        <v>275.06666666666678</v>
      </c>
      <c r="H283" s="36">
        <v>282.46666666666675</v>
      </c>
      <c r="I283" s="36">
        <v>284.58333333333343</v>
      </c>
      <c r="J283" s="36">
        <v>286.16666666666674</v>
      </c>
      <c r="K283" s="31">
        <v>283</v>
      </c>
      <c r="L283" s="31">
        <v>279.3</v>
      </c>
      <c r="M283" s="31">
        <v>1.2852300000000001</v>
      </c>
      <c r="N283" s="1"/>
      <c r="O283" s="1"/>
    </row>
    <row r="284" spans="1:15" ht="12.75" customHeight="1">
      <c r="A284" s="33">
        <v>274</v>
      </c>
      <c r="B284" s="53" t="s">
        <v>433</v>
      </c>
      <c r="C284" s="31">
        <v>196.2</v>
      </c>
      <c r="D284" s="36">
        <v>195.33333333333334</v>
      </c>
      <c r="E284" s="36">
        <v>192.9666666666667</v>
      </c>
      <c r="F284" s="36">
        <v>189.73333333333335</v>
      </c>
      <c r="G284" s="36">
        <v>187.3666666666667</v>
      </c>
      <c r="H284" s="36">
        <v>198.56666666666669</v>
      </c>
      <c r="I284" s="36">
        <v>200.93333333333331</v>
      </c>
      <c r="J284" s="36">
        <v>204.16666666666669</v>
      </c>
      <c r="K284" s="31">
        <v>197.7</v>
      </c>
      <c r="L284" s="31">
        <v>192.1</v>
      </c>
      <c r="M284" s="31">
        <v>17.26709</v>
      </c>
      <c r="N284" s="1"/>
      <c r="O284" s="1"/>
    </row>
    <row r="285" spans="1:15" ht="12.75" customHeight="1">
      <c r="A285" s="33">
        <v>275</v>
      </c>
      <c r="B285" s="53" t="s">
        <v>871</v>
      </c>
      <c r="C285" s="31">
        <v>2698.95</v>
      </c>
      <c r="D285" s="36">
        <v>2714.3166666666671</v>
      </c>
      <c r="E285" s="36">
        <v>2669.733333333334</v>
      </c>
      <c r="F285" s="36">
        <v>2640.5166666666669</v>
      </c>
      <c r="G285" s="36">
        <v>2595.9333333333338</v>
      </c>
      <c r="H285" s="36">
        <v>2743.5333333333342</v>
      </c>
      <c r="I285" s="36">
        <v>2788.1166666666672</v>
      </c>
      <c r="J285" s="36">
        <v>2817.3333333333344</v>
      </c>
      <c r="K285" s="31">
        <v>2758.9</v>
      </c>
      <c r="L285" s="31">
        <v>2685.1</v>
      </c>
      <c r="M285" s="31">
        <v>0.86326999999999998</v>
      </c>
      <c r="N285" s="1"/>
      <c r="O285" s="1"/>
    </row>
    <row r="286" spans="1:15" ht="12.75" customHeight="1">
      <c r="A286" s="33">
        <v>276</v>
      </c>
      <c r="B286" s="53" t="s">
        <v>434</v>
      </c>
      <c r="C286" s="31">
        <v>731.5</v>
      </c>
      <c r="D286" s="36">
        <v>730.66666666666663</v>
      </c>
      <c r="E286" s="36">
        <v>722.88333333333321</v>
      </c>
      <c r="F286" s="36">
        <v>714.26666666666654</v>
      </c>
      <c r="G286" s="36">
        <v>706.48333333333312</v>
      </c>
      <c r="H286" s="36">
        <v>739.2833333333333</v>
      </c>
      <c r="I286" s="36">
        <v>747.06666666666683</v>
      </c>
      <c r="J286" s="36">
        <v>755.68333333333339</v>
      </c>
      <c r="K286" s="31">
        <v>738.45</v>
      </c>
      <c r="L286" s="31">
        <v>722.05</v>
      </c>
      <c r="M286" s="31">
        <v>1.57612</v>
      </c>
      <c r="N286" s="1"/>
      <c r="O286" s="1"/>
    </row>
    <row r="287" spans="1:15" ht="12.75" customHeight="1">
      <c r="A287" s="33">
        <v>277</v>
      </c>
      <c r="B287" s="53" t="s">
        <v>832</v>
      </c>
      <c r="C287" s="31">
        <v>705.7</v>
      </c>
      <c r="D287" s="36">
        <v>700.80000000000007</v>
      </c>
      <c r="E287" s="36">
        <v>690.60000000000014</v>
      </c>
      <c r="F287" s="36">
        <v>675.50000000000011</v>
      </c>
      <c r="G287" s="36">
        <v>665.30000000000018</v>
      </c>
      <c r="H287" s="36">
        <v>715.90000000000009</v>
      </c>
      <c r="I287" s="36">
        <v>726.10000000000014</v>
      </c>
      <c r="J287" s="36">
        <v>741.2</v>
      </c>
      <c r="K287" s="31">
        <v>711</v>
      </c>
      <c r="L287" s="31">
        <v>685.7</v>
      </c>
      <c r="M287" s="31">
        <v>5.5462899999999999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1640.4</v>
      </c>
      <c r="D288" s="36">
        <v>1632.3833333333332</v>
      </c>
      <c r="E288" s="36">
        <v>1617.5166666666664</v>
      </c>
      <c r="F288" s="36">
        <v>1594.6333333333332</v>
      </c>
      <c r="G288" s="36">
        <v>1579.7666666666664</v>
      </c>
      <c r="H288" s="36">
        <v>1655.2666666666664</v>
      </c>
      <c r="I288" s="36">
        <v>1670.1333333333332</v>
      </c>
      <c r="J288" s="36">
        <v>1693.0166666666664</v>
      </c>
      <c r="K288" s="31">
        <v>1647.25</v>
      </c>
      <c r="L288" s="31">
        <v>1609.5</v>
      </c>
      <c r="M288" s="31">
        <v>112.27409</v>
      </c>
      <c r="N288" s="1"/>
      <c r="O288" s="1"/>
    </row>
    <row r="289" spans="1:15" ht="12.75" customHeight="1">
      <c r="A289" s="33">
        <v>279</v>
      </c>
      <c r="B289" s="53" t="s">
        <v>435</v>
      </c>
      <c r="C289" s="31">
        <v>2027.65</v>
      </c>
      <c r="D289" s="36">
        <v>2020.25</v>
      </c>
      <c r="E289" s="36">
        <v>2001.5</v>
      </c>
      <c r="F289" s="36">
        <v>1975.35</v>
      </c>
      <c r="G289" s="36">
        <v>1956.6</v>
      </c>
      <c r="H289" s="36">
        <v>2046.4</v>
      </c>
      <c r="I289" s="36">
        <v>2065.15</v>
      </c>
      <c r="J289" s="36">
        <v>2091.3000000000002</v>
      </c>
      <c r="K289" s="31">
        <v>2039</v>
      </c>
      <c r="L289" s="31">
        <v>1994.1</v>
      </c>
      <c r="M289" s="31">
        <v>1.0404800000000001</v>
      </c>
      <c r="N289" s="1"/>
      <c r="O289" s="1"/>
    </row>
    <row r="290" spans="1:15" ht="12.75" customHeight="1">
      <c r="A290" s="33">
        <v>280</v>
      </c>
      <c r="B290" s="53" t="s">
        <v>1116</v>
      </c>
      <c r="C290" s="31">
        <v>168.8</v>
      </c>
      <c r="D290" s="36">
        <v>167.46666666666667</v>
      </c>
      <c r="E290" s="36">
        <v>162.78333333333333</v>
      </c>
      <c r="F290" s="36">
        <v>156.76666666666665</v>
      </c>
      <c r="G290" s="36">
        <v>152.08333333333331</v>
      </c>
      <c r="H290" s="36">
        <v>173.48333333333335</v>
      </c>
      <c r="I290" s="36">
        <v>178.16666666666669</v>
      </c>
      <c r="J290" s="36">
        <v>184.18333333333337</v>
      </c>
      <c r="K290" s="31">
        <v>172.15</v>
      </c>
      <c r="L290" s="31">
        <v>161.44999999999999</v>
      </c>
      <c r="M290" s="31">
        <v>125.24749</v>
      </c>
      <c r="N290" s="1"/>
      <c r="O290" s="1"/>
    </row>
    <row r="291" spans="1:15" ht="12.75" customHeight="1">
      <c r="A291" s="33">
        <v>281</v>
      </c>
      <c r="B291" s="53" t="s">
        <v>166</v>
      </c>
      <c r="C291" s="31">
        <v>4714.45</v>
      </c>
      <c r="D291" s="36">
        <v>4739.8166666666666</v>
      </c>
      <c r="E291" s="36">
        <v>4649.6333333333332</v>
      </c>
      <c r="F291" s="36">
        <v>4584.8166666666666</v>
      </c>
      <c r="G291" s="36">
        <v>4494.6333333333332</v>
      </c>
      <c r="H291" s="36">
        <v>4804.6333333333332</v>
      </c>
      <c r="I291" s="36">
        <v>4894.8166666666657</v>
      </c>
      <c r="J291" s="36">
        <v>4959.6333333333332</v>
      </c>
      <c r="K291" s="31">
        <v>4830</v>
      </c>
      <c r="L291" s="31">
        <v>4675</v>
      </c>
      <c r="M291" s="31">
        <v>4.4936100000000003</v>
      </c>
      <c r="N291" s="1"/>
      <c r="O291" s="1"/>
    </row>
    <row r="292" spans="1:15" ht="12.75" customHeight="1">
      <c r="A292" s="33">
        <v>282</v>
      </c>
      <c r="B292" s="53" t="s">
        <v>163</v>
      </c>
      <c r="C292" s="31">
        <v>666.85</v>
      </c>
      <c r="D292" s="36">
        <v>663.1</v>
      </c>
      <c r="E292" s="36">
        <v>656.1</v>
      </c>
      <c r="F292" s="36">
        <v>645.35</v>
      </c>
      <c r="G292" s="36">
        <v>638.35</v>
      </c>
      <c r="H292" s="36">
        <v>673.85</v>
      </c>
      <c r="I292" s="36">
        <v>680.85</v>
      </c>
      <c r="J292" s="36">
        <v>691.6</v>
      </c>
      <c r="K292" s="31">
        <v>670.1</v>
      </c>
      <c r="L292" s="31">
        <v>652.35</v>
      </c>
      <c r="M292" s="31">
        <v>16.475999999999999</v>
      </c>
      <c r="N292" s="1"/>
      <c r="O292" s="1"/>
    </row>
    <row r="293" spans="1:15" ht="12.75" customHeight="1">
      <c r="A293" s="33">
        <v>283</v>
      </c>
      <c r="B293" s="53" t="s">
        <v>165</v>
      </c>
      <c r="C293" s="31">
        <v>4743.95</v>
      </c>
      <c r="D293" s="36">
        <v>4756.3666666666659</v>
      </c>
      <c r="E293" s="36">
        <v>4702.7833333333319</v>
      </c>
      <c r="F293" s="36">
        <v>4661.6166666666659</v>
      </c>
      <c r="G293" s="36">
        <v>4608.0333333333319</v>
      </c>
      <c r="H293" s="36">
        <v>4797.5333333333319</v>
      </c>
      <c r="I293" s="36">
        <v>4851.1166666666659</v>
      </c>
      <c r="J293" s="36">
        <v>4892.2833333333319</v>
      </c>
      <c r="K293" s="31">
        <v>4809.95</v>
      </c>
      <c r="L293" s="31">
        <v>4715.2</v>
      </c>
      <c r="M293" s="31">
        <v>3.38991</v>
      </c>
      <c r="N293" s="1"/>
      <c r="O293" s="1"/>
    </row>
    <row r="294" spans="1:15" ht="12.75" customHeight="1">
      <c r="A294" s="33">
        <v>284</v>
      </c>
      <c r="B294" s="53" t="s">
        <v>436</v>
      </c>
      <c r="C294" s="31">
        <v>16563.7</v>
      </c>
      <c r="D294" s="36">
        <v>16588.5</v>
      </c>
      <c r="E294" s="36">
        <v>16415</v>
      </c>
      <c r="F294" s="36">
        <v>16266.3</v>
      </c>
      <c r="G294" s="36">
        <v>16092.8</v>
      </c>
      <c r="H294" s="36">
        <v>16737.2</v>
      </c>
      <c r="I294" s="36">
        <v>16910.7</v>
      </c>
      <c r="J294" s="36">
        <v>17059.400000000001</v>
      </c>
      <c r="K294" s="31">
        <v>16762</v>
      </c>
      <c r="L294" s="31">
        <v>16439.8</v>
      </c>
      <c r="M294" s="31">
        <v>3.3779999999999998E-2</v>
      </c>
      <c r="N294" s="1"/>
      <c r="O294" s="1"/>
    </row>
    <row r="295" spans="1:15" ht="12.75" customHeight="1">
      <c r="A295" s="33">
        <v>285</v>
      </c>
      <c r="B295" s="53" t="s">
        <v>164</v>
      </c>
      <c r="C295" s="31">
        <v>3634.3</v>
      </c>
      <c r="D295" s="36">
        <v>3629.8000000000006</v>
      </c>
      <c r="E295" s="36">
        <v>3609.7000000000012</v>
      </c>
      <c r="F295" s="36">
        <v>3585.1000000000004</v>
      </c>
      <c r="G295" s="36">
        <v>3565.0000000000009</v>
      </c>
      <c r="H295" s="36">
        <v>3654.4000000000015</v>
      </c>
      <c r="I295" s="36">
        <v>3674.5000000000009</v>
      </c>
      <c r="J295" s="36">
        <v>3699.1000000000017</v>
      </c>
      <c r="K295" s="31">
        <v>3649.9</v>
      </c>
      <c r="L295" s="31">
        <v>3605.2</v>
      </c>
      <c r="M295" s="31">
        <v>13.96979</v>
      </c>
      <c r="N295" s="1"/>
      <c r="O295" s="1"/>
    </row>
    <row r="296" spans="1:15" ht="12.75" customHeight="1">
      <c r="A296" s="33">
        <v>286</v>
      </c>
      <c r="B296" s="53" t="s">
        <v>437</v>
      </c>
      <c r="C296" s="31">
        <v>496</v>
      </c>
      <c r="D296" s="36">
        <v>498.16666666666669</v>
      </c>
      <c r="E296" s="36">
        <v>490.83333333333337</v>
      </c>
      <c r="F296" s="36">
        <v>485.66666666666669</v>
      </c>
      <c r="G296" s="36">
        <v>478.33333333333337</v>
      </c>
      <c r="H296" s="36">
        <v>503.33333333333337</v>
      </c>
      <c r="I296" s="36">
        <v>510.66666666666674</v>
      </c>
      <c r="J296" s="36">
        <v>515.83333333333337</v>
      </c>
      <c r="K296" s="31">
        <v>505.5</v>
      </c>
      <c r="L296" s="31">
        <v>493</v>
      </c>
      <c r="M296" s="31">
        <v>2.73176</v>
      </c>
      <c r="N296" s="1"/>
      <c r="O296" s="1"/>
    </row>
    <row r="297" spans="1:15" ht="12.75" customHeight="1">
      <c r="A297" s="33">
        <v>287</v>
      </c>
      <c r="B297" s="53" t="s">
        <v>162</v>
      </c>
      <c r="C297" s="31">
        <v>443.75</v>
      </c>
      <c r="D297" s="36">
        <v>440.2166666666667</v>
      </c>
      <c r="E297" s="36">
        <v>433.98333333333341</v>
      </c>
      <c r="F297" s="36">
        <v>424.2166666666667</v>
      </c>
      <c r="G297" s="36">
        <v>417.98333333333341</v>
      </c>
      <c r="H297" s="36">
        <v>449.98333333333341</v>
      </c>
      <c r="I297" s="36">
        <v>456.21666666666675</v>
      </c>
      <c r="J297" s="36">
        <v>465.98333333333341</v>
      </c>
      <c r="K297" s="31">
        <v>446.45</v>
      </c>
      <c r="L297" s="31">
        <v>430.45</v>
      </c>
      <c r="M297" s="31">
        <v>21.831610000000001</v>
      </c>
      <c r="N297" s="1"/>
      <c r="O297" s="1"/>
    </row>
    <row r="298" spans="1:15" ht="12.75" customHeight="1">
      <c r="A298" s="33">
        <v>288</v>
      </c>
      <c r="B298" s="53" t="s">
        <v>438</v>
      </c>
      <c r="C298" s="31">
        <v>257.64999999999998</v>
      </c>
      <c r="D298" s="36">
        <v>258.14999999999998</v>
      </c>
      <c r="E298" s="36">
        <v>252.84999999999997</v>
      </c>
      <c r="F298" s="36">
        <v>248.04999999999998</v>
      </c>
      <c r="G298" s="36">
        <v>242.74999999999997</v>
      </c>
      <c r="H298" s="36">
        <v>262.94999999999993</v>
      </c>
      <c r="I298" s="36">
        <v>268.24999999999989</v>
      </c>
      <c r="J298" s="36">
        <v>273.04999999999995</v>
      </c>
      <c r="K298" s="31">
        <v>263.45</v>
      </c>
      <c r="L298" s="31">
        <v>253.35</v>
      </c>
      <c r="M298" s="31">
        <v>16.764340000000001</v>
      </c>
      <c r="N298" s="1"/>
      <c r="O298" s="1"/>
    </row>
    <row r="299" spans="1:15" ht="12.75" customHeight="1">
      <c r="A299" s="33">
        <v>289</v>
      </c>
      <c r="B299" s="53" t="s">
        <v>439</v>
      </c>
      <c r="C299" s="31">
        <v>149.55000000000001</v>
      </c>
      <c r="D299" s="36">
        <v>148.73333333333332</v>
      </c>
      <c r="E299" s="36">
        <v>146.51666666666665</v>
      </c>
      <c r="F299" s="36">
        <v>143.48333333333332</v>
      </c>
      <c r="G299" s="36">
        <v>141.26666666666665</v>
      </c>
      <c r="H299" s="36">
        <v>151.76666666666665</v>
      </c>
      <c r="I299" s="36">
        <v>153.98333333333329</v>
      </c>
      <c r="J299" s="36">
        <v>157.01666666666665</v>
      </c>
      <c r="K299" s="31">
        <v>150.94999999999999</v>
      </c>
      <c r="L299" s="31">
        <v>145.69999999999999</v>
      </c>
      <c r="M299" s="31">
        <v>186.25382999999999</v>
      </c>
      <c r="N299" s="1"/>
      <c r="O299" s="1"/>
    </row>
    <row r="300" spans="1:15" ht="12.75" customHeight="1">
      <c r="A300" s="33">
        <v>290</v>
      </c>
      <c r="B300" s="53" t="s">
        <v>281</v>
      </c>
      <c r="C300" s="31">
        <v>980.2</v>
      </c>
      <c r="D300" s="36">
        <v>983.93333333333339</v>
      </c>
      <c r="E300" s="36">
        <v>973.86666666666679</v>
      </c>
      <c r="F300" s="36">
        <v>967.53333333333342</v>
      </c>
      <c r="G300" s="36">
        <v>957.46666666666681</v>
      </c>
      <c r="H300" s="36">
        <v>990.26666666666677</v>
      </c>
      <c r="I300" s="36">
        <v>1000.3333333333334</v>
      </c>
      <c r="J300" s="36">
        <v>1006.6666666666667</v>
      </c>
      <c r="K300" s="31">
        <v>994</v>
      </c>
      <c r="L300" s="31">
        <v>977.6</v>
      </c>
      <c r="M300" s="31">
        <v>20.005949999999999</v>
      </c>
      <c r="N300" s="1"/>
      <c r="O300" s="1"/>
    </row>
    <row r="301" spans="1:15" ht="12.75" customHeight="1">
      <c r="A301" s="33">
        <v>291</v>
      </c>
      <c r="B301" s="53" t="s">
        <v>282</v>
      </c>
      <c r="C301" s="31">
        <v>8277.4500000000007</v>
      </c>
      <c r="D301" s="36">
        <v>8318.1166666666668</v>
      </c>
      <c r="E301" s="36">
        <v>8199.2333333333336</v>
      </c>
      <c r="F301" s="36">
        <v>8121.0166666666664</v>
      </c>
      <c r="G301" s="36">
        <v>8002.1333333333332</v>
      </c>
      <c r="H301" s="36">
        <v>8396.3333333333339</v>
      </c>
      <c r="I301" s="36">
        <v>8515.216666666669</v>
      </c>
      <c r="J301" s="36">
        <v>8593.4333333333343</v>
      </c>
      <c r="K301" s="31">
        <v>8437</v>
      </c>
      <c r="L301" s="31">
        <v>8239.9</v>
      </c>
      <c r="M301" s="31">
        <v>0.42391000000000001</v>
      </c>
      <c r="N301" s="1"/>
      <c r="O301" s="1"/>
    </row>
    <row r="302" spans="1:15" ht="12.75" customHeight="1">
      <c r="A302" s="33">
        <v>292</v>
      </c>
      <c r="B302" s="53" t="s">
        <v>167</v>
      </c>
      <c r="C302" s="31">
        <v>1637.45</v>
      </c>
      <c r="D302" s="36">
        <v>1632.4166666666667</v>
      </c>
      <c r="E302" s="36">
        <v>1617.4833333333336</v>
      </c>
      <c r="F302" s="36">
        <v>1597.5166666666669</v>
      </c>
      <c r="G302" s="36">
        <v>1582.5833333333337</v>
      </c>
      <c r="H302" s="36">
        <v>1652.3833333333334</v>
      </c>
      <c r="I302" s="36">
        <v>1667.3166666666664</v>
      </c>
      <c r="J302" s="36">
        <v>1687.2833333333333</v>
      </c>
      <c r="K302" s="31">
        <v>1647.35</v>
      </c>
      <c r="L302" s="31">
        <v>1612.45</v>
      </c>
      <c r="M302" s="31">
        <v>12.94998</v>
      </c>
      <c r="N302" s="1"/>
      <c r="O302" s="1"/>
    </row>
    <row r="303" spans="1:15" ht="12.75" customHeight="1">
      <c r="A303" s="33">
        <v>293</v>
      </c>
      <c r="B303" s="53" t="s">
        <v>440</v>
      </c>
      <c r="C303" s="31">
        <v>1414.5</v>
      </c>
      <c r="D303" s="36">
        <v>1424.4666666666665</v>
      </c>
      <c r="E303" s="36">
        <v>1394.9333333333329</v>
      </c>
      <c r="F303" s="36">
        <v>1375.3666666666666</v>
      </c>
      <c r="G303" s="36">
        <v>1345.833333333333</v>
      </c>
      <c r="H303" s="36">
        <v>1444.0333333333328</v>
      </c>
      <c r="I303" s="36">
        <v>1473.5666666666662</v>
      </c>
      <c r="J303" s="36">
        <v>1493.1333333333328</v>
      </c>
      <c r="K303" s="31">
        <v>1454</v>
      </c>
      <c r="L303" s="31">
        <v>1404.9</v>
      </c>
      <c r="M303" s="31">
        <v>1.8319799999999999</v>
      </c>
      <c r="N303" s="1"/>
      <c r="O303" s="1"/>
    </row>
    <row r="304" spans="1:15" ht="12.75" customHeight="1">
      <c r="A304" s="33">
        <v>294</v>
      </c>
      <c r="B304" s="53" t="s">
        <v>441</v>
      </c>
      <c r="C304" s="31">
        <v>75.75</v>
      </c>
      <c r="D304" s="36">
        <v>76.416666666666671</v>
      </c>
      <c r="E304" s="36">
        <v>74.833333333333343</v>
      </c>
      <c r="F304" s="36">
        <v>73.916666666666671</v>
      </c>
      <c r="G304" s="36">
        <v>72.333333333333343</v>
      </c>
      <c r="H304" s="36">
        <v>77.333333333333343</v>
      </c>
      <c r="I304" s="36">
        <v>78.916666666666686</v>
      </c>
      <c r="J304" s="36">
        <v>79.833333333333343</v>
      </c>
      <c r="K304" s="31">
        <v>78</v>
      </c>
      <c r="L304" s="31">
        <v>75.5</v>
      </c>
      <c r="M304" s="31">
        <v>22.945049999999998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130821.3</v>
      </c>
      <c r="D305" s="36">
        <v>130820.43333333333</v>
      </c>
      <c r="E305" s="36">
        <v>130400.86666666667</v>
      </c>
      <c r="F305" s="36">
        <v>129980.43333333333</v>
      </c>
      <c r="G305" s="36">
        <v>129560.86666666667</v>
      </c>
      <c r="H305" s="36">
        <v>131240.86666666667</v>
      </c>
      <c r="I305" s="36">
        <v>131660.43333333335</v>
      </c>
      <c r="J305" s="36">
        <v>132080.86666666667</v>
      </c>
      <c r="K305" s="31">
        <v>131240</v>
      </c>
      <c r="L305" s="31">
        <v>130400</v>
      </c>
      <c r="M305" s="31">
        <v>3.2329999999999998E-2</v>
      </c>
      <c r="N305" s="1"/>
      <c r="O305" s="1"/>
    </row>
    <row r="306" spans="1:15" ht="12.75" customHeight="1">
      <c r="A306" s="33">
        <v>296</v>
      </c>
      <c r="B306" s="53" t="s">
        <v>442</v>
      </c>
      <c r="C306" s="31">
        <v>1908.8</v>
      </c>
      <c r="D306" s="36">
        <v>1904.9666666666665</v>
      </c>
      <c r="E306" s="36">
        <v>1870.7333333333329</v>
      </c>
      <c r="F306" s="36">
        <v>1832.6666666666665</v>
      </c>
      <c r="G306" s="36">
        <v>1798.4333333333329</v>
      </c>
      <c r="H306" s="36">
        <v>1943.0333333333328</v>
      </c>
      <c r="I306" s="36">
        <v>1977.2666666666664</v>
      </c>
      <c r="J306" s="36">
        <v>2015.3333333333328</v>
      </c>
      <c r="K306" s="31">
        <v>1939.2</v>
      </c>
      <c r="L306" s="31">
        <v>1866.9</v>
      </c>
      <c r="M306" s="31">
        <v>3.0863700000000001</v>
      </c>
      <c r="N306" s="1"/>
      <c r="O306" s="1"/>
    </row>
    <row r="307" spans="1:15" ht="12.75" customHeight="1">
      <c r="A307" s="33">
        <v>297</v>
      </c>
      <c r="B307" s="53" t="s">
        <v>443</v>
      </c>
      <c r="C307" s="31">
        <v>1226.7</v>
      </c>
      <c r="D307" s="36">
        <v>1206.8333333333333</v>
      </c>
      <c r="E307" s="36">
        <v>1179.9166666666665</v>
      </c>
      <c r="F307" s="36">
        <v>1133.1333333333332</v>
      </c>
      <c r="G307" s="36">
        <v>1106.2166666666665</v>
      </c>
      <c r="H307" s="36">
        <v>1253.6166666666666</v>
      </c>
      <c r="I307" s="36">
        <v>1280.5333333333331</v>
      </c>
      <c r="J307" s="36">
        <v>1327.3166666666666</v>
      </c>
      <c r="K307" s="31">
        <v>1233.75</v>
      </c>
      <c r="L307" s="31">
        <v>1160.05</v>
      </c>
      <c r="M307" s="31">
        <v>7.3455700000000004</v>
      </c>
      <c r="N307" s="1"/>
      <c r="O307" s="1"/>
    </row>
    <row r="308" spans="1:15" ht="12.75" customHeight="1">
      <c r="A308" s="33">
        <v>298</v>
      </c>
      <c r="B308" s="53" t="s">
        <v>177</v>
      </c>
      <c r="C308" s="31">
        <v>1442.2</v>
      </c>
      <c r="D308" s="36">
        <v>1449.75</v>
      </c>
      <c r="E308" s="36">
        <v>1424.5</v>
      </c>
      <c r="F308" s="36">
        <v>1406.8</v>
      </c>
      <c r="G308" s="36">
        <v>1381.55</v>
      </c>
      <c r="H308" s="36">
        <v>1467.45</v>
      </c>
      <c r="I308" s="36">
        <v>1492.7</v>
      </c>
      <c r="J308" s="36">
        <v>1510.4</v>
      </c>
      <c r="K308" s="31">
        <v>1475</v>
      </c>
      <c r="L308" s="31">
        <v>1432.05</v>
      </c>
      <c r="M308" s="31">
        <v>1.76542</v>
      </c>
      <c r="N308" s="1"/>
      <c r="O308" s="1"/>
    </row>
    <row r="309" spans="1:15" ht="12.75" customHeight="1">
      <c r="A309" s="33">
        <v>299</v>
      </c>
      <c r="B309" s="53" t="s">
        <v>169</v>
      </c>
      <c r="C309" s="31">
        <v>261.5</v>
      </c>
      <c r="D309" s="36">
        <v>261</v>
      </c>
      <c r="E309" s="36">
        <v>259.5</v>
      </c>
      <c r="F309" s="36">
        <v>257.5</v>
      </c>
      <c r="G309" s="36">
        <v>256</v>
      </c>
      <c r="H309" s="36">
        <v>263</v>
      </c>
      <c r="I309" s="36">
        <v>264.5</v>
      </c>
      <c r="J309" s="36">
        <v>266.5</v>
      </c>
      <c r="K309" s="31">
        <v>262.5</v>
      </c>
      <c r="L309" s="31">
        <v>259</v>
      </c>
      <c r="M309" s="31">
        <v>39.284179999999999</v>
      </c>
      <c r="N309" s="1"/>
      <c r="O309" s="1"/>
    </row>
    <row r="310" spans="1:15" ht="12.75" customHeight="1">
      <c r="A310" s="33">
        <v>300</v>
      </c>
      <c r="B310" s="53" t="s">
        <v>168</v>
      </c>
      <c r="C310" s="31">
        <v>2062.0500000000002</v>
      </c>
      <c r="D310" s="36">
        <v>2043.8</v>
      </c>
      <c r="E310" s="36">
        <v>2019.25</v>
      </c>
      <c r="F310" s="36">
        <v>1976.45</v>
      </c>
      <c r="G310" s="36">
        <v>1951.9</v>
      </c>
      <c r="H310" s="36">
        <v>2086.6</v>
      </c>
      <c r="I310" s="36">
        <v>2111.1499999999996</v>
      </c>
      <c r="J310" s="36">
        <v>2153.9499999999998</v>
      </c>
      <c r="K310" s="31">
        <v>2068.35</v>
      </c>
      <c r="L310" s="31">
        <v>2001</v>
      </c>
      <c r="M310" s="31">
        <v>27.246040000000001</v>
      </c>
      <c r="N310" s="1"/>
      <c r="O310" s="1"/>
    </row>
    <row r="311" spans="1:15" ht="12.75" customHeight="1">
      <c r="A311" s="33">
        <v>301</v>
      </c>
      <c r="B311" s="53" t="s">
        <v>444</v>
      </c>
      <c r="C311" s="31">
        <v>433.7</v>
      </c>
      <c r="D311" s="36">
        <v>438.23333333333335</v>
      </c>
      <c r="E311" s="36">
        <v>425.4666666666667</v>
      </c>
      <c r="F311" s="36">
        <v>417.23333333333335</v>
      </c>
      <c r="G311" s="36">
        <v>404.4666666666667</v>
      </c>
      <c r="H311" s="36">
        <v>446.4666666666667</v>
      </c>
      <c r="I311" s="36">
        <v>459.23333333333335</v>
      </c>
      <c r="J311" s="36">
        <v>467.4666666666667</v>
      </c>
      <c r="K311" s="31">
        <v>451</v>
      </c>
      <c r="L311" s="31">
        <v>430</v>
      </c>
      <c r="M311" s="31">
        <v>7.7496900000000002</v>
      </c>
      <c r="N311" s="1"/>
      <c r="O311" s="1"/>
    </row>
    <row r="312" spans="1:15" ht="12.75" customHeight="1">
      <c r="A312" s="33">
        <v>302</v>
      </c>
      <c r="B312" s="53" t="s">
        <v>445</v>
      </c>
      <c r="C312" s="31">
        <v>637.35</v>
      </c>
      <c r="D312" s="36">
        <v>644.08333333333337</v>
      </c>
      <c r="E312" s="36">
        <v>619.76666666666677</v>
      </c>
      <c r="F312" s="36">
        <v>602.18333333333339</v>
      </c>
      <c r="G312" s="36">
        <v>577.86666666666679</v>
      </c>
      <c r="H312" s="36">
        <v>661.66666666666674</v>
      </c>
      <c r="I312" s="36">
        <v>685.98333333333335</v>
      </c>
      <c r="J312" s="36">
        <v>703.56666666666672</v>
      </c>
      <c r="K312" s="31">
        <v>668.4</v>
      </c>
      <c r="L312" s="31">
        <v>626.5</v>
      </c>
      <c r="M312" s="31">
        <v>9.8043600000000009</v>
      </c>
      <c r="N312" s="1"/>
      <c r="O312" s="1"/>
    </row>
    <row r="313" spans="1:15" ht="12.75" customHeight="1">
      <c r="A313" s="33">
        <v>303</v>
      </c>
      <c r="B313" s="53" t="s">
        <v>170</v>
      </c>
      <c r="C313" s="31">
        <v>196.9</v>
      </c>
      <c r="D313" s="36">
        <v>196.23333333333335</v>
      </c>
      <c r="E313" s="36">
        <v>194.66666666666669</v>
      </c>
      <c r="F313" s="36">
        <v>192.43333333333334</v>
      </c>
      <c r="G313" s="36">
        <v>190.86666666666667</v>
      </c>
      <c r="H313" s="36">
        <v>198.4666666666667</v>
      </c>
      <c r="I313" s="36">
        <v>200.03333333333336</v>
      </c>
      <c r="J313" s="36">
        <v>202.26666666666671</v>
      </c>
      <c r="K313" s="31">
        <v>197.8</v>
      </c>
      <c r="L313" s="31">
        <v>194</v>
      </c>
      <c r="M313" s="31">
        <v>36.820779999999999</v>
      </c>
      <c r="N313" s="1"/>
      <c r="O313" s="1"/>
    </row>
    <row r="314" spans="1:15" ht="12.75" customHeight="1">
      <c r="A314" s="33">
        <v>304</v>
      </c>
      <c r="B314" s="53" t="s">
        <v>446</v>
      </c>
      <c r="C314" s="31">
        <v>250.45</v>
      </c>
      <c r="D314" s="36">
        <v>251.94999999999996</v>
      </c>
      <c r="E314" s="36">
        <v>246.99999999999994</v>
      </c>
      <c r="F314" s="36">
        <v>243.54999999999998</v>
      </c>
      <c r="G314" s="36">
        <v>238.59999999999997</v>
      </c>
      <c r="H314" s="36">
        <v>255.39999999999992</v>
      </c>
      <c r="I314" s="36">
        <v>260.34999999999991</v>
      </c>
      <c r="J314" s="36">
        <v>263.7999999999999</v>
      </c>
      <c r="K314" s="31">
        <v>256.89999999999998</v>
      </c>
      <c r="L314" s="31">
        <v>248.5</v>
      </c>
      <c r="M314" s="31">
        <v>57.56512</v>
      </c>
      <c r="N314" s="1"/>
      <c r="O314" s="1"/>
    </row>
    <row r="315" spans="1:15" ht="12.75" customHeight="1">
      <c r="A315" s="33">
        <v>305</v>
      </c>
      <c r="B315" s="53" t="s">
        <v>838</v>
      </c>
      <c r="C315" s="31">
        <v>2377</v>
      </c>
      <c r="D315" s="36">
        <v>2379</v>
      </c>
      <c r="E315" s="36">
        <v>2353.0500000000002</v>
      </c>
      <c r="F315" s="36">
        <v>2329.1000000000004</v>
      </c>
      <c r="G315" s="36">
        <v>2303.1500000000005</v>
      </c>
      <c r="H315" s="36">
        <v>2402.9499999999998</v>
      </c>
      <c r="I315" s="36">
        <v>2428.8999999999996</v>
      </c>
      <c r="J315" s="36">
        <v>2452.8499999999995</v>
      </c>
      <c r="K315" s="31">
        <v>2404.9499999999998</v>
      </c>
      <c r="L315" s="31">
        <v>2355.0500000000002</v>
      </c>
      <c r="M315" s="31">
        <v>2.0910000000000002</v>
      </c>
      <c r="N315" s="1"/>
      <c r="O315" s="1"/>
    </row>
    <row r="316" spans="1:15" ht="12.75" customHeight="1">
      <c r="A316" s="33">
        <v>306</v>
      </c>
      <c r="B316" s="53" t="s">
        <v>171</v>
      </c>
      <c r="C316" s="31">
        <v>515.6</v>
      </c>
      <c r="D316" s="36">
        <v>517.46666666666658</v>
      </c>
      <c r="E316" s="36">
        <v>510.93333333333317</v>
      </c>
      <c r="F316" s="36">
        <v>506.26666666666654</v>
      </c>
      <c r="G316" s="36">
        <v>499.73333333333312</v>
      </c>
      <c r="H316" s="36">
        <v>522.13333333333321</v>
      </c>
      <c r="I316" s="36">
        <v>528.66666666666674</v>
      </c>
      <c r="J316" s="36">
        <v>533.33333333333326</v>
      </c>
      <c r="K316" s="31">
        <v>524</v>
      </c>
      <c r="L316" s="31">
        <v>512.79999999999995</v>
      </c>
      <c r="M316" s="31">
        <v>16.50076</v>
      </c>
      <c r="N316" s="1"/>
      <c r="O316" s="1"/>
    </row>
    <row r="317" spans="1:15" ht="12.75" customHeight="1">
      <c r="A317" s="33">
        <v>307</v>
      </c>
      <c r="B317" s="53" t="s">
        <v>172</v>
      </c>
      <c r="C317" s="31">
        <v>12689.85</v>
      </c>
      <c r="D317" s="36">
        <v>12762.550000000001</v>
      </c>
      <c r="E317" s="36">
        <v>12530.300000000003</v>
      </c>
      <c r="F317" s="36">
        <v>12370.750000000002</v>
      </c>
      <c r="G317" s="36">
        <v>12138.500000000004</v>
      </c>
      <c r="H317" s="36">
        <v>12922.100000000002</v>
      </c>
      <c r="I317" s="36">
        <v>13154.349999999999</v>
      </c>
      <c r="J317" s="36">
        <v>13313.900000000001</v>
      </c>
      <c r="K317" s="31">
        <v>12994.8</v>
      </c>
      <c r="L317" s="31">
        <v>12603</v>
      </c>
      <c r="M317" s="31">
        <v>6.1393700000000004</v>
      </c>
      <c r="N317" s="1"/>
      <c r="O317" s="1"/>
    </row>
    <row r="318" spans="1:15" ht="12.75" customHeight="1">
      <c r="A318" s="33">
        <v>308</v>
      </c>
      <c r="B318" s="53" t="s">
        <v>447</v>
      </c>
      <c r="C318" s="31">
        <v>2700.35</v>
      </c>
      <c r="D318" s="36">
        <v>2716.1</v>
      </c>
      <c r="E318" s="36">
        <v>2645.25</v>
      </c>
      <c r="F318" s="36">
        <v>2590.15</v>
      </c>
      <c r="G318" s="36">
        <v>2519.3000000000002</v>
      </c>
      <c r="H318" s="36">
        <v>2771.2</v>
      </c>
      <c r="I318" s="36">
        <v>2842.0499999999993</v>
      </c>
      <c r="J318" s="36">
        <v>2897.1499999999996</v>
      </c>
      <c r="K318" s="31">
        <v>2786.95</v>
      </c>
      <c r="L318" s="31">
        <v>2661</v>
      </c>
      <c r="M318" s="31">
        <v>1.0998600000000001</v>
      </c>
      <c r="N318" s="1"/>
      <c r="O318" s="1"/>
    </row>
    <row r="319" spans="1:15" ht="12.75" customHeight="1">
      <c r="A319" s="33">
        <v>309</v>
      </c>
      <c r="B319" s="53" t="s">
        <v>176</v>
      </c>
      <c r="C319" s="31">
        <v>975.85</v>
      </c>
      <c r="D319" s="36">
        <v>983.38333333333333</v>
      </c>
      <c r="E319" s="36">
        <v>964.4666666666667</v>
      </c>
      <c r="F319" s="36">
        <v>953.08333333333337</v>
      </c>
      <c r="G319" s="36">
        <v>934.16666666666674</v>
      </c>
      <c r="H319" s="36">
        <v>994.76666666666665</v>
      </c>
      <c r="I319" s="36">
        <v>1013.6833333333334</v>
      </c>
      <c r="J319" s="36">
        <v>1025.0666666666666</v>
      </c>
      <c r="K319" s="31">
        <v>1002.3</v>
      </c>
      <c r="L319" s="31">
        <v>972</v>
      </c>
      <c r="M319" s="31">
        <v>16.554379999999998</v>
      </c>
      <c r="N319" s="1"/>
      <c r="O319" s="1"/>
    </row>
    <row r="320" spans="1:15" ht="12.75" customHeight="1">
      <c r="A320" s="33">
        <v>310</v>
      </c>
      <c r="B320" s="53" t="s">
        <v>283</v>
      </c>
      <c r="C320" s="31">
        <v>838.1</v>
      </c>
      <c r="D320" s="36">
        <v>815.4666666666667</v>
      </c>
      <c r="E320" s="36">
        <v>784.98333333333335</v>
      </c>
      <c r="F320" s="36">
        <v>731.86666666666667</v>
      </c>
      <c r="G320" s="36">
        <v>701.38333333333333</v>
      </c>
      <c r="H320" s="36">
        <v>868.58333333333337</v>
      </c>
      <c r="I320" s="36">
        <v>899.06666666666672</v>
      </c>
      <c r="J320" s="36">
        <v>952.18333333333339</v>
      </c>
      <c r="K320" s="31">
        <v>845.95</v>
      </c>
      <c r="L320" s="31">
        <v>762.35</v>
      </c>
      <c r="M320" s="31">
        <v>42.539960000000001</v>
      </c>
      <c r="N320" s="1"/>
      <c r="O320" s="1"/>
    </row>
    <row r="321" spans="1:15" ht="12.75" customHeight="1">
      <c r="A321" s="33">
        <v>311</v>
      </c>
      <c r="B321" s="53" t="s">
        <v>448</v>
      </c>
      <c r="C321" s="31">
        <v>2376.9</v>
      </c>
      <c r="D321" s="36">
        <v>2384.7000000000003</v>
      </c>
      <c r="E321" s="36">
        <v>2328.2000000000007</v>
      </c>
      <c r="F321" s="36">
        <v>2279.5000000000005</v>
      </c>
      <c r="G321" s="36">
        <v>2223.0000000000009</v>
      </c>
      <c r="H321" s="36">
        <v>2433.4000000000005</v>
      </c>
      <c r="I321" s="36">
        <v>2489.8999999999996</v>
      </c>
      <c r="J321" s="36">
        <v>2538.6000000000004</v>
      </c>
      <c r="K321" s="31">
        <v>2441.1999999999998</v>
      </c>
      <c r="L321" s="31">
        <v>2336</v>
      </c>
      <c r="M321" s="31">
        <v>12.007350000000001</v>
      </c>
      <c r="N321" s="1"/>
      <c r="O321" s="1"/>
    </row>
    <row r="322" spans="1:15" ht="12.75" customHeight="1">
      <c r="A322" s="33">
        <v>312</v>
      </c>
      <c r="B322" s="53" t="s">
        <v>449</v>
      </c>
      <c r="C322" s="31">
        <v>677.3</v>
      </c>
      <c r="D322" s="36">
        <v>676.76666666666665</v>
      </c>
      <c r="E322" s="36">
        <v>672.5333333333333</v>
      </c>
      <c r="F322" s="36">
        <v>667.76666666666665</v>
      </c>
      <c r="G322" s="36">
        <v>663.5333333333333</v>
      </c>
      <c r="H322" s="36">
        <v>681.5333333333333</v>
      </c>
      <c r="I322" s="36">
        <v>685.76666666666665</v>
      </c>
      <c r="J322" s="36">
        <v>690.5333333333333</v>
      </c>
      <c r="K322" s="31">
        <v>681</v>
      </c>
      <c r="L322" s="31">
        <v>672</v>
      </c>
      <c r="M322" s="31">
        <v>0.43569999999999998</v>
      </c>
      <c r="N322" s="1"/>
      <c r="O322" s="1"/>
    </row>
    <row r="323" spans="1:15" ht="12.75" customHeight="1">
      <c r="A323" s="33">
        <v>313</v>
      </c>
      <c r="B323" s="53" t="s">
        <v>450</v>
      </c>
      <c r="C323" s="31">
        <v>1072.8499999999999</v>
      </c>
      <c r="D323" s="36">
        <v>1078.2333333333333</v>
      </c>
      <c r="E323" s="36">
        <v>1061.5166666666667</v>
      </c>
      <c r="F323" s="36">
        <v>1050.1833333333334</v>
      </c>
      <c r="G323" s="36">
        <v>1033.4666666666667</v>
      </c>
      <c r="H323" s="36">
        <v>1089.5666666666666</v>
      </c>
      <c r="I323" s="36">
        <v>1106.2833333333333</v>
      </c>
      <c r="J323" s="36">
        <v>1117.6166666666666</v>
      </c>
      <c r="K323" s="31">
        <v>1094.95</v>
      </c>
      <c r="L323" s="31">
        <v>1066.9000000000001</v>
      </c>
      <c r="M323" s="31">
        <v>1.2355799999999999</v>
      </c>
      <c r="N323" s="1"/>
      <c r="O323" s="1"/>
    </row>
    <row r="324" spans="1:15" ht="12.75" customHeight="1">
      <c r="A324" s="33">
        <v>314</v>
      </c>
      <c r="B324" s="53" t="s">
        <v>175</v>
      </c>
      <c r="C324" s="31">
        <v>1794.05</v>
      </c>
      <c r="D324" s="36">
        <v>1798.2666666666667</v>
      </c>
      <c r="E324" s="36">
        <v>1778.5333333333333</v>
      </c>
      <c r="F324" s="36">
        <v>1763.0166666666667</v>
      </c>
      <c r="G324" s="36">
        <v>1743.2833333333333</v>
      </c>
      <c r="H324" s="36">
        <v>1813.7833333333333</v>
      </c>
      <c r="I324" s="36">
        <v>1833.5166666666664</v>
      </c>
      <c r="J324" s="36">
        <v>1849.0333333333333</v>
      </c>
      <c r="K324" s="31">
        <v>1818</v>
      </c>
      <c r="L324" s="31">
        <v>1782.75</v>
      </c>
      <c r="M324" s="31">
        <v>1.0046999999999999</v>
      </c>
      <c r="N324" s="1"/>
      <c r="O324" s="1"/>
    </row>
    <row r="325" spans="1:15" ht="12.75" customHeight="1">
      <c r="A325" s="33">
        <v>315</v>
      </c>
      <c r="B325" s="53" t="s">
        <v>837</v>
      </c>
      <c r="C325" s="31">
        <v>411.2</v>
      </c>
      <c r="D325" s="36">
        <v>409.11666666666662</v>
      </c>
      <c r="E325" s="36">
        <v>405.68333333333322</v>
      </c>
      <c r="F325" s="36">
        <v>400.16666666666663</v>
      </c>
      <c r="G325" s="36">
        <v>396.73333333333323</v>
      </c>
      <c r="H325" s="36">
        <v>414.63333333333321</v>
      </c>
      <c r="I325" s="36">
        <v>418.06666666666661</v>
      </c>
      <c r="J325" s="36">
        <v>423.5833333333332</v>
      </c>
      <c r="K325" s="31">
        <v>412.55</v>
      </c>
      <c r="L325" s="31">
        <v>403.6</v>
      </c>
      <c r="M325" s="31">
        <v>2.7972700000000001</v>
      </c>
      <c r="N325" s="1"/>
      <c r="O325" s="1"/>
    </row>
    <row r="326" spans="1:15" ht="12.75" customHeight="1">
      <c r="A326" s="33">
        <v>316</v>
      </c>
      <c r="B326" s="53" t="s">
        <v>284</v>
      </c>
      <c r="C326" s="31">
        <v>69.55</v>
      </c>
      <c r="D326" s="36">
        <v>69.7</v>
      </c>
      <c r="E326" s="36">
        <v>69</v>
      </c>
      <c r="F326" s="36">
        <v>68.45</v>
      </c>
      <c r="G326" s="36">
        <v>67.75</v>
      </c>
      <c r="H326" s="36">
        <v>70.25</v>
      </c>
      <c r="I326" s="36">
        <v>70.950000000000017</v>
      </c>
      <c r="J326" s="36">
        <v>71.5</v>
      </c>
      <c r="K326" s="31">
        <v>70.400000000000006</v>
      </c>
      <c r="L326" s="31">
        <v>69.150000000000006</v>
      </c>
      <c r="M326" s="31">
        <v>39.099620000000002</v>
      </c>
      <c r="N326" s="1"/>
      <c r="O326" s="1"/>
    </row>
    <row r="327" spans="1:15" ht="12.75" customHeight="1">
      <c r="A327" s="33">
        <v>317</v>
      </c>
      <c r="B327" s="53" t="s">
        <v>451</v>
      </c>
      <c r="C327" s="31">
        <v>2494.4</v>
      </c>
      <c r="D327" s="36">
        <v>2537.0833333333335</v>
      </c>
      <c r="E327" s="36">
        <v>2439.3666666666668</v>
      </c>
      <c r="F327" s="36">
        <v>2384.3333333333335</v>
      </c>
      <c r="G327" s="36">
        <v>2286.6166666666668</v>
      </c>
      <c r="H327" s="36">
        <v>2592.1166666666668</v>
      </c>
      <c r="I327" s="36">
        <v>2689.833333333333</v>
      </c>
      <c r="J327" s="36">
        <v>2744.8666666666668</v>
      </c>
      <c r="K327" s="31">
        <v>2634.8</v>
      </c>
      <c r="L327" s="31">
        <v>2482.0500000000002</v>
      </c>
      <c r="M327" s="31">
        <v>4.73874</v>
      </c>
      <c r="N327" s="1"/>
      <c r="O327" s="1"/>
    </row>
    <row r="328" spans="1:15" ht="12.75" customHeight="1">
      <c r="A328" s="33">
        <v>318</v>
      </c>
      <c r="B328" s="53" t="s">
        <v>179</v>
      </c>
      <c r="C328" s="31">
        <v>2340.85</v>
      </c>
      <c r="D328" s="36">
        <v>2344.3666666666663</v>
      </c>
      <c r="E328" s="36">
        <v>2301.5333333333328</v>
      </c>
      <c r="F328" s="36">
        <v>2262.2166666666667</v>
      </c>
      <c r="G328" s="36">
        <v>2219.3833333333332</v>
      </c>
      <c r="H328" s="36">
        <v>2383.6833333333325</v>
      </c>
      <c r="I328" s="36">
        <v>2426.5166666666655</v>
      </c>
      <c r="J328" s="36">
        <v>2465.8333333333321</v>
      </c>
      <c r="K328" s="31">
        <v>2387.1999999999998</v>
      </c>
      <c r="L328" s="31">
        <v>2305.0500000000002</v>
      </c>
      <c r="M328" s="31">
        <v>7.2658399999999999</v>
      </c>
      <c r="N328" s="1"/>
      <c r="O328" s="1"/>
    </row>
    <row r="329" spans="1:15" ht="12.75" customHeight="1">
      <c r="A329" s="33">
        <v>319</v>
      </c>
      <c r="B329" s="53" t="s">
        <v>174</v>
      </c>
      <c r="C329" s="31">
        <v>4066.4</v>
      </c>
      <c r="D329" s="36">
        <v>4044.6333333333337</v>
      </c>
      <c r="E329" s="36">
        <v>3919.3166666666675</v>
      </c>
      <c r="F329" s="36">
        <v>3772.233333333334</v>
      </c>
      <c r="G329" s="36">
        <v>3646.9166666666679</v>
      </c>
      <c r="H329" s="36">
        <v>4191.7166666666672</v>
      </c>
      <c r="I329" s="36">
        <v>4317.0333333333338</v>
      </c>
      <c r="J329" s="36">
        <v>4464.1166666666668</v>
      </c>
      <c r="K329" s="31">
        <v>4169.95</v>
      </c>
      <c r="L329" s="31">
        <v>3897.55</v>
      </c>
      <c r="M329" s="31">
        <v>20.930520000000001</v>
      </c>
      <c r="N329" s="1"/>
      <c r="O329" s="1"/>
    </row>
    <row r="330" spans="1:15" ht="12.75" customHeight="1">
      <c r="A330" s="33">
        <v>320</v>
      </c>
      <c r="B330" s="53" t="s">
        <v>181</v>
      </c>
      <c r="C330" s="31">
        <v>1697.8</v>
      </c>
      <c r="D330" s="36">
        <v>1696.5333333333331</v>
      </c>
      <c r="E330" s="36">
        <v>1687.4666666666662</v>
      </c>
      <c r="F330" s="36">
        <v>1677.1333333333332</v>
      </c>
      <c r="G330" s="36">
        <v>1668.0666666666664</v>
      </c>
      <c r="H330" s="36">
        <v>1706.8666666666661</v>
      </c>
      <c r="I330" s="36">
        <v>1715.9333333333332</v>
      </c>
      <c r="J330" s="36">
        <v>1726.266666666666</v>
      </c>
      <c r="K330" s="31">
        <v>1705.6</v>
      </c>
      <c r="L330" s="31">
        <v>1686.2</v>
      </c>
      <c r="M330" s="31">
        <v>3.5760900000000002</v>
      </c>
      <c r="N330" s="1"/>
      <c r="O330" s="1"/>
    </row>
    <row r="331" spans="1:15" ht="12.75" customHeight="1">
      <c r="A331" s="33">
        <v>321</v>
      </c>
      <c r="B331" s="53" t="s">
        <v>452</v>
      </c>
      <c r="C331" s="31">
        <v>1007.7</v>
      </c>
      <c r="D331" s="36">
        <v>1015.2000000000002</v>
      </c>
      <c r="E331" s="36">
        <v>994.00000000000023</v>
      </c>
      <c r="F331" s="36">
        <v>980.30000000000007</v>
      </c>
      <c r="G331" s="36">
        <v>959.10000000000014</v>
      </c>
      <c r="H331" s="36">
        <v>1028.9000000000003</v>
      </c>
      <c r="I331" s="36">
        <v>1050.1000000000004</v>
      </c>
      <c r="J331" s="36">
        <v>1063.8000000000004</v>
      </c>
      <c r="K331" s="31">
        <v>1036.4000000000001</v>
      </c>
      <c r="L331" s="31">
        <v>1001.5</v>
      </c>
      <c r="M331" s="31">
        <v>4.4789700000000003</v>
      </c>
      <c r="N331" s="1"/>
      <c r="O331" s="1"/>
    </row>
    <row r="332" spans="1:15" ht="12.75" customHeight="1">
      <c r="A332" s="33">
        <v>322</v>
      </c>
      <c r="B332" s="53" t="s">
        <v>453</v>
      </c>
      <c r="C332" s="31">
        <v>142.15</v>
      </c>
      <c r="D332" s="36">
        <v>141.5</v>
      </c>
      <c r="E332" s="36">
        <v>138.30000000000001</v>
      </c>
      <c r="F332" s="36">
        <v>134.45000000000002</v>
      </c>
      <c r="G332" s="36">
        <v>131.25000000000003</v>
      </c>
      <c r="H332" s="36">
        <v>145.35</v>
      </c>
      <c r="I332" s="36">
        <v>148.54999999999998</v>
      </c>
      <c r="J332" s="36">
        <v>152.39999999999998</v>
      </c>
      <c r="K332" s="31">
        <v>144.69999999999999</v>
      </c>
      <c r="L332" s="31">
        <v>137.65</v>
      </c>
      <c r="M332" s="31">
        <v>486.39852000000002</v>
      </c>
      <c r="N332" s="1"/>
      <c r="O332" s="1"/>
    </row>
    <row r="333" spans="1:15" ht="12.75" customHeight="1">
      <c r="A333" s="33">
        <v>323</v>
      </c>
      <c r="B333" s="53" t="s">
        <v>454</v>
      </c>
      <c r="C333" s="31">
        <v>246</v>
      </c>
      <c r="D333" s="36">
        <v>247.79999999999998</v>
      </c>
      <c r="E333" s="36">
        <v>242.19999999999996</v>
      </c>
      <c r="F333" s="36">
        <v>238.39999999999998</v>
      </c>
      <c r="G333" s="36">
        <v>232.79999999999995</v>
      </c>
      <c r="H333" s="36">
        <v>251.59999999999997</v>
      </c>
      <c r="I333" s="36">
        <v>257.2</v>
      </c>
      <c r="J333" s="36">
        <v>261</v>
      </c>
      <c r="K333" s="31">
        <v>253.4</v>
      </c>
      <c r="L333" s="31">
        <v>244</v>
      </c>
      <c r="M333" s="31">
        <v>31.06889</v>
      </c>
      <c r="N333" s="1"/>
      <c r="O333" s="1"/>
    </row>
    <row r="334" spans="1:15" ht="12.75" customHeight="1">
      <c r="A334" s="33">
        <v>324</v>
      </c>
      <c r="B334" s="53" t="s">
        <v>455</v>
      </c>
      <c r="C334" s="31">
        <v>93.4</v>
      </c>
      <c r="D334" s="36">
        <v>93.5</v>
      </c>
      <c r="E334" s="36">
        <v>92.6</v>
      </c>
      <c r="F334" s="36">
        <v>91.8</v>
      </c>
      <c r="G334" s="36">
        <v>90.899999999999991</v>
      </c>
      <c r="H334" s="36">
        <v>94.3</v>
      </c>
      <c r="I334" s="36">
        <v>95.2</v>
      </c>
      <c r="J334" s="36">
        <v>96</v>
      </c>
      <c r="K334" s="31">
        <v>94.4</v>
      </c>
      <c r="L334" s="31">
        <v>92.7</v>
      </c>
      <c r="M334" s="31">
        <v>538.24311999999998</v>
      </c>
      <c r="N334" s="1"/>
      <c r="O334" s="1"/>
    </row>
    <row r="335" spans="1:15" ht="12.75" customHeight="1">
      <c r="A335" s="33">
        <v>325</v>
      </c>
      <c r="B335" s="53" t="s">
        <v>456</v>
      </c>
      <c r="C335" s="31">
        <v>246.6</v>
      </c>
      <c r="D335" s="36">
        <v>249.08333333333334</v>
      </c>
      <c r="E335" s="36">
        <v>242.51666666666668</v>
      </c>
      <c r="F335" s="36">
        <v>238.43333333333334</v>
      </c>
      <c r="G335" s="36">
        <v>231.86666666666667</v>
      </c>
      <c r="H335" s="36">
        <v>253.16666666666669</v>
      </c>
      <c r="I335" s="36">
        <v>259.73333333333335</v>
      </c>
      <c r="J335" s="36">
        <v>263.81666666666672</v>
      </c>
      <c r="K335" s="31">
        <v>255.65</v>
      </c>
      <c r="L335" s="31">
        <v>245</v>
      </c>
      <c r="M335" s="31">
        <v>63.789859999999997</v>
      </c>
      <c r="N335" s="1"/>
      <c r="O335" s="1"/>
    </row>
    <row r="336" spans="1:15" ht="12.75" customHeight="1">
      <c r="A336" s="33">
        <v>326</v>
      </c>
      <c r="B336" s="53" t="s">
        <v>186</v>
      </c>
      <c r="C336" s="31">
        <v>254.9</v>
      </c>
      <c r="D336" s="36">
        <v>256.66666666666669</v>
      </c>
      <c r="E336" s="36">
        <v>251.83333333333337</v>
      </c>
      <c r="F336" s="36">
        <v>248.76666666666668</v>
      </c>
      <c r="G336" s="36">
        <v>243.93333333333337</v>
      </c>
      <c r="H336" s="36">
        <v>259.73333333333335</v>
      </c>
      <c r="I336" s="36">
        <v>264.56666666666672</v>
      </c>
      <c r="J336" s="36">
        <v>267.63333333333338</v>
      </c>
      <c r="K336" s="31">
        <v>261.5</v>
      </c>
      <c r="L336" s="31">
        <v>253.6</v>
      </c>
      <c r="M336" s="31">
        <v>96.888300000000001</v>
      </c>
      <c r="N336" s="1"/>
      <c r="O336" s="1"/>
    </row>
    <row r="337" spans="1:15" ht="12.75" customHeight="1">
      <c r="A337" s="33">
        <v>327</v>
      </c>
      <c r="B337" s="53" t="s">
        <v>835</v>
      </c>
      <c r="C337" s="31">
        <v>66</v>
      </c>
      <c r="D337" s="36">
        <v>66.25</v>
      </c>
      <c r="E337" s="36">
        <v>64.8</v>
      </c>
      <c r="F337" s="36">
        <v>63.599999999999994</v>
      </c>
      <c r="G337" s="36">
        <v>62.149999999999991</v>
      </c>
      <c r="H337" s="36">
        <v>67.45</v>
      </c>
      <c r="I337" s="36">
        <v>68.899999999999991</v>
      </c>
      <c r="J337" s="36">
        <v>70.100000000000009</v>
      </c>
      <c r="K337" s="31">
        <v>67.7</v>
      </c>
      <c r="L337" s="31">
        <v>65.05</v>
      </c>
      <c r="M337" s="31">
        <v>154.99634</v>
      </c>
      <c r="N337" s="1"/>
      <c r="O337" s="1"/>
    </row>
    <row r="338" spans="1:15" ht="12.75" customHeight="1">
      <c r="A338" s="33">
        <v>328</v>
      </c>
      <c r="B338" s="53" t="s">
        <v>188</v>
      </c>
      <c r="C338" s="31">
        <v>363</v>
      </c>
      <c r="D338" s="36">
        <v>361.2</v>
      </c>
      <c r="E338" s="36">
        <v>358.75</v>
      </c>
      <c r="F338" s="36">
        <v>354.5</v>
      </c>
      <c r="G338" s="36">
        <v>352.05</v>
      </c>
      <c r="H338" s="36">
        <v>365.45</v>
      </c>
      <c r="I338" s="36">
        <v>367.89999999999992</v>
      </c>
      <c r="J338" s="36">
        <v>372.15</v>
      </c>
      <c r="K338" s="31">
        <v>363.65</v>
      </c>
      <c r="L338" s="31">
        <v>356.95</v>
      </c>
      <c r="M338" s="31">
        <v>136.52172999999999</v>
      </c>
      <c r="N338" s="1"/>
      <c r="O338" s="1"/>
    </row>
    <row r="339" spans="1:15" ht="12.75" customHeight="1">
      <c r="A339" s="33">
        <v>329</v>
      </c>
      <c r="B339" s="53" t="s">
        <v>458</v>
      </c>
      <c r="C339" s="31">
        <v>1266.4000000000001</v>
      </c>
      <c r="D339" s="36">
        <v>1269</v>
      </c>
      <c r="E339" s="36">
        <v>1253</v>
      </c>
      <c r="F339" s="36">
        <v>1239.5999999999999</v>
      </c>
      <c r="G339" s="36">
        <v>1223.5999999999999</v>
      </c>
      <c r="H339" s="36">
        <v>1282.4000000000001</v>
      </c>
      <c r="I339" s="36">
        <v>1298.4000000000001</v>
      </c>
      <c r="J339" s="36">
        <v>1311.8000000000002</v>
      </c>
      <c r="K339" s="31">
        <v>1285</v>
      </c>
      <c r="L339" s="31">
        <v>1255.5999999999999</v>
      </c>
      <c r="M339" s="31">
        <v>3.7317</v>
      </c>
      <c r="N339" s="1"/>
      <c r="O339" s="1"/>
    </row>
    <row r="340" spans="1:15" ht="12.75" customHeight="1">
      <c r="A340" s="33">
        <v>330</v>
      </c>
      <c r="B340" s="53" t="s">
        <v>182</v>
      </c>
      <c r="C340" s="31">
        <v>188.5</v>
      </c>
      <c r="D340" s="36">
        <v>189.86666666666667</v>
      </c>
      <c r="E340" s="36">
        <v>186.63333333333335</v>
      </c>
      <c r="F340" s="36">
        <v>184.76666666666668</v>
      </c>
      <c r="G340" s="36">
        <v>181.53333333333336</v>
      </c>
      <c r="H340" s="36">
        <v>191.73333333333335</v>
      </c>
      <c r="I340" s="36">
        <v>194.9666666666667</v>
      </c>
      <c r="J340" s="36">
        <v>196.83333333333334</v>
      </c>
      <c r="K340" s="31">
        <v>193.1</v>
      </c>
      <c r="L340" s="31">
        <v>188</v>
      </c>
      <c r="M340" s="31">
        <v>132.17202</v>
      </c>
      <c r="N340" s="1"/>
      <c r="O340" s="1"/>
    </row>
    <row r="341" spans="1:15" ht="12.75" customHeight="1">
      <c r="A341" s="33">
        <v>331</v>
      </c>
      <c r="B341" s="53" t="s">
        <v>184</v>
      </c>
      <c r="C341" s="31">
        <v>3424.85</v>
      </c>
      <c r="D341" s="36">
        <v>3398.9166666666665</v>
      </c>
      <c r="E341" s="36">
        <v>3342.9333333333329</v>
      </c>
      <c r="F341" s="36">
        <v>3261.0166666666664</v>
      </c>
      <c r="G341" s="36">
        <v>3205.0333333333328</v>
      </c>
      <c r="H341" s="36">
        <v>3480.833333333333</v>
      </c>
      <c r="I341" s="36">
        <v>3536.8166666666666</v>
      </c>
      <c r="J341" s="36">
        <v>3618.7333333333331</v>
      </c>
      <c r="K341" s="31">
        <v>3454.9</v>
      </c>
      <c r="L341" s="31">
        <v>3317</v>
      </c>
      <c r="M341" s="31">
        <v>5.8465400000000001</v>
      </c>
      <c r="N341" s="1"/>
      <c r="O341" s="1"/>
    </row>
    <row r="342" spans="1:15" ht="12.75" customHeight="1">
      <c r="A342" s="33">
        <v>332</v>
      </c>
      <c r="B342" s="53" t="s">
        <v>459</v>
      </c>
      <c r="C342" s="31">
        <v>637.15</v>
      </c>
      <c r="D342" s="36">
        <v>638.05000000000007</v>
      </c>
      <c r="E342" s="36">
        <v>632.10000000000014</v>
      </c>
      <c r="F342" s="36">
        <v>627.05000000000007</v>
      </c>
      <c r="G342" s="36">
        <v>621.10000000000014</v>
      </c>
      <c r="H342" s="36">
        <v>643.10000000000014</v>
      </c>
      <c r="I342" s="36">
        <v>649.05000000000018</v>
      </c>
      <c r="J342" s="36">
        <v>654.10000000000014</v>
      </c>
      <c r="K342" s="31">
        <v>644</v>
      </c>
      <c r="L342" s="31">
        <v>633</v>
      </c>
      <c r="M342" s="31">
        <v>1.4852099999999999</v>
      </c>
      <c r="N342" s="1"/>
      <c r="O342" s="1"/>
    </row>
    <row r="343" spans="1:15" ht="12.75" customHeight="1">
      <c r="A343" s="33">
        <v>333</v>
      </c>
      <c r="B343" s="53" t="s">
        <v>185</v>
      </c>
      <c r="C343" s="31">
        <v>2509.8000000000002</v>
      </c>
      <c r="D343" s="36">
        <v>2508.0666666666671</v>
      </c>
      <c r="E343" s="36">
        <v>2491.733333333334</v>
      </c>
      <c r="F343" s="36">
        <v>2473.666666666667</v>
      </c>
      <c r="G343" s="36">
        <v>2457.3333333333339</v>
      </c>
      <c r="H343" s="36">
        <v>2526.1333333333341</v>
      </c>
      <c r="I343" s="36">
        <v>2542.4666666666672</v>
      </c>
      <c r="J343" s="36">
        <v>2560.5333333333342</v>
      </c>
      <c r="K343" s="31">
        <v>2524.4</v>
      </c>
      <c r="L343" s="31">
        <v>2490</v>
      </c>
      <c r="M343" s="31">
        <v>6.2156200000000004</v>
      </c>
      <c r="N343" s="1"/>
      <c r="O343" s="1"/>
    </row>
    <row r="344" spans="1:15" ht="12.75" customHeight="1">
      <c r="A344" s="33">
        <v>334</v>
      </c>
      <c r="B344" s="53" t="s">
        <v>460</v>
      </c>
      <c r="C344" s="31">
        <v>88.75</v>
      </c>
      <c r="D344" s="36">
        <v>89.850000000000009</v>
      </c>
      <c r="E344" s="36">
        <v>86.700000000000017</v>
      </c>
      <c r="F344" s="36">
        <v>84.65</v>
      </c>
      <c r="G344" s="36">
        <v>81.500000000000014</v>
      </c>
      <c r="H344" s="36">
        <v>91.90000000000002</v>
      </c>
      <c r="I344" s="36">
        <v>95.050000000000026</v>
      </c>
      <c r="J344" s="36">
        <v>97.100000000000023</v>
      </c>
      <c r="K344" s="31">
        <v>93</v>
      </c>
      <c r="L344" s="31">
        <v>87.8</v>
      </c>
      <c r="M344" s="31">
        <v>11.209669999999999</v>
      </c>
      <c r="N344" s="1"/>
      <c r="O344" s="1"/>
    </row>
    <row r="345" spans="1:15" ht="12.75" customHeight="1">
      <c r="A345" s="33">
        <v>335</v>
      </c>
      <c r="B345" s="53" t="s">
        <v>285</v>
      </c>
      <c r="C345" s="31">
        <v>587.04999999999995</v>
      </c>
      <c r="D345" s="36">
        <v>586.2166666666667</v>
      </c>
      <c r="E345" s="36">
        <v>580.23333333333335</v>
      </c>
      <c r="F345" s="36">
        <v>573.41666666666663</v>
      </c>
      <c r="G345" s="36">
        <v>567.43333333333328</v>
      </c>
      <c r="H345" s="36">
        <v>593.03333333333342</v>
      </c>
      <c r="I345" s="36">
        <v>599.01666666666677</v>
      </c>
      <c r="J345" s="36">
        <v>605.83333333333348</v>
      </c>
      <c r="K345" s="31">
        <v>592.20000000000005</v>
      </c>
      <c r="L345" s="31">
        <v>579.4</v>
      </c>
      <c r="M345" s="31">
        <v>13.22583</v>
      </c>
      <c r="N345" s="1"/>
      <c r="O345" s="1"/>
    </row>
    <row r="346" spans="1:15" ht="12.75" customHeight="1">
      <c r="A346" s="33">
        <v>336</v>
      </c>
      <c r="B346" s="53" t="s">
        <v>461</v>
      </c>
      <c r="C346" s="31">
        <v>339.3</v>
      </c>
      <c r="D346" s="36">
        <v>342.81666666666666</v>
      </c>
      <c r="E346" s="36">
        <v>334.48333333333335</v>
      </c>
      <c r="F346" s="36">
        <v>329.66666666666669</v>
      </c>
      <c r="G346" s="36">
        <v>321.33333333333337</v>
      </c>
      <c r="H346" s="36">
        <v>347.63333333333333</v>
      </c>
      <c r="I346" s="36">
        <v>355.9666666666667</v>
      </c>
      <c r="J346" s="36">
        <v>360.7833333333333</v>
      </c>
      <c r="K346" s="31">
        <v>351.15</v>
      </c>
      <c r="L346" s="31">
        <v>338</v>
      </c>
      <c r="M346" s="31">
        <v>5.9942200000000003</v>
      </c>
      <c r="N346" s="1"/>
      <c r="O346" s="1"/>
    </row>
    <row r="347" spans="1:15" ht="12.75" customHeight="1">
      <c r="A347" s="33">
        <v>337</v>
      </c>
      <c r="B347" s="53" t="s">
        <v>189</v>
      </c>
      <c r="C347" s="31">
        <v>1479.3</v>
      </c>
      <c r="D347" s="36">
        <v>1488.45</v>
      </c>
      <c r="E347" s="36">
        <v>1458.9</v>
      </c>
      <c r="F347" s="36">
        <v>1438.5</v>
      </c>
      <c r="G347" s="36">
        <v>1408.95</v>
      </c>
      <c r="H347" s="36">
        <v>1508.8500000000001</v>
      </c>
      <c r="I347" s="36">
        <v>1538.3999999999999</v>
      </c>
      <c r="J347" s="36">
        <v>1558.8000000000002</v>
      </c>
      <c r="K347" s="31">
        <v>1518</v>
      </c>
      <c r="L347" s="31">
        <v>1468.05</v>
      </c>
      <c r="M347" s="31">
        <v>1.7654700000000001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283.2</v>
      </c>
      <c r="D348" s="36">
        <v>283.53333333333336</v>
      </c>
      <c r="E348" s="36">
        <v>281.81666666666672</v>
      </c>
      <c r="F348" s="36">
        <v>280.43333333333334</v>
      </c>
      <c r="G348" s="36">
        <v>278.7166666666667</v>
      </c>
      <c r="H348" s="36">
        <v>284.91666666666674</v>
      </c>
      <c r="I348" s="36">
        <v>286.63333333333333</v>
      </c>
      <c r="J348" s="36">
        <v>288.01666666666677</v>
      </c>
      <c r="K348" s="31">
        <v>285.25</v>
      </c>
      <c r="L348" s="31">
        <v>282.14999999999998</v>
      </c>
      <c r="M348" s="31">
        <v>89.524199999999993</v>
      </c>
      <c r="N348" s="1"/>
      <c r="O348" s="1"/>
    </row>
    <row r="349" spans="1:15" ht="12.75" customHeight="1">
      <c r="A349" s="33">
        <v>339</v>
      </c>
      <c r="B349" s="53" t="s">
        <v>286</v>
      </c>
      <c r="C349" s="31">
        <v>621.04999999999995</v>
      </c>
      <c r="D349" s="36">
        <v>624.36666666666667</v>
      </c>
      <c r="E349" s="36">
        <v>614.18333333333339</v>
      </c>
      <c r="F349" s="36">
        <v>607.31666666666672</v>
      </c>
      <c r="G349" s="36">
        <v>597.13333333333344</v>
      </c>
      <c r="H349" s="36">
        <v>631.23333333333335</v>
      </c>
      <c r="I349" s="36">
        <v>641.41666666666652</v>
      </c>
      <c r="J349" s="36">
        <v>648.2833333333333</v>
      </c>
      <c r="K349" s="31">
        <v>634.54999999999995</v>
      </c>
      <c r="L349" s="31">
        <v>617.5</v>
      </c>
      <c r="M349" s="31">
        <v>29.61861</v>
      </c>
      <c r="N349" s="1"/>
      <c r="O349" s="1"/>
    </row>
    <row r="350" spans="1:15" ht="12.75" customHeight="1">
      <c r="A350" s="33">
        <v>340</v>
      </c>
      <c r="B350" s="53" t="s">
        <v>462</v>
      </c>
      <c r="C350" s="31">
        <v>1735.35</v>
      </c>
      <c r="D350" s="36">
        <v>1746.4833333333333</v>
      </c>
      <c r="E350" s="36">
        <v>1715.6166666666668</v>
      </c>
      <c r="F350" s="36">
        <v>1695.8833333333334</v>
      </c>
      <c r="G350" s="36">
        <v>1665.0166666666669</v>
      </c>
      <c r="H350" s="36">
        <v>1766.2166666666667</v>
      </c>
      <c r="I350" s="36">
        <v>1797.083333333333</v>
      </c>
      <c r="J350" s="36">
        <v>1816.8166666666666</v>
      </c>
      <c r="K350" s="31">
        <v>1777.35</v>
      </c>
      <c r="L350" s="31">
        <v>1726.75</v>
      </c>
      <c r="M350" s="31">
        <v>5.9670100000000001</v>
      </c>
      <c r="N350" s="1"/>
      <c r="O350" s="1"/>
    </row>
    <row r="351" spans="1:15" ht="12.75" customHeight="1">
      <c r="A351" s="33">
        <v>341</v>
      </c>
      <c r="B351" s="53" t="s">
        <v>287</v>
      </c>
      <c r="C351" s="31">
        <v>377.75</v>
      </c>
      <c r="D351" s="36">
        <v>378.58333333333331</v>
      </c>
      <c r="E351" s="36">
        <v>373.16666666666663</v>
      </c>
      <c r="F351" s="36">
        <v>368.58333333333331</v>
      </c>
      <c r="G351" s="36">
        <v>363.16666666666663</v>
      </c>
      <c r="H351" s="36">
        <v>383.16666666666663</v>
      </c>
      <c r="I351" s="36">
        <v>388.58333333333326</v>
      </c>
      <c r="J351" s="36">
        <v>393.16666666666663</v>
      </c>
      <c r="K351" s="31">
        <v>384</v>
      </c>
      <c r="L351" s="31">
        <v>374</v>
      </c>
      <c r="M351" s="31">
        <v>10.801920000000001</v>
      </c>
      <c r="N351" s="1"/>
      <c r="O351" s="1"/>
    </row>
    <row r="352" spans="1:15" ht="12.75" customHeight="1">
      <c r="A352" s="33">
        <v>342</v>
      </c>
      <c r="B352" s="53" t="s">
        <v>190</v>
      </c>
      <c r="C352" s="31">
        <v>7451.65</v>
      </c>
      <c r="D352" s="36">
        <v>7473.8833333333341</v>
      </c>
      <c r="E352" s="36">
        <v>7357.7666666666682</v>
      </c>
      <c r="F352" s="36">
        <v>7263.8833333333341</v>
      </c>
      <c r="G352" s="36">
        <v>7147.7666666666682</v>
      </c>
      <c r="H352" s="36">
        <v>7567.7666666666682</v>
      </c>
      <c r="I352" s="36">
        <v>7683.883333333335</v>
      </c>
      <c r="J352" s="36">
        <v>7777.7666666666682</v>
      </c>
      <c r="K352" s="31">
        <v>7590</v>
      </c>
      <c r="L352" s="31">
        <v>7380</v>
      </c>
      <c r="M352" s="31">
        <v>2.5221200000000001</v>
      </c>
      <c r="N352" s="1"/>
      <c r="O352" s="1"/>
    </row>
    <row r="353" spans="1:15" ht="12.75" customHeight="1">
      <c r="A353" s="33">
        <v>343</v>
      </c>
      <c r="B353" s="53" t="s">
        <v>463</v>
      </c>
      <c r="C353" s="31">
        <v>219.35</v>
      </c>
      <c r="D353" s="36">
        <v>219.43333333333331</v>
      </c>
      <c r="E353" s="36">
        <v>218.36666666666662</v>
      </c>
      <c r="F353" s="36">
        <v>217.3833333333333</v>
      </c>
      <c r="G353" s="36">
        <v>216.31666666666661</v>
      </c>
      <c r="H353" s="36">
        <v>220.41666666666663</v>
      </c>
      <c r="I353" s="36">
        <v>221.48333333333329</v>
      </c>
      <c r="J353" s="36">
        <v>222.46666666666664</v>
      </c>
      <c r="K353" s="31">
        <v>220.5</v>
      </c>
      <c r="L353" s="31">
        <v>218.45</v>
      </c>
      <c r="M353" s="31">
        <v>2.7484500000000001</v>
      </c>
      <c r="N353" s="1"/>
      <c r="O353" s="1"/>
    </row>
    <row r="354" spans="1:15" ht="12.75" customHeight="1">
      <c r="A354" s="33">
        <v>344</v>
      </c>
      <c r="B354" s="53" t="s">
        <v>288</v>
      </c>
      <c r="C354" s="31">
        <v>1238.5999999999999</v>
      </c>
      <c r="D354" s="36">
        <v>1247.7666666666667</v>
      </c>
      <c r="E354" s="36">
        <v>1218.1333333333332</v>
      </c>
      <c r="F354" s="36">
        <v>1197.6666666666665</v>
      </c>
      <c r="G354" s="36">
        <v>1168.0333333333331</v>
      </c>
      <c r="H354" s="36">
        <v>1268.2333333333333</v>
      </c>
      <c r="I354" s="36">
        <v>1297.866666666667</v>
      </c>
      <c r="J354" s="36">
        <v>1318.3333333333335</v>
      </c>
      <c r="K354" s="31">
        <v>1277.4000000000001</v>
      </c>
      <c r="L354" s="31">
        <v>1227.3</v>
      </c>
      <c r="M354" s="31">
        <v>12.109080000000001</v>
      </c>
      <c r="N354" s="1"/>
      <c r="O354" s="1"/>
    </row>
    <row r="355" spans="1:15" ht="12.75" customHeight="1">
      <c r="A355" s="33">
        <v>345</v>
      </c>
      <c r="B355" s="53" t="s">
        <v>464</v>
      </c>
      <c r="C355" s="31">
        <v>277</v>
      </c>
      <c r="D355" s="36">
        <v>277.01666666666665</v>
      </c>
      <c r="E355" s="36">
        <v>269.0333333333333</v>
      </c>
      <c r="F355" s="36">
        <v>261.06666666666666</v>
      </c>
      <c r="G355" s="36">
        <v>253.08333333333331</v>
      </c>
      <c r="H355" s="36">
        <v>284.98333333333329</v>
      </c>
      <c r="I355" s="36">
        <v>292.96666666666664</v>
      </c>
      <c r="J355" s="36">
        <v>300.93333333333328</v>
      </c>
      <c r="K355" s="31">
        <v>285</v>
      </c>
      <c r="L355" s="31">
        <v>269.05</v>
      </c>
      <c r="M355" s="31">
        <v>60.832090000000001</v>
      </c>
      <c r="N355" s="1"/>
      <c r="O355" s="1"/>
    </row>
    <row r="356" spans="1:15" ht="12.75" customHeight="1">
      <c r="A356" s="33">
        <v>346</v>
      </c>
      <c r="B356" s="53" t="s">
        <v>198</v>
      </c>
      <c r="C356" s="31">
        <v>3744.65</v>
      </c>
      <c r="D356" s="36">
        <v>3773.0333333333333</v>
      </c>
      <c r="E356" s="36">
        <v>3703.6166666666668</v>
      </c>
      <c r="F356" s="36">
        <v>3662.5833333333335</v>
      </c>
      <c r="G356" s="36">
        <v>3593.166666666667</v>
      </c>
      <c r="H356" s="36">
        <v>3814.0666666666666</v>
      </c>
      <c r="I356" s="36">
        <v>3883.4833333333336</v>
      </c>
      <c r="J356" s="36">
        <v>3924.5166666666664</v>
      </c>
      <c r="K356" s="31">
        <v>3842.45</v>
      </c>
      <c r="L356" s="31">
        <v>3732</v>
      </c>
      <c r="M356" s="31">
        <v>3.4871599999999998</v>
      </c>
      <c r="N356" s="1"/>
      <c r="O356" s="1"/>
    </row>
    <row r="357" spans="1:15" ht="12.75" customHeight="1">
      <c r="A357" s="33">
        <v>347</v>
      </c>
      <c r="B357" s="53" t="s">
        <v>465</v>
      </c>
      <c r="C357" s="31">
        <v>802.6</v>
      </c>
      <c r="D357" s="36">
        <v>797.66666666666663</v>
      </c>
      <c r="E357" s="36">
        <v>769.43333333333328</v>
      </c>
      <c r="F357" s="36">
        <v>736.26666666666665</v>
      </c>
      <c r="G357" s="36">
        <v>708.0333333333333</v>
      </c>
      <c r="H357" s="36">
        <v>830.83333333333326</v>
      </c>
      <c r="I357" s="36">
        <v>859.06666666666661</v>
      </c>
      <c r="J357" s="36">
        <v>892.23333333333323</v>
      </c>
      <c r="K357" s="31">
        <v>825.9</v>
      </c>
      <c r="L357" s="31">
        <v>764.5</v>
      </c>
      <c r="M357" s="31">
        <v>13.07053</v>
      </c>
      <c r="N357" s="1"/>
      <c r="O357" s="1"/>
    </row>
    <row r="358" spans="1:15" ht="12.75" customHeight="1">
      <c r="A358" s="33">
        <v>348</v>
      </c>
      <c r="B358" s="53" t="s">
        <v>466</v>
      </c>
      <c r="C358" s="31">
        <v>446.45</v>
      </c>
      <c r="D358" s="36">
        <v>448.66666666666669</v>
      </c>
      <c r="E358" s="36">
        <v>442.13333333333338</v>
      </c>
      <c r="F358" s="36">
        <v>437.81666666666672</v>
      </c>
      <c r="G358" s="36">
        <v>431.28333333333342</v>
      </c>
      <c r="H358" s="36">
        <v>452.98333333333335</v>
      </c>
      <c r="I358" s="36">
        <v>459.51666666666665</v>
      </c>
      <c r="J358" s="36">
        <v>463.83333333333331</v>
      </c>
      <c r="K358" s="31">
        <v>455.2</v>
      </c>
      <c r="L358" s="31">
        <v>444.35</v>
      </c>
      <c r="M358" s="31">
        <v>1.71417</v>
      </c>
      <c r="N358" s="1"/>
      <c r="O358" s="1"/>
    </row>
    <row r="359" spans="1:15" ht="12.75" customHeight="1">
      <c r="A359" s="33">
        <v>349</v>
      </c>
      <c r="B359" s="53" t="s">
        <v>203</v>
      </c>
      <c r="C359" s="31">
        <v>1376.7</v>
      </c>
      <c r="D359" s="36">
        <v>1386.8333333333333</v>
      </c>
      <c r="E359" s="36">
        <v>1363.8666666666666</v>
      </c>
      <c r="F359" s="36">
        <v>1351.0333333333333</v>
      </c>
      <c r="G359" s="36">
        <v>1328.0666666666666</v>
      </c>
      <c r="H359" s="36">
        <v>1399.6666666666665</v>
      </c>
      <c r="I359" s="36">
        <v>1422.6333333333332</v>
      </c>
      <c r="J359" s="36">
        <v>1435.4666666666665</v>
      </c>
      <c r="K359" s="31">
        <v>1409.8</v>
      </c>
      <c r="L359" s="31">
        <v>1374</v>
      </c>
      <c r="M359" s="31">
        <v>5.9249799999999997</v>
      </c>
      <c r="N359" s="1"/>
      <c r="O359" s="1"/>
    </row>
    <row r="360" spans="1:15" ht="12.75" customHeight="1">
      <c r="A360" s="33">
        <v>350</v>
      </c>
      <c r="B360" s="53" t="s">
        <v>192</v>
      </c>
      <c r="C360" s="31">
        <v>35107.15</v>
      </c>
      <c r="D360" s="36">
        <v>35177.133333333331</v>
      </c>
      <c r="E360" s="36">
        <v>34981.016666666663</v>
      </c>
      <c r="F360" s="36">
        <v>34854.883333333331</v>
      </c>
      <c r="G360" s="36">
        <v>34658.766666666663</v>
      </c>
      <c r="H360" s="36">
        <v>35303.266666666663</v>
      </c>
      <c r="I360" s="36">
        <v>35499.383333333331</v>
      </c>
      <c r="J360" s="36">
        <v>35625.516666666663</v>
      </c>
      <c r="K360" s="31">
        <v>35373.25</v>
      </c>
      <c r="L360" s="31">
        <v>35051</v>
      </c>
      <c r="M360" s="31">
        <v>0.27864</v>
      </c>
      <c r="N360" s="1"/>
      <c r="O360" s="1"/>
    </row>
    <row r="361" spans="1:15" ht="12.75" customHeight="1">
      <c r="A361" s="33">
        <v>351</v>
      </c>
      <c r="B361" s="53" t="s">
        <v>289</v>
      </c>
      <c r="C361" s="31">
        <v>1563.55</v>
      </c>
      <c r="D361" s="36">
        <v>1575.8500000000001</v>
      </c>
      <c r="E361" s="36">
        <v>1542.7000000000003</v>
      </c>
      <c r="F361" s="36">
        <v>1521.8500000000001</v>
      </c>
      <c r="G361" s="36">
        <v>1488.7000000000003</v>
      </c>
      <c r="H361" s="36">
        <v>1596.7000000000003</v>
      </c>
      <c r="I361" s="36">
        <v>1629.8500000000004</v>
      </c>
      <c r="J361" s="36">
        <v>1650.7000000000003</v>
      </c>
      <c r="K361" s="31">
        <v>1609</v>
      </c>
      <c r="L361" s="31">
        <v>1555</v>
      </c>
      <c r="M361" s="31">
        <v>7.8864099999999997</v>
      </c>
      <c r="N361" s="1"/>
      <c r="O361" s="1"/>
    </row>
    <row r="362" spans="1:15" ht="12.75" customHeight="1">
      <c r="A362" s="33">
        <v>352</v>
      </c>
      <c r="B362" s="53" t="s">
        <v>194</v>
      </c>
      <c r="C362" s="31">
        <v>3373.8</v>
      </c>
      <c r="D362" s="36">
        <v>3389.2666666666664</v>
      </c>
      <c r="E362" s="36">
        <v>3341.5333333333328</v>
      </c>
      <c r="F362" s="36">
        <v>3309.2666666666664</v>
      </c>
      <c r="G362" s="36">
        <v>3261.5333333333328</v>
      </c>
      <c r="H362" s="36">
        <v>3421.5333333333328</v>
      </c>
      <c r="I362" s="36">
        <v>3469.2666666666664</v>
      </c>
      <c r="J362" s="36">
        <v>3501.5333333333328</v>
      </c>
      <c r="K362" s="31">
        <v>3437</v>
      </c>
      <c r="L362" s="31">
        <v>3357</v>
      </c>
      <c r="M362" s="31">
        <v>7.6987699999999997</v>
      </c>
      <c r="N362" s="1"/>
      <c r="O362" s="1"/>
    </row>
    <row r="363" spans="1:15" ht="12.75" customHeight="1">
      <c r="A363" s="33">
        <v>353</v>
      </c>
      <c r="B363" s="53" t="s">
        <v>195</v>
      </c>
      <c r="C363" s="31">
        <v>305</v>
      </c>
      <c r="D363" s="36">
        <v>307.06666666666666</v>
      </c>
      <c r="E363" s="36">
        <v>301.58333333333331</v>
      </c>
      <c r="F363" s="36">
        <v>298.16666666666663</v>
      </c>
      <c r="G363" s="36">
        <v>292.68333333333328</v>
      </c>
      <c r="H363" s="36">
        <v>310.48333333333335</v>
      </c>
      <c r="I363" s="36">
        <v>315.9666666666667</v>
      </c>
      <c r="J363" s="36">
        <v>319.38333333333338</v>
      </c>
      <c r="K363" s="31">
        <v>312.55</v>
      </c>
      <c r="L363" s="31">
        <v>303.64999999999998</v>
      </c>
      <c r="M363" s="31">
        <v>28.83023</v>
      </c>
      <c r="N363" s="1"/>
      <c r="O363" s="1"/>
    </row>
    <row r="364" spans="1:15" ht="12.75" customHeight="1">
      <c r="A364" s="33">
        <v>354</v>
      </c>
      <c r="B364" s="53" t="s">
        <v>467</v>
      </c>
      <c r="C364" s="31">
        <v>4200.2</v>
      </c>
      <c r="D364" s="36">
        <v>4198.1833333333334</v>
      </c>
      <c r="E364" s="36">
        <v>4143.0166666666664</v>
      </c>
      <c r="F364" s="36">
        <v>4085.833333333333</v>
      </c>
      <c r="G364" s="36">
        <v>4030.6666666666661</v>
      </c>
      <c r="H364" s="36">
        <v>4255.3666666666668</v>
      </c>
      <c r="I364" s="36">
        <v>4310.5333333333328</v>
      </c>
      <c r="J364" s="36">
        <v>4367.7166666666672</v>
      </c>
      <c r="K364" s="31">
        <v>4253.3500000000004</v>
      </c>
      <c r="L364" s="31">
        <v>4141</v>
      </c>
      <c r="M364" s="31">
        <v>0.31628000000000001</v>
      </c>
      <c r="N364" s="1"/>
      <c r="O364" s="1"/>
    </row>
    <row r="365" spans="1:15" ht="12.75" customHeight="1">
      <c r="A365" s="33">
        <v>355</v>
      </c>
      <c r="B365" s="53" t="s">
        <v>468</v>
      </c>
      <c r="C365" s="31">
        <v>3042.85</v>
      </c>
      <c r="D365" s="36">
        <v>3059.0166666666664</v>
      </c>
      <c r="E365" s="36">
        <v>3004.0333333333328</v>
      </c>
      <c r="F365" s="36">
        <v>2965.2166666666662</v>
      </c>
      <c r="G365" s="36">
        <v>2910.2333333333327</v>
      </c>
      <c r="H365" s="36">
        <v>3097.833333333333</v>
      </c>
      <c r="I365" s="36">
        <v>3152.8166666666666</v>
      </c>
      <c r="J365" s="36">
        <v>3191.6333333333332</v>
      </c>
      <c r="K365" s="31">
        <v>3114</v>
      </c>
      <c r="L365" s="31">
        <v>3020.2</v>
      </c>
      <c r="M365" s="31">
        <v>2.4189500000000002</v>
      </c>
      <c r="N365" s="1"/>
      <c r="O365" s="1"/>
    </row>
    <row r="366" spans="1:15" ht="12.75" customHeight="1">
      <c r="A366" s="33">
        <v>356</v>
      </c>
      <c r="B366" s="53" t="s">
        <v>197</v>
      </c>
      <c r="C366" s="31">
        <v>3021.1</v>
      </c>
      <c r="D366" s="36">
        <v>3010.7666666666664</v>
      </c>
      <c r="E366" s="36">
        <v>2995.5333333333328</v>
      </c>
      <c r="F366" s="36">
        <v>2969.9666666666662</v>
      </c>
      <c r="G366" s="36">
        <v>2954.7333333333327</v>
      </c>
      <c r="H366" s="36">
        <v>3036.333333333333</v>
      </c>
      <c r="I366" s="36">
        <v>3051.5666666666666</v>
      </c>
      <c r="J366" s="36">
        <v>3077.1333333333332</v>
      </c>
      <c r="K366" s="31">
        <v>3026</v>
      </c>
      <c r="L366" s="31">
        <v>2985.2</v>
      </c>
      <c r="M366" s="31">
        <v>3.3787699999999998</v>
      </c>
      <c r="N366" s="1"/>
      <c r="O366" s="1"/>
    </row>
    <row r="367" spans="1:15" ht="12.75" customHeight="1">
      <c r="A367" s="33">
        <v>357</v>
      </c>
      <c r="B367" s="53" t="s">
        <v>193</v>
      </c>
      <c r="C367" s="31">
        <v>927.45</v>
      </c>
      <c r="D367" s="36">
        <v>926.4666666666667</v>
      </c>
      <c r="E367" s="36">
        <v>917.93333333333339</v>
      </c>
      <c r="F367" s="36">
        <v>908.41666666666674</v>
      </c>
      <c r="G367" s="36">
        <v>899.88333333333344</v>
      </c>
      <c r="H367" s="36">
        <v>935.98333333333335</v>
      </c>
      <c r="I367" s="36">
        <v>944.51666666666665</v>
      </c>
      <c r="J367" s="36">
        <v>954.0333333333333</v>
      </c>
      <c r="K367" s="31">
        <v>935</v>
      </c>
      <c r="L367" s="31">
        <v>916.95</v>
      </c>
      <c r="M367" s="31">
        <v>7.9755799999999999</v>
      </c>
      <c r="N367" s="1"/>
      <c r="O367" s="1"/>
    </row>
    <row r="368" spans="1:15" ht="12.75" customHeight="1">
      <c r="A368" s="33">
        <v>358</v>
      </c>
      <c r="B368" s="53" t="s">
        <v>469</v>
      </c>
      <c r="C368" s="31">
        <v>143.30000000000001</v>
      </c>
      <c r="D368" s="36">
        <v>143.6</v>
      </c>
      <c r="E368" s="36">
        <v>141.19999999999999</v>
      </c>
      <c r="F368" s="36">
        <v>139.1</v>
      </c>
      <c r="G368" s="36">
        <v>136.69999999999999</v>
      </c>
      <c r="H368" s="36">
        <v>145.69999999999999</v>
      </c>
      <c r="I368" s="36">
        <v>148.10000000000002</v>
      </c>
      <c r="J368" s="36">
        <v>150.19999999999999</v>
      </c>
      <c r="K368" s="31">
        <v>146</v>
      </c>
      <c r="L368" s="31">
        <v>141.5</v>
      </c>
      <c r="M368" s="31">
        <v>32.41028</v>
      </c>
      <c r="N368" s="1"/>
      <c r="O368" s="1"/>
    </row>
    <row r="369" spans="1:15" ht="12.75" customHeight="1">
      <c r="A369" s="33">
        <v>359</v>
      </c>
      <c r="B369" s="53" t="s">
        <v>470</v>
      </c>
      <c r="C369" s="31">
        <v>1641</v>
      </c>
      <c r="D369" s="36">
        <v>1639.5833333333333</v>
      </c>
      <c r="E369" s="36">
        <v>1613.3666666666666</v>
      </c>
      <c r="F369" s="36">
        <v>1585.7333333333333</v>
      </c>
      <c r="G369" s="36">
        <v>1559.5166666666667</v>
      </c>
      <c r="H369" s="36">
        <v>1667.2166666666665</v>
      </c>
      <c r="I369" s="36">
        <v>1693.4333333333332</v>
      </c>
      <c r="J369" s="36">
        <v>1721.0666666666664</v>
      </c>
      <c r="K369" s="31">
        <v>1665.8</v>
      </c>
      <c r="L369" s="31">
        <v>1611.95</v>
      </c>
      <c r="M369" s="31">
        <v>0.39721000000000001</v>
      </c>
      <c r="N369" s="1"/>
      <c r="O369" s="1"/>
    </row>
    <row r="370" spans="1:15" ht="12.75" customHeight="1">
      <c r="A370" s="33">
        <v>360</v>
      </c>
      <c r="B370" s="53" t="s">
        <v>200</v>
      </c>
      <c r="C370" s="31">
        <v>5639.95</v>
      </c>
      <c r="D370" s="36">
        <v>5636.6500000000005</v>
      </c>
      <c r="E370" s="36">
        <v>5576.3000000000011</v>
      </c>
      <c r="F370" s="36">
        <v>5512.6500000000005</v>
      </c>
      <c r="G370" s="36">
        <v>5452.3000000000011</v>
      </c>
      <c r="H370" s="36">
        <v>5700.3000000000011</v>
      </c>
      <c r="I370" s="36">
        <v>5760.6500000000015</v>
      </c>
      <c r="J370" s="36">
        <v>5824.3000000000011</v>
      </c>
      <c r="K370" s="31">
        <v>5697</v>
      </c>
      <c r="L370" s="31">
        <v>5573</v>
      </c>
      <c r="M370" s="31">
        <v>3.50075</v>
      </c>
      <c r="N370" s="1"/>
      <c r="O370" s="1"/>
    </row>
    <row r="371" spans="1:15" ht="12.75" customHeight="1">
      <c r="A371" s="33">
        <v>361</v>
      </c>
      <c r="B371" s="53" t="s">
        <v>471</v>
      </c>
      <c r="C371" s="31">
        <v>931.7</v>
      </c>
      <c r="D371" s="36">
        <v>936.31666666666661</v>
      </c>
      <c r="E371" s="36">
        <v>925.08333333333326</v>
      </c>
      <c r="F371" s="36">
        <v>918.4666666666667</v>
      </c>
      <c r="G371" s="36">
        <v>907.23333333333335</v>
      </c>
      <c r="H371" s="36">
        <v>942.93333333333317</v>
      </c>
      <c r="I371" s="36">
        <v>954.16666666666652</v>
      </c>
      <c r="J371" s="36">
        <v>960.78333333333308</v>
      </c>
      <c r="K371" s="31">
        <v>947.55</v>
      </c>
      <c r="L371" s="31">
        <v>929.7</v>
      </c>
      <c r="M371" s="31">
        <v>0.62495000000000001</v>
      </c>
      <c r="N371" s="1"/>
      <c r="O371" s="1"/>
    </row>
    <row r="372" spans="1:15" ht="12.75" customHeight="1">
      <c r="A372" s="33">
        <v>362</v>
      </c>
      <c r="B372" s="53" t="s">
        <v>290</v>
      </c>
      <c r="C372" s="31">
        <v>488.95</v>
      </c>
      <c r="D372" s="36">
        <v>489.08333333333331</v>
      </c>
      <c r="E372" s="36">
        <v>483.11666666666662</v>
      </c>
      <c r="F372" s="36">
        <v>477.2833333333333</v>
      </c>
      <c r="G372" s="36">
        <v>471.31666666666661</v>
      </c>
      <c r="H372" s="36">
        <v>494.91666666666663</v>
      </c>
      <c r="I372" s="36">
        <v>500.88333333333333</v>
      </c>
      <c r="J372" s="36">
        <v>506.71666666666664</v>
      </c>
      <c r="K372" s="31">
        <v>495.05</v>
      </c>
      <c r="L372" s="31">
        <v>483.25</v>
      </c>
      <c r="M372" s="31">
        <v>22.727250000000002</v>
      </c>
      <c r="N372" s="1"/>
      <c r="O372" s="1"/>
    </row>
    <row r="373" spans="1:15" ht="12.75" customHeight="1">
      <c r="A373" s="33">
        <v>363</v>
      </c>
      <c r="B373" s="53" t="s">
        <v>196</v>
      </c>
      <c r="C373" s="31">
        <v>415.5</v>
      </c>
      <c r="D373" s="36">
        <v>412.63333333333338</v>
      </c>
      <c r="E373" s="36">
        <v>409.01666666666677</v>
      </c>
      <c r="F373" s="36">
        <v>402.53333333333336</v>
      </c>
      <c r="G373" s="36">
        <v>398.91666666666674</v>
      </c>
      <c r="H373" s="36">
        <v>419.11666666666679</v>
      </c>
      <c r="I373" s="36">
        <v>422.73333333333346</v>
      </c>
      <c r="J373" s="36">
        <v>429.21666666666681</v>
      </c>
      <c r="K373" s="31">
        <v>416.25</v>
      </c>
      <c r="L373" s="31">
        <v>406.15</v>
      </c>
      <c r="M373" s="31">
        <v>94.869649999999993</v>
      </c>
      <c r="N373" s="1"/>
      <c r="O373" s="1"/>
    </row>
    <row r="374" spans="1:15" ht="12.75" customHeight="1">
      <c r="A374" s="33">
        <v>364</v>
      </c>
      <c r="B374" s="53" t="s">
        <v>201</v>
      </c>
      <c r="C374" s="31">
        <v>293.7</v>
      </c>
      <c r="D374" s="36">
        <v>292.63333333333333</v>
      </c>
      <c r="E374" s="36">
        <v>290.66666666666663</v>
      </c>
      <c r="F374" s="36">
        <v>287.63333333333333</v>
      </c>
      <c r="G374" s="36">
        <v>285.66666666666663</v>
      </c>
      <c r="H374" s="36">
        <v>295.66666666666663</v>
      </c>
      <c r="I374" s="36">
        <v>297.63333333333333</v>
      </c>
      <c r="J374" s="36">
        <v>300.66666666666663</v>
      </c>
      <c r="K374" s="31">
        <v>294.60000000000002</v>
      </c>
      <c r="L374" s="31">
        <v>289.60000000000002</v>
      </c>
      <c r="M374" s="31">
        <v>98.043959999999998</v>
      </c>
      <c r="N374" s="1"/>
      <c r="O374" s="1"/>
    </row>
    <row r="375" spans="1:15" ht="12.75" customHeight="1">
      <c r="A375" s="33">
        <v>365</v>
      </c>
      <c r="B375" s="53" t="s">
        <v>472</v>
      </c>
      <c r="C375" s="31">
        <v>547.25</v>
      </c>
      <c r="D375" s="36">
        <v>540.5</v>
      </c>
      <c r="E375" s="36">
        <v>531</v>
      </c>
      <c r="F375" s="36">
        <v>514.75</v>
      </c>
      <c r="G375" s="36">
        <v>505.25</v>
      </c>
      <c r="H375" s="36">
        <v>556.75</v>
      </c>
      <c r="I375" s="36">
        <v>566.25</v>
      </c>
      <c r="J375" s="36">
        <v>582.5</v>
      </c>
      <c r="K375" s="31">
        <v>550</v>
      </c>
      <c r="L375" s="31">
        <v>524.25</v>
      </c>
      <c r="M375" s="31">
        <v>20.349080000000001</v>
      </c>
      <c r="N375" s="1"/>
      <c r="O375" s="1"/>
    </row>
    <row r="376" spans="1:15" ht="12.75" customHeight="1">
      <c r="A376" s="33">
        <v>366</v>
      </c>
      <c r="B376" s="53" t="s">
        <v>291</v>
      </c>
      <c r="C376" s="31">
        <v>1327.05</v>
      </c>
      <c r="D376" s="36">
        <v>1341.3666666666668</v>
      </c>
      <c r="E376" s="36">
        <v>1307.9833333333336</v>
      </c>
      <c r="F376" s="36">
        <v>1288.9166666666667</v>
      </c>
      <c r="G376" s="36">
        <v>1255.5333333333335</v>
      </c>
      <c r="H376" s="36">
        <v>1360.4333333333336</v>
      </c>
      <c r="I376" s="36">
        <v>1393.8166666666668</v>
      </c>
      <c r="J376" s="36">
        <v>1412.8833333333337</v>
      </c>
      <c r="K376" s="31">
        <v>1374.75</v>
      </c>
      <c r="L376" s="31">
        <v>1322.3</v>
      </c>
      <c r="M376" s="31">
        <v>4.0161600000000002</v>
      </c>
      <c r="N376" s="1"/>
      <c r="O376" s="1"/>
    </row>
    <row r="377" spans="1:15" ht="12.75" customHeight="1">
      <c r="A377" s="33">
        <v>367</v>
      </c>
      <c r="B377" s="53" t="s">
        <v>473</v>
      </c>
      <c r="C377" s="31">
        <v>642.70000000000005</v>
      </c>
      <c r="D377" s="36">
        <v>642.98333333333335</v>
      </c>
      <c r="E377" s="36">
        <v>634.9666666666667</v>
      </c>
      <c r="F377" s="36">
        <v>627.23333333333335</v>
      </c>
      <c r="G377" s="36">
        <v>619.2166666666667</v>
      </c>
      <c r="H377" s="36">
        <v>650.7166666666667</v>
      </c>
      <c r="I377" s="36">
        <v>658.73333333333335</v>
      </c>
      <c r="J377" s="36">
        <v>666.4666666666667</v>
      </c>
      <c r="K377" s="31">
        <v>651</v>
      </c>
      <c r="L377" s="31">
        <v>635.25</v>
      </c>
      <c r="M377" s="31">
        <v>1.77362</v>
      </c>
      <c r="N377" s="1"/>
      <c r="O377" s="1"/>
    </row>
    <row r="378" spans="1:15" ht="12.75" customHeight="1">
      <c r="A378" s="33">
        <v>368</v>
      </c>
      <c r="B378" s="53" t="s">
        <v>474</v>
      </c>
      <c r="C378" s="31">
        <v>165.5</v>
      </c>
      <c r="D378" s="36">
        <v>166.1</v>
      </c>
      <c r="E378" s="36">
        <v>164.39999999999998</v>
      </c>
      <c r="F378" s="36">
        <v>163.29999999999998</v>
      </c>
      <c r="G378" s="36">
        <v>161.59999999999997</v>
      </c>
      <c r="H378" s="36">
        <v>167.2</v>
      </c>
      <c r="I378" s="36">
        <v>168.89999999999998</v>
      </c>
      <c r="J378" s="36">
        <v>170</v>
      </c>
      <c r="K378" s="31">
        <v>167.8</v>
      </c>
      <c r="L378" s="31">
        <v>165</v>
      </c>
      <c r="M378" s="31">
        <v>1.0948899999999999</v>
      </c>
      <c r="N378" s="1"/>
      <c r="O378" s="1"/>
    </row>
    <row r="379" spans="1:15" ht="12.75" customHeight="1">
      <c r="A379" s="33">
        <v>369</v>
      </c>
      <c r="B379" s="53" t="s">
        <v>872</v>
      </c>
      <c r="C379" s="31">
        <v>4774.6000000000004</v>
      </c>
      <c r="D379" s="36">
        <v>4758.9000000000005</v>
      </c>
      <c r="E379" s="36">
        <v>4717.8000000000011</v>
      </c>
      <c r="F379" s="36">
        <v>4661.0000000000009</v>
      </c>
      <c r="G379" s="36">
        <v>4619.9000000000015</v>
      </c>
      <c r="H379" s="36">
        <v>4815.7000000000007</v>
      </c>
      <c r="I379" s="36">
        <v>4856.8000000000011</v>
      </c>
      <c r="J379" s="36">
        <v>4913.6000000000004</v>
      </c>
      <c r="K379" s="31">
        <v>4800</v>
      </c>
      <c r="L379" s="31">
        <v>4702.1000000000004</v>
      </c>
      <c r="M379" s="31">
        <v>9.0609999999999996E-2</v>
      </c>
      <c r="N379" s="1"/>
      <c r="O379" s="1"/>
    </row>
    <row r="380" spans="1:15" ht="12.75" customHeight="1">
      <c r="A380" s="33">
        <v>370</v>
      </c>
      <c r="B380" s="53" t="s">
        <v>292</v>
      </c>
      <c r="C380" s="31">
        <v>16175.4</v>
      </c>
      <c r="D380" s="36">
        <v>16147.783333333333</v>
      </c>
      <c r="E380" s="36">
        <v>16097.616666666665</v>
      </c>
      <c r="F380" s="36">
        <v>16019.833333333332</v>
      </c>
      <c r="G380" s="36">
        <v>15969.666666666664</v>
      </c>
      <c r="H380" s="36">
        <v>16225.566666666666</v>
      </c>
      <c r="I380" s="36">
        <v>16275.733333333334</v>
      </c>
      <c r="J380" s="36">
        <v>16353.516666666666</v>
      </c>
      <c r="K380" s="31">
        <v>16197.95</v>
      </c>
      <c r="L380" s="31">
        <v>16070</v>
      </c>
      <c r="M380" s="31">
        <v>3.2230000000000002E-2</v>
      </c>
      <c r="N380" s="1"/>
      <c r="O380" s="1"/>
    </row>
    <row r="381" spans="1:15" ht="12.75" customHeight="1">
      <c r="A381" s="33">
        <v>371</v>
      </c>
      <c r="B381" s="53" t="s">
        <v>199</v>
      </c>
      <c r="C381" s="31">
        <v>137.25</v>
      </c>
      <c r="D381" s="36">
        <v>136.98333333333335</v>
      </c>
      <c r="E381" s="36">
        <v>135.1166666666667</v>
      </c>
      <c r="F381" s="36">
        <v>132.98333333333335</v>
      </c>
      <c r="G381" s="36">
        <v>131.1166666666667</v>
      </c>
      <c r="H381" s="36">
        <v>139.1166666666667</v>
      </c>
      <c r="I381" s="36">
        <v>140.98333333333338</v>
      </c>
      <c r="J381" s="36">
        <v>143.1166666666667</v>
      </c>
      <c r="K381" s="31">
        <v>138.85</v>
      </c>
      <c r="L381" s="31">
        <v>134.85</v>
      </c>
      <c r="M381" s="31">
        <v>511.58461</v>
      </c>
      <c r="N381" s="1"/>
      <c r="O381" s="1"/>
    </row>
    <row r="382" spans="1:15" ht="12.75" customHeight="1">
      <c r="A382" s="33">
        <v>372</v>
      </c>
      <c r="B382" s="53" t="s">
        <v>475</v>
      </c>
      <c r="C382" s="31">
        <v>634.65</v>
      </c>
      <c r="D382" s="36">
        <v>636.4</v>
      </c>
      <c r="E382" s="36">
        <v>628.25</v>
      </c>
      <c r="F382" s="36">
        <v>621.85</v>
      </c>
      <c r="G382" s="36">
        <v>613.70000000000005</v>
      </c>
      <c r="H382" s="36">
        <v>642.79999999999995</v>
      </c>
      <c r="I382" s="36">
        <v>650.94999999999982</v>
      </c>
      <c r="J382" s="36">
        <v>657.34999999999991</v>
      </c>
      <c r="K382" s="31">
        <v>644.54999999999995</v>
      </c>
      <c r="L382" s="31">
        <v>630</v>
      </c>
      <c r="M382" s="31">
        <v>2.9006099999999999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262.89999999999998</v>
      </c>
      <c r="D383" s="36">
        <v>262.96666666666664</v>
      </c>
      <c r="E383" s="36">
        <v>256.93333333333328</v>
      </c>
      <c r="F383" s="36">
        <v>250.96666666666664</v>
      </c>
      <c r="G383" s="36">
        <v>244.93333333333328</v>
      </c>
      <c r="H383" s="36">
        <v>268.93333333333328</v>
      </c>
      <c r="I383" s="36">
        <v>274.9666666666667</v>
      </c>
      <c r="J383" s="36">
        <v>280.93333333333328</v>
      </c>
      <c r="K383" s="31">
        <v>269</v>
      </c>
      <c r="L383" s="31">
        <v>257</v>
      </c>
      <c r="M383" s="31">
        <v>174.07855000000001</v>
      </c>
      <c r="N383" s="1"/>
      <c r="O383" s="1"/>
    </row>
    <row r="384" spans="1:15" ht="12.75" customHeight="1">
      <c r="A384" s="33">
        <v>374</v>
      </c>
      <c r="B384" s="53" t="s">
        <v>207</v>
      </c>
      <c r="C384" s="31">
        <v>463</v>
      </c>
      <c r="D384" s="36">
        <v>461.11666666666662</v>
      </c>
      <c r="E384" s="36">
        <v>457.03333333333325</v>
      </c>
      <c r="F384" s="36">
        <v>451.06666666666661</v>
      </c>
      <c r="G384" s="36">
        <v>446.98333333333323</v>
      </c>
      <c r="H384" s="36">
        <v>467.08333333333326</v>
      </c>
      <c r="I384" s="36">
        <v>471.16666666666663</v>
      </c>
      <c r="J384" s="36">
        <v>477.13333333333327</v>
      </c>
      <c r="K384" s="31">
        <v>465.2</v>
      </c>
      <c r="L384" s="31">
        <v>455.15</v>
      </c>
      <c r="M384" s="31">
        <v>84.454269999999994</v>
      </c>
      <c r="N384" s="1"/>
      <c r="O384" s="1"/>
    </row>
    <row r="385" spans="1:15" ht="12.75" customHeight="1">
      <c r="A385" s="33">
        <v>375</v>
      </c>
      <c r="B385" s="53" t="s">
        <v>476</v>
      </c>
      <c r="C385" s="31">
        <v>633.85</v>
      </c>
      <c r="D385" s="36">
        <v>637.63333333333333</v>
      </c>
      <c r="E385" s="36">
        <v>626.2166666666667</v>
      </c>
      <c r="F385" s="36">
        <v>618.58333333333337</v>
      </c>
      <c r="G385" s="36">
        <v>607.16666666666674</v>
      </c>
      <c r="H385" s="36">
        <v>645.26666666666665</v>
      </c>
      <c r="I385" s="36">
        <v>656.68333333333339</v>
      </c>
      <c r="J385" s="36">
        <v>664.31666666666661</v>
      </c>
      <c r="K385" s="31">
        <v>649.04999999999995</v>
      </c>
      <c r="L385" s="31">
        <v>630</v>
      </c>
      <c r="M385" s="31">
        <v>0.71074000000000004</v>
      </c>
      <c r="N385" s="1"/>
      <c r="O385" s="1"/>
    </row>
    <row r="386" spans="1:15" ht="12.75" customHeight="1">
      <c r="A386" s="33">
        <v>376</v>
      </c>
      <c r="B386" s="53" t="s">
        <v>477</v>
      </c>
      <c r="C386" s="31">
        <v>686.6</v>
      </c>
      <c r="D386" s="36">
        <v>692.1</v>
      </c>
      <c r="E386" s="36">
        <v>679.5</v>
      </c>
      <c r="F386" s="36">
        <v>672.4</v>
      </c>
      <c r="G386" s="36">
        <v>659.8</v>
      </c>
      <c r="H386" s="36">
        <v>699.2</v>
      </c>
      <c r="I386" s="36">
        <v>711.80000000000018</v>
      </c>
      <c r="J386" s="36">
        <v>718.90000000000009</v>
      </c>
      <c r="K386" s="31">
        <v>704.7</v>
      </c>
      <c r="L386" s="31">
        <v>685</v>
      </c>
      <c r="M386" s="31">
        <v>11.11284</v>
      </c>
      <c r="N386" s="1"/>
      <c r="O386" s="1"/>
    </row>
    <row r="387" spans="1:15" ht="12.75" customHeight="1">
      <c r="A387" s="33">
        <v>377</v>
      </c>
      <c r="B387" s="53" t="s">
        <v>478</v>
      </c>
      <c r="C387" s="31">
        <v>1772.15</v>
      </c>
      <c r="D387" s="36">
        <v>1763.7166666666665</v>
      </c>
      <c r="E387" s="36">
        <v>1740.4333333333329</v>
      </c>
      <c r="F387" s="36">
        <v>1708.7166666666665</v>
      </c>
      <c r="G387" s="36">
        <v>1685.4333333333329</v>
      </c>
      <c r="H387" s="36">
        <v>1795.4333333333329</v>
      </c>
      <c r="I387" s="36">
        <v>1818.7166666666662</v>
      </c>
      <c r="J387" s="36">
        <v>1850.4333333333329</v>
      </c>
      <c r="K387" s="31">
        <v>1787</v>
      </c>
      <c r="L387" s="31">
        <v>1732</v>
      </c>
      <c r="M387" s="31">
        <v>2.0303100000000001</v>
      </c>
      <c r="N387" s="1"/>
      <c r="O387" s="1"/>
    </row>
    <row r="388" spans="1:15" ht="12.75" customHeight="1">
      <c r="A388" s="33">
        <v>378</v>
      </c>
      <c r="B388" s="53" t="s">
        <v>479</v>
      </c>
      <c r="C388" s="31">
        <v>288.8</v>
      </c>
      <c r="D388" s="36">
        <v>290.59999999999997</v>
      </c>
      <c r="E388" s="36">
        <v>284.89999999999992</v>
      </c>
      <c r="F388" s="36">
        <v>280.99999999999994</v>
      </c>
      <c r="G388" s="36">
        <v>275.2999999999999</v>
      </c>
      <c r="H388" s="36">
        <v>294.49999999999994</v>
      </c>
      <c r="I388" s="36">
        <v>300.2</v>
      </c>
      <c r="J388" s="36">
        <v>304.09999999999997</v>
      </c>
      <c r="K388" s="31">
        <v>296.3</v>
      </c>
      <c r="L388" s="31">
        <v>286.7</v>
      </c>
      <c r="M388" s="31">
        <v>144.26490000000001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177.55</v>
      </c>
      <c r="D389" s="36">
        <v>178.75</v>
      </c>
      <c r="E389" s="36">
        <v>175.8</v>
      </c>
      <c r="F389" s="36">
        <v>174.05</v>
      </c>
      <c r="G389" s="36">
        <v>171.10000000000002</v>
      </c>
      <c r="H389" s="36">
        <v>180.5</v>
      </c>
      <c r="I389" s="36">
        <v>183.45</v>
      </c>
      <c r="J389" s="36">
        <v>185.2</v>
      </c>
      <c r="K389" s="31">
        <v>181.7</v>
      </c>
      <c r="L389" s="31">
        <v>177</v>
      </c>
      <c r="M389" s="31">
        <v>16.913489999999999</v>
      </c>
      <c r="N389" s="1"/>
      <c r="O389" s="1"/>
    </row>
    <row r="390" spans="1:15" ht="12.75" customHeight="1">
      <c r="A390" s="33">
        <v>380</v>
      </c>
      <c r="B390" s="53" t="s">
        <v>480</v>
      </c>
      <c r="C390" s="31">
        <v>1362.1</v>
      </c>
      <c r="D390" s="36">
        <v>1355.6833333333334</v>
      </c>
      <c r="E390" s="36">
        <v>1341.4166666666667</v>
      </c>
      <c r="F390" s="36">
        <v>1320.7333333333333</v>
      </c>
      <c r="G390" s="36">
        <v>1306.4666666666667</v>
      </c>
      <c r="H390" s="36">
        <v>1376.3666666666668</v>
      </c>
      <c r="I390" s="36">
        <v>1390.6333333333332</v>
      </c>
      <c r="J390" s="36">
        <v>1411.3166666666668</v>
      </c>
      <c r="K390" s="31">
        <v>1369.95</v>
      </c>
      <c r="L390" s="31">
        <v>1335</v>
      </c>
      <c r="M390" s="31">
        <v>0.78581999999999996</v>
      </c>
      <c r="N390" s="1"/>
      <c r="O390" s="1"/>
    </row>
    <row r="391" spans="1:15" ht="12.75" customHeight="1">
      <c r="A391" s="33">
        <v>381</v>
      </c>
      <c r="B391" s="53" t="s">
        <v>481</v>
      </c>
      <c r="C391" s="31">
        <v>321.14999999999998</v>
      </c>
      <c r="D391" s="36">
        <v>324.7</v>
      </c>
      <c r="E391" s="36">
        <v>316.45</v>
      </c>
      <c r="F391" s="36">
        <v>311.75</v>
      </c>
      <c r="G391" s="36">
        <v>303.5</v>
      </c>
      <c r="H391" s="36">
        <v>329.4</v>
      </c>
      <c r="I391" s="36">
        <v>337.65</v>
      </c>
      <c r="J391" s="36">
        <v>342.34999999999997</v>
      </c>
      <c r="K391" s="31">
        <v>332.95</v>
      </c>
      <c r="L391" s="31">
        <v>320</v>
      </c>
      <c r="M391" s="31">
        <v>9.2910699999999995</v>
      </c>
      <c r="N391" s="1"/>
      <c r="O391" s="1"/>
    </row>
    <row r="392" spans="1:15" ht="12.75" customHeight="1">
      <c r="A392" s="33">
        <v>382</v>
      </c>
      <c r="B392" s="53" t="s">
        <v>482</v>
      </c>
      <c r="C392" s="31">
        <v>268.05</v>
      </c>
      <c r="D392" s="36">
        <v>269.71666666666664</v>
      </c>
      <c r="E392" s="36">
        <v>265.43333333333328</v>
      </c>
      <c r="F392" s="36">
        <v>262.81666666666666</v>
      </c>
      <c r="G392" s="36">
        <v>258.5333333333333</v>
      </c>
      <c r="H392" s="36">
        <v>272.33333333333326</v>
      </c>
      <c r="I392" s="36">
        <v>276.61666666666667</v>
      </c>
      <c r="J392" s="36">
        <v>279.23333333333323</v>
      </c>
      <c r="K392" s="31">
        <v>274</v>
      </c>
      <c r="L392" s="31">
        <v>267.10000000000002</v>
      </c>
      <c r="M392" s="31">
        <v>3.29887</v>
      </c>
      <c r="N392" s="1"/>
      <c r="O392" s="1"/>
    </row>
    <row r="393" spans="1:15" ht="12.75" customHeight="1">
      <c r="A393" s="33">
        <v>383</v>
      </c>
      <c r="B393" s="53" t="s">
        <v>483</v>
      </c>
      <c r="C393" s="31">
        <v>152.05000000000001</v>
      </c>
      <c r="D393" s="36">
        <v>152.75</v>
      </c>
      <c r="E393" s="36">
        <v>150.9</v>
      </c>
      <c r="F393" s="36">
        <v>149.75</v>
      </c>
      <c r="G393" s="36">
        <v>147.9</v>
      </c>
      <c r="H393" s="36">
        <v>153.9</v>
      </c>
      <c r="I393" s="36">
        <v>155.75000000000003</v>
      </c>
      <c r="J393" s="36">
        <v>156.9</v>
      </c>
      <c r="K393" s="31">
        <v>154.6</v>
      </c>
      <c r="L393" s="31">
        <v>151.6</v>
      </c>
      <c r="M393" s="31">
        <v>25.038930000000001</v>
      </c>
      <c r="N393" s="1"/>
      <c r="O393" s="1"/>
    </row>
    <row r="394" spans="1:15" ht="12.75" customHeight="1">
      <c r="A394" s="33">
        <v>384</v>
      </c>
      <c r="B394" s="53" t="s">
        <v>484</v>
      </c>
      <c r="C394" s="31">
        <v>3099.4</v>
      </c>
      <c r="D394" s="36">
        <v>3076.15</v>
      </c>
      <c r="E394" s="36">
        <v>3043.3</v>
      </c>
      <c r="F394" s="36">
        <v>2987.2000000000003</v>
      </c>
      <c r="G394" s="36">
        <v>2954.3500000000004</v>
      </c>
      <c r="H394" s="36">
        <v>3132.25</v>
      </c>
      <c r="I394" s="36">
        <v>3165.0999999999995</v>
      </c>
      <c r="J394" s="36">
        <v>3221.2</v>
      </c>
      <c r="K394" s="31">
        <v>3109</v>
      </c>
      <c r="L394" s="31">
        <v>3020.05</v>
      </c>
      <c r="M394" s="31">
        <v>0.47077000000000002</v>
      </c>
      <c r="N394" s="1"/>
      <c r="O394" s="1"/>
    </row>
    <row r="395" spans="1:15" ht="12.75" customHeight="1">
      <c r="A395" s="33">
        <v>385</v>
      </c>
      <c r="B395" s="53" t="s">
        <v>485</v>
      </c>
      <c r="C395" s="31">
        <v>76.05</v>
      </c>
      <c r="D395" s="36">
        <v>76.350000000000009</v>
      </c>
      <c r="E395" s="36">
        <v>75.000000000000014</v>
      </c>
      <c r="F395" s="36">
        <v>73.95</v>
      </c>
      <c r="G395" s="36">
        <v>72.600000000000009</v>
      </c>
      <c r="H395" s="36">
        <v>77.40000000000002</v>
      </c>
      <c r="I395" s="36">
        <v>78.750000000000014</v>
      </c>
      <c r="J395" s="36">
        <v>79.800000000000026</v>
      </c>
      <c r="K395" s="31">
        <v>77.7</v>
      </c>
      <c r="L395" s="31">
        <v>75.3</v>
      </c>
      <c r="M395" s="31">
        <v>35.690010000000001</v>
      </c>
      <c r="N395" s="1"/>
      <c r="O395" s="1"/>
    </row>
    <row r="396" spans="1:15" ht="12.75" customHeight="1">
      <c r="A396" s="33">
        <v>386</v>
      </c>
      <c r="B396" s="53" t="s">
        <v>486</v>
      </c>
      <c r="C396" s="31">
        <v>2002.3</v>
      </c>
      <c r="D396" s="36">
        <v>2037.55</v>
      </c>
      <c r="E396" s="36">
        <v>1938.75</v>
      </c>
      <c r="F396" s="36">
        <v>1875.2</v>
      </c>
      <c r="G396" s="36">
        <v>1776.4</v>
      </c>
      <c r="H396" s="36">
        <v>2101.1</v>
      </c>
      <c r="I396" s="36">
        <v>2199.8999999999996</v>
      </c>
      <c r="J396" s="36">
        <v>2263.4499999999998</v>
      </c>
      <c r="K396" s="31">
        <v>2136.35</v>
      </c>
      <c r="L396" s="31">
        <v>1974</v>
      </c>
      <c r="M396" s="31">
        <v>6.48712</v>
      </c>
      <c r="N396" s="1"/>
      <c r="O396" s="1"/>
    </row>
    <row r="397" spans="1:15" ht="12.75" customHeight="1">
      <c r="A397" s="33">
        <v>387</v>
      </c>
      <c r="B397" s="53" t="s">
        <v>487</v>
      </c>
      <c r="C397" s="31">
        <v>218</v>
      </c>
      <c r="D397" s="36">
        <v>220.04999999999998</v>
      </c>
      <c r="E397" s="36">
        <v>215.44999999999996</v>
      </c>
      <c r="F397" s="36">
        <v>212.89999999999998</v>
      </c>
      <c r="G397" s="36">
        <v>208.29999999999995</v>
      </c>
      <c r="H397" s="36">
        <v>222.59999999999997</v>
      </c>
      <c r="I397" s="36">
        <v>227.2</v>
      </c>
      <c r="J397" s="36">
        <v>229.74999999999997</v>
      </c>
      <c r="K397" s="31">
        <v>224.65</v>
      </c>
      <c r="L397" s="31">
        <v>217.5</v>
      </c>
      <c r="M397" s="31">
        <v>10.953060000000001</v>
      </c>
      <c r="N397" s="1"/>
      <c r="O397" s="1"/>
    </row>
    <row r="398" spans="1:15" ht="12.75" customHeight="1">
      <c r="A398" s="33">
        <v>388</v>
      </c>
      <c r="B398" s="53" t="s">
        <v>488</v>
      </c>
      <c r="C398" s="31">
        <v>832.25</v>
      </c>
      <c r="D398" s="36">
        <v>834.29999999999984</v>
      </c>
      <c r="E398" s="36">
        <v>824.99999999999966</v>
      </c>
      <c r="F398" s="36">
        <v>817.74999999999977</v>
      </c>
      <c r="G398" s="36">
        <v>808.44999999999959</v>
      </c>
      <c r="H398" s="36">
        <v>841.54999999999973</v>
      </c>
      <c r="I398" s="36">
        <v>850.84999999999991</v>
      </c>
      <c r="J398" s="36">
        <v>858.0999999999998</v>
      </c>
      <c r="K398" s="31">
        <v>843.6</v>
      </c>
      <c r="L398" s="31">
        <v>827.05</v>
      </c>
      <c r="M398" s="31">
        <v>0.3987</v>
      </c>
      <c r="N398" s="1"/>
      <c r="O398" s="1"/>
    </row>
    <row r="399" spans="1:15" ht="12.75" customHeight="1">
      <c r="A399" s="33">
        <v>389</v>
      </c>
      <c r="B399" s="53" t="s">
        <v>208</v>
      </c>
      <c r="C399" s="31">
        <v>2930.05</v>
      </c>
      <c r="D399" s="36">
        <v>2921.9500000000003</v>
      </c>
      <c r="E399" s="36">
        <v>2908.1000000000004</v>
      </c>
      <c r="F399" s="36">
        <v>2886.15</v>
      </c>
      <c r="G399" s="36">
        <v>2872.3</v>
      </c>
      <c r="H399" s="36">
        <v>2943.9000000000005</v>
      </c>
      <c r="I399" s="36">
        <v>2957.75</v>
      </c>
      <c r="J399" s="36">
        <v>2979.7000000000007</v>
      </c>
      <c r="K399" s="31">
        <v>2935.8</v>
      </c>
      <c r="L399" s="31">
        <v>2900</v>
      </c>
      <c r="M399" s="31">
        <v>36.239870000000003</v>
      </c>
      <c r="N399" s="1"/>
      <c r="O399" s="1"/>
    </row>
    <row r="400" spans="1:15" ht="12.75" customHeight="1">
      <c r="A400" s="33">
        <v>390</v>
      </c>
      <c r="B400" s="53" t="s">
        <v>489</v>
      </c>
      <c r="C400" s="31">
        <v>99.95</v>
      </c>
      <c r="D400" s="36">
        <v>100.5</v>
      </c>
      <c r="E400" s="36">
        <v>99.2</v>
      </c>
      <c r="F400" s="36">
        <v>98.45</v>
      </c>
      <c r="G400" s="36">
        <v>97.15</v>
      </c>
      <c r="H400" s="36">
        <v>101.25</v>
      </c>
      <c r="I400" s="36">
        <v>102.55000000000001</v>
      </c>
      <c r="J400" s="36">
        <v>103.3</v>
      </c>
      <c r="K400" s="31">
        <v>101.8</v>
      </c>
      <c r="L400" s="31">
        <v>99.75</v>
      </c>
      <c r="M400" s="31">
        <v>18.574079999999999</v>
      </c>
      <c r="N400" s="1"/>
      <c r="O400" s="1"/>
    </row>
    <row r="401" spans="1:15" ht="12.75" customHeight="1">
      <c r="A401" s="33">
        <v>391</v>
      </c>
      <c r="B401" s="53" t="s">
        <v>490</v>
      </c>
      <c r="C401" s="31">
        <v>780.3</v>
      </c>
      <c r="D401" s="36">
        <v>779.35</v>
      </c>
      <c r="E401" s="36">
        <v>763.7</v>
      </c>
      <c r="F401" s="36">
        <v>747.1</v>
      </c>
      <c r="G401" s="36">
        <v>731.45</v>
      </c>
      <c r="H401" s="36">
        <v>795.95</v>
      </c>
      <c r="I401" s="36">
        <v>811.59999999999991</v>
      </c>
      <c r="J401" s="36">
        <v>828.2</v>
      </c>
      <c r="K401" s="31">
        <v>795</v>
      </c>
      <c r="L401" s="31">
        <v>762.75</v>
      </c>
      <c r="M401" s="31">
        <v>1.14079</v>
      </c>
      <c r="N401" s="1"/>
      <c r="O401" s="1"/>
    </row>
    <row r="402" spans="1:15" ht="12.75" customHeight="1">
      <c r="A402" s="33">
        <v>392</v>
      </c>
      <c r="B402" s="53" t="s">
        <v>491</v>
      </c>
      <c r="C402" s="31">
        <v>1524.8</v>
      </c>
      <c r="D402" s="36">
        <v>1530.7833333333335</v>
      </c>
      <c r="E402" s="36">
        <v>1514.916666666667</v>
      </c>
      <c r="F402" s="36">
        <v>1505.0333333333335</v>
      </c>
      <c r="G402" s="36">
        <v>1489.166666666667</v>
      </c>
      <c r="H402" s="36">
        <v>1540.666666666667</v>
      </c>
      <c r="I402" s="36">
        <v>1556.5333333333333</v>
      </c>
      <c r="J402" s="36">
        <v>1566.416666666667</v>
      </c>
      <c r="K402" s="31">
        <v>1546.65</v>
      </c>
      <c r="L402" s="31">
        <v>1520.9</v>
      </c>
      <c r="M402" s="31">
        <v>0.49258000000000002</v>
      </c>
      <c r="N402" s="1"/>
      <c r="O402" s="1"/>
    </row>
    <row r="403" spans="1:15" ht="12.75" customHeight="1">
      <c r="A403" s="33">
        <v>393</v>
      </c>
      <c r="B403" s="53" t="s">
        <v>210</v>
      </c>
      <c r="C403" s="31">
        <v>724.1</v>
      </c>
      <c r="D403" s="36">
        <v>728.38333333333321</v>
      </c>
      <c r="E403" s="36">
        <v>713.76666666666642</v>
      </c>
      <c r="F403" s="36">
        <v>703.43333333333317</v>
      </c>
      <c r="G403" s="36">
        <v>688.81666666666638</v>
      </c>
      <c r="H403" s="36">
        <v>738.71666666666647</v>
      </c>
      <c r="I403" s="36">
        <v>753.33333333333326</v>
      </c>
      <c r="J403" s="36">
        <v>763.66666666666652</v>
      </c>
      <c r="K403" s="31">
        <v>743</v>
      </c>
      <c r="L403" s="31">
        <v>718.05</v>
      </c>
      <c r="M403" s="31">
        <v>75.63261</v>
      </c>
      <c r="N403" s="1"/>
      <c r="O403" s="1"/>
    </row>
    <row r="404" spans="1:15" ht="12.75" customHeight="1">
      <c r="A404" s="33">
        <v>394</v>
      </c>
      <c r="B404" s="53" t="s">
        <v>211</v>
      </c>
      <c r="C404" s="31">
        <v>1422.35</v>
      </c>
      <c r="D404" s="36">
        <v>1432.4333333333334</v>
      </c>
      <c r="E404" s="36">
        <v>1403.9666666666667</v>
      </c>
      <c r="F404" s="36">
        <v>1385.5833333333333</v>
      </c>
      <c r="G404" s="36">
        <v>1357.1166666666666</v>
      </c>
      <c r="H404" s="36">
        <v>1450.8166666666668</v>
      </c>
      <c r="I404" s="36">
        <v>1479.2833333333335</v>
      </c>
      <c r="J404" s="36">
        <v>1497.666666666667</v>
      </c>
      <c r="K404" s="31">
        <v>1460.9</v>
      </c>
      <c r="L404" s="31">
        <v>1414.05</v>
      </c>
      <c r="M404" s="31">
        <v>43.811190000000003</v>
      </c>
      <c r="N404" s="1"/>
      <c r="O404" s="1"/>
    </row>
    <row r="405" spans="1:15" ht="12.75" customHeight="1">
      <c r="A405" s="33">
        <v>395</v>
      </c>
      <c r="B405" s="53" t="s">
        <v>492</v>
      </c>
      <c r="C405" s="31">
        <v>137.1</v>
      </c>
      <c r="D405" s="36">
        <v>137.93333333333331</v>
      </c>
      <c r="E405" s="36">
        <v>134.56666666666661</v>
      </c>
      <c r="F405" s="36">
        <v>132.0333333333333</v>
      </c>
      <c r="G405" s="36">
        <v>128.6666666666666</v>
      </c>
      <c r="H405" s="36">
        <v>140.46666666666661</v>
      </c>
      <c r="I405" s="36">
        <v>143.83333333333334</v>
      </c>
      <c r="J405" s="36">
        <v>146.36666666666662</v>
      </c>
      <c r="K405" s="31">
        <v>141.30000000000001</v>
      </c>
      <c r="L405" s="31">
        <v>135.4</v>
      </c>
      <c r="M405" s="31">
        <v>293.52480000000003</v>
      </c>
      <c r="N405" s="1"/>
      <c r="O405" s="1"/>
    </row>
    <row r="406" spans="1:15" ht="12.75" customHeight="1">
      <c r="A406" s="33">
        <v>396</v>
      </c>
      <c r="B406" s="53" t="s">
        <v>493</v>
      </c>
      <c r="C406" s="31">
        <v>4541.3</v>
      </c>
      <c r="D406" s="36">
        <v>4562.2833333333338</v>
      </c>
      <c r="E406" s="36">
        <v>4506.4666666666672</v>
      </c>
      <c r="F406" s="36">
        <v>4471.6333333333332</v>
      </c>
      <c r="G406" s="36">
        <v>4415.8166666666666</v>
      </c>
      <c r="H406" s="36">
        <v>4597.1166666666677</v>
      </c>
      <c r="I406" s="36">
        <v>4652.9333333333352</v>
      </c>
      <c r="J406" s="36">
        <v>4687.7666666666682</v>
      </c>
      <c r="K406" s="31">
        <v>4618.1000000000004</v>
      </c>
      <c r="L406" s="31">
        <v>4527.45</v>
      </c>
      <c r="M406" s="31">
        <v>0.16541</v>
      </c>
      <c r="N406" s="1"/>
      <c r="O406" s="1"/>
    </row>
    <row r="407" spans="1:15" ht="12.75" customHeight="1">
      <c r="A407" s="33">
        <v>397</v>
      </c>
      <c r="B407" s="53" t="s">
        <v>215</v>
      </c>
      <c r="C407" s="31">
        <v>2636.25</v>
      </c>
      <c r="D407" s="36">
        <v>2638.75</v>
      </c>
      <c r="E407" s="36">
        <v>2608.5</v>
      </c>
      <c r="F407" s="36">
        <v>2580.75</v>
      </c>
      <c r="G407" s="36">
        <v>2550.5</v>
      </c>
      <c r="H407" s="36">
        <v>2666.5</v>
      </c>
      <c r="I407" s="36">
        <v>2696.75</v>
      </c>
      <c r="J407" s="36">
        <v>2724.5</v>
      </c>
      <c r="K407" s="31">
        <v>2669</v>
      </c>
      <c r="L407" s="31">
        <v>2611</v>
      </c>
      <c r="M407" s="31">
        <v>3.6400600000000001</v>
      </c>
      <c r="N407" s="1"/>
      <c r="O407" s="1"/>
    </row>
    <row r="408" spans="1:15" ht="12.75" customHeight="1">
      <c r="A408" s="33">
        <v>398</v>
      </c>
      <c r="B408" s="53" t="s">
        <v>873</v>
      </c>
      <c r="C408" s="31">
        <v>2089.25</v>
      </c>
      <c r="D408" s="36">
        <v>2082.25</v>
      </c>
      <c r="E408" s="36">
        <v>2057</v>
      </c>
      <c r="F408" s="36">
        <v>2024.75</v>
      </c>
      <c r="G408" s="36">
        <v>1999.5</v>
      </c>
      <c r="H408" s="36">
        <v>2114.5</v>
      </c>
      <c r="I408" s="36">
        <v>2139.75</v>
      </c>
      <c r="J408" s="36">
        <v>2172</v>
      </c>
      <c r="K408" s="31">
        <v>2107.5</v>
      </c>
      <c r="L408" s="31">
        <v>2050</v>
      </c>
      <c r="M408" s="31">
        <v>0.59904000000000002</v>
      </c>
      <c r="N408" s="1"/>
      <c r="O408" s="1"/>
    </row>
    <row r="409" spans="1:15" ht="12.75" customHeight="1">
      <c r="A409" s="33">
        <v>399</v>
      </c>
      <c r="B409" s="53" t="s">
        <v>178</v>
      </c>
      <c r="C409" s="31">
        <v>130.80000000000001</v>
      </c>
      <c r="D409" s="36">
        <v>131.18333333333334</v>
      </c>
      <c r="E409" s="36">
        <v>129.41666666666669</v>
      </c>
      <c r="F409" s="36">
        <v>128.03333333333336</v>
      </c>
      <c r="G409" s="36">
        <v>126.26666666666671</v>
      </c>
      <c r="H409" s="36">
        <v>132.56666666666666</v>
      </c>
      <c r="I409" s="36">
        <v>134.33333333333331</v>
      </c>
      <c r="J409" s="36">
        <v>135.71666666666664</v>
      </c>
      <c r="K409" s="31">
        <v>132.94999999999999</v>
      </c>
      <c r="L409" s="31">
        <v>129.80000000000001</v>
      </c>
      <c r="M409" s="31">
        <v>124.81829999999999</v>
      </c>
      <c r="N409" s="1"/>
      <c r="O409" s="1"/>
    </row>
    <row r="410" spans="1:15" ht="12.75" customHeight="1">
      <c r="A410" s="33">
        <v>400</v>
      </c>
      <c r="B410" s="53" t="s">
        <v>494</v>
      </c>
      <c r="C410" s="31">
        <v>8277.5</v>
      </c>
      <c r="D410" s="36">
        <v>8340.3833333333332</v>
      </c>
      <c r="E410" s="36">
        <v>8193.2666666666664</v>
      </c>
      <c r="F410" s="36">
        <v>8109.0333333333328</v>
      </c>
      <c r="G410" s="36">
        <v>7961.9166666666661</v>
      </c>
      <c r="H410" s="36">
        <v>8424.6166666666668</v>
      </c>
      <c r="I410" s="36">
        <v>8571.7333333333318</v>
      </c>
      <c r="J410" s="36">
        <v>8655.9666666666672</v>
      </c>
      <c r="K410" s="31">
        <v>8487.5</v>
      </c>
      <c r="L410" s="31">
        <v>8256.15</v>
      </c>
      <c r="M410" s="31">
        <v>0.14196</v>
      </c>
      <c r="N410" s="1"/>
      <c r="O410" s="1"/>
    </row>
    <row r="411" spans="1:15" ht="12.75" customHeight="1">
      <c r="A411" s="33">
        <v>401</v>
      </c>
      <c r="B411" s="53" t="s">
        <v>495</v>
      </c>
      <c r="C411" s="31">
        <v>1354.45</v>
      </c>
      <c r="D411" s="36">
        <v>1343.2833333333335</v>
      </c>
      <c r="E411" s="36">
        <v>1307.7166666666672</v>
      </c>
      <c r="F411" s="36">
        <v>1260.9833333333336</v>
      </c>
      <c r="G411" s="36">
        <v>1225.4166666666672</v>
      </c>
      <c r="H411" s="36">
        <v>1390.0166666666671</v>
      </c>
      <c r="I411" s="36">
        <v>1425.5833333333333</v>
      </c>
      <c r="J411" s="36">
        <v>1472.3166666666671</v>
      </c>
      <c r="K411" s="31">
        <v>1378.85</v>
      </c>
      <c r="L411" s="31">
        <v>1296.55</v>
      </c>
      <c r="M411" s="31">
        <v>4.91594</v>
      </c>
      <c r="N411" s="1"/>
      <c r="O411" s="1"/>
    </row>
    <row r="412" spans="1:15" ht="12.75" customHeight="1">
      <c r="A412" s="33">
        <v>402</v>
      </c>
      <c r="B412" t="s">
        <v>874</v>
      </c>
      <c r="C412" s="31">
        <v>438.7</v>
      </c>
      <c r="D412" s="36">
        <v>443.25</v>
      </c>
      <c r="E412" s="36">
        <v>431.1</v>
      </c>
      <c r="F412" s="36">
        <v>423.5</v>
      </c>
      <c r="G412" s="36">
        <v>411.35</v>
      </c>
      <c r="H412" s="36">
        <v>450.85</v>
      </c>
      <c r="I412" s="36">
        <v>463</v>
      </c>
      <c r="J412" s="36">
        <v>470.6</v>
      </c>
      <c r="K412" s="31">
        <v>455.4</v>
      </c>
      <c r="L412" s="31">
        <v>435.65</v>
      </c>
      <c r="M412" s="31">
        <v>6.1828399999999997</v>
      </c>
      <c r="N412" s="1"/>
      <c r="O412" s="1"/>
    </row>
    <row r="413" spans="1:15" ht="12.75" customHeight="1">
      <c r="A413" s="33">
        <v>403</v>
      </c>
      <c r="B413" s="53" t="s">
        <v>496</v>
      </c>
      <c r="C413" s="31">
        <v>3477.9</v>
      </c>
      <c r="D413" s="36">
        <v>3438.9666666666667</v>
      </c>
      <c r="E413" s="36">
        <v>3378.9333333333334</v>
      </c>
      <c r="F413" s="36">
        <v>3279.9666666666667</v>
      </c>
      <c r="G413" s="36">
        <v>3219.9333333333334</v>
      </c>
      <c r="H413" s="36">
        <v>3537.9333333333334</v>
      </c>
      <c r="I413" s="36">
        <v>3597.9666666666672</v>
      </c>
      <c r="J413" s="36">
        <v>3696.9333333333334</v>
      </c>
      <c r="K413" s="31">
        <v>3499</v>
      </c>
      <c r="L413" s="31">
        <v>3340</v>
      </c>
      <c r="M413" s="31">
        <v>1.80738</v>
      </c>
      <c r="N413" s="1"/>
      <c r="O413" s="1"/>
    </row>
    <row r="414" spans="1:15" ht="12.75" customHeight="1">
      <c r="A414" s="33">
        <v>404</v>
      </c>
      <c r="B414" s="53" t="s">
        <v>497</v>
      </c>
      <c r="C414" s="31">
        <v>375.4</v>
      </c>
      <c r="D414" s="36">
        <v>377.56666666666666</v>
      </c>
      <c r="E414" s="36">
        <v>372.13333333333333</v>
      </c>
      <c r="F414" s="36">
        <v>368.86666666666667</v>
      </c>
      <c r="G414" s="36">
        <v>363.43333333333334</v>
      </c>
      <c r="H414" s="36">
        <v>380.83333333333331</v>
      </c>
      <c r="I414" s="36">
        <v>386.26666666666659</v>
      </c>
      <c r="J414" s="36">
        <v>389.5333333333333</v>
      </c>
      <c r="K414" s="31">
        <v>383</v>
      </c>
      <c r="L414" s="31">
        <v>374.3</v>
      </c>
      <c r="M414" s="31">
        <v>0.38323000000000002</v>
      </c>
      <c r="N414" s="1"/>
      <c r="O414" s="1"/>
    </row>
    <row r="415" spans="1:15" ht="12.75" customHeight="1">
      <c r="A415" s="33">
        <v>405</v>
      </c>
      <c r="B415" s="53" t="s">
        <v>875</v>
      </c>
      <c r="C415" s="31">
        <v>914.4</v>
      </c>
      <c r="D415" s="36">
        <v>919.9</v>
      </c>
      <c r="E415" s="36">
        <v>901.5</v>
      </c>
      <c r="F415" s="36">
        <v>888.6</v>
      </c>
      <c r="G415" s="36">
        <v>870.2</v>
      </c>
      <c r="H415" s="36">
        <v>932.8</v>
      </c>
      <c r="I415" s="36">
        <v>951.19999999999982</v>
      </c>
      <c r="J415" s="36">
        <v>964.09999999999991</v>
      </c>
      <c r="K415" s="31">
        <v>938.3</v>
      </c>
      <c r="L415" s="31">
        <v>907</v>
      </c>
      <c r="M415" s="31">
        <v>2.3617599999999999</v>
      </c>
      <c r="N415" s="1"/>
      <c r="O415" s="1"/>
    </row>
    <row r="416" spans="1:15" ht="12.75" customHeight="1">
      <c r="A416" s="33">
        <v>406</v>
      </c>
      <c r="B416" s="53" t="s">
        <v>498</v>
      </c>
      <c r="C416" s="31">
        <v>714.9</v>
      </c>
      <c r="D416" s="36">
        <v>717.36666666666667</v>
      </c>
      <c r="E416" s="36">
        <v>706.5333333333333</v>
      </c>
      <c r="F416" s="36">
        <v>698.16666666666663</v>
      </c>
      <c r="G416" s="36">
        <v>687.33333333333326</v>
      </c>
      <c r="H416" s="36">
        <v>725.73333333333335</v>
      </c>
      <c r="I416" s="36">
        <v>736.56666666666661</v>
      </c>
      <c r="J416" s="36">
        <v>744.93333333333339</v>
      </c>
      <c r="K416" s="31">
        <v>728.2</v>
      </c>
      <c r="L416" s="31">
        <v>709</v>
      </c>
      <c r="M416" s="31">
        <v>0.65242</v>
      </c>
      <c r="N416" s="1"/>
      <c r="O416" s="1"/>
    </row>
    <row r="417" spans="1:15" ht="12.75" customHeight="1">
      <c r="A417" s="33">
        <v>407</v>
      </c>
      <c r="B417" s="53" t="s">
        <v>213</v>
      </c>
      <c r="C417" s="31">
        <v>24145.15</v>
      </c>
      <c r="D417" s="36">
        <v>24163.683333333334</v>
      </c>
      <c r="E417" s="36">
        <v>24031.466666666667</v>
      </c>
      <c r="F417" s="36">
        <v>23917.783333333333</v>
      </c>
      <c r="G417" s="36">
        <v>23785.566666666666</v>
      </c>
      <c r="H417" s="36">
        <v>24277.366666666669</v>
      </c>
      <c r="I417" s="36">
        <v>24409.583333333336</v>
      </c>
      <c r="J417" s="36">
        <v>24523.26666666667</v>
      </c>
      <c r="K417" s="31">
        <v>24295.9</v>
      </c>
      <c r="L417" s="31">
        <v>24050</v>
      </c>
      <c r="M417" s="31">
        <v>0.25280999999999998</v>
      </c>
      <c r="N417" s="1"/>
      <c r="O417" s="1"/>
    </row>
    <row r="418" spans="1:15" ht="12.75" customHeight="1">
      <c r="A418" s="33">
        <v>408</v>
      </c>
      <c r="B418" s="53" t="s">
        <v>499</v>
      </c>
      <c r="C418" s="31">
        <v>45.55</v>
      </c>
      <c r="D418" s="36">
        <v>45.833333333333336</v>
      </c>
      <c r="E418" s="36">
        <v>44.966666666666669</v>
      </c>
      <c r="F418" s="36">
        <v>44.383333333333333</v>
      </c>
      <c r="G418" s="36">
        <v>43.516666666666666</v>
      </c>
      <c r="H418" s="36">
        <v>46.416666666666671</v>
      </c>
      <c r="I418" s="36">
        <v>47.283333333333331</v>
      </c>
      <c r="J418" s="36">
        <v>47.866666666666674</v>
      </c>
      <c r="K418" s="31">
        <v>46.7</v>
      </c>
      <c r="L418" s="31">
        <v>45.25</v>
      </c>
      <c r="M418" s="31">
        <v>172.95090999999999</v>
      </c>
      <c r="N418" s="1"/>
      <c r="O418" s="1"/>
    </row>
    <row r="419" spans="1:15" ht="12.75" customHeight="1">
      <c r="A419" s="33">
        <v>409</v>
      </c>
      <c r="B419" s="53" t="s">
        <v>216</v>
      </c>
      <c r="C419" s="31">
        <v>2492.1999999999998</v>
      </c>
      <c r="D419" s="36">
        <v>2499.7999999999997</v>
      </c>
      <c r="E419" s="36">
        <v>2422.6499999999996</v>
      </c>
      <c r="F419" s="36">
        <v>2353.1</v>
      </c>
      <c r="G419" s="36">
        <v>2275.9499999999998</v>
      </c>
      <c r="H419" s="36">
        <v>2569.3499999999995</v>
      </c>
      <c r="I419" s="36">
        <v>2646.5</v>
      </c>
      <c r="J419" s="36">
        <v>2716.0499999999993</v>
      </c>
      <c r="K419" s="31">
        <v>2576.9499999999998</v>
      </c>
      <c r="L419" s="31">
        <v>2430.25</v>
      </c>
      <c r="M419" s="31">
        <v>23.809229999999999</v>
      </c>
      <c r="N419" s="1"/>
      <c r="O419" s="1"/>
    </row>
    <row r="420" spans="1:15" ht="12.75" customHeight="1">
      <c r="A420" s="33">
        <v>410</v>
      </c>
      <c r="B420" s="53" t="s">
        <v>500</v>
      </c>
      <c r="C420" s="31">
        <v>637.65</v>
      </c>
      <c r="D420" s="36">
        <v>639.01666666666665</v>
      </c>
      <c r="E420" s="36">
        <v>630.63333333333333</v>
      </c>
      <c r="F420" s="36">
        <v>623.61666666666667</v>
      </c>
      <c r="G420" s="36">
        <v>615.23333333333335</v>
      </c>
      <c r="H420" s="36">
        <v>646.0333333333333</v>
      </c>
      <c r="I420" s="36">
        <v>654.41666666666652</v>
      </c>
      <c r="J420" s="36">
        <v>661.43333333333328</v>
      </c>
      <c r="K420" s="31">
        <v>647.4</v>
      </c>
      <c r="L420" s="31">
        <v>632</v>
      </c>
      <c r="M420" s="31">
        <v>2.0459200000000002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5776.65</v>
      </c>
      <c r="D421" s="36">
        <v>5779.9333333333334</v>
      </c>
      <c r="E421" s="36">
        <v>5731.166666666667</v>
      </c>
      <c r="F421" s="36">
        <v>5685.6833333333334</v>
      </c>
      <c r="G421" s="36">
        <v>5636.916666666667</v>
      </c>
      <c r="H421" s="36">
        <v>5825.416666666667</v>
      </c>
      <c r="I421" s="36">
        <v>5874.1833333333334</v>
      </c>
      <c r="J421" s="36">
        <v>5919.666666666667</v>
      </c>
      <c r="K421" s="31">
        <v>5828.7</v>
      </c>
      <c r="L421" s="31">
        <v>5734.45</v>
      </c>
      <c r="M421" s="31">
        <v>1.4799899999999999</v>
      </c>
      <c r="N421" s="1"/>
      <c r="O421" s="1"/>
    </row>
    <row r="422" spans="1:15" ht="12.75" customHeight="1">
      <c r="A422" s="33">
        <v>412</v>
      </c>
      <c r="B422" s="53" t="s">
        <v>501</v>
      </c>
      <c r="C422" s="31">
        <v>1750</v>
      </c>
      <c r="D422" s="36">
        <v>1747.6833333333334</v>
      </c>
      <c r="E422" s="36">
        <v>1728.3666666666668</v>
      </c>
      <c r="F422" s="36">
        <v>1706.7333333333333</v>
      </c>
      <c r="G422" s="36">
        <v>1687.4166666666667</v>
      </c>
      <c r="H422" s="36">
        <v>1769.3166666666668</v>
      </c>
      <c r="I422" s="36">
        <v>1788.6333333333334</v>
      </c>
      <c r="J422" s="36">
        <v>1810.2666666666669</v>
      </c>
      <c r="K422" s="31">
        <v>1767</v>
      </c>
      <c r="L422" s="31">
        <v>1726.05</v>
      </c>
      <c r="M422" s="31">
        <v>0.91459999999999997</v>
      </c>
      <c r="N422" s="1"/>
      <c r="O422" s="1"/>
    </row>
    <row r="423" spans="1:15" ht="12.75" customHeight="1">
      <c r="A423" s="33">
        <v>413</v>
      </c>
      <c r="B423" s="53" t="s">
        <v>502</v>
      </c>
      <c r="C423" s="31">
        <v>8842.4</v>
      </c>
      <c r="D423" s="36">
        <v>8892.0166666666664</v>
      </c>
      <c r="E423" s="36">
        <v>8758.0833333333321</v>
      </c>
      <c r="F423" s="36">
        <v>8673.7666666666664</v>
      </c>
      <c r="G423" s="36">
        <v>8539.8333333333321</v>
      </c>
      <c r="H423" s="36">
        <v>8976.3333333333321</v>
      </c>
      <c r="I423" s="36">
        <v>9110.2666666666664</v>
      </c>
      <c r="J423" s="36">
        <v>9194.5833333333321</v>
      </c>
      <c r="K423" s="31">
        <v>9025.9500000000007</v>
      </c>
      <c r="L423" s="31">
        <v>8807.7000000000007</v>
      </c>
      <c r="M423" s="31">
        <v>0.85031999999999996</v>
      </c>
      <c r="N423" s="1"/>
      <c r="O423" s="1"/>
    </row>
    <row r="424" spans="1:15" ht="12.75" customHeight="1">
      <c r="A424" s="33">
        <v>414</v>
      </c>
      <c r="B424" s="53" t="s">
        <v>293</v>
      </c>
      <c r="C424" s="31">
        <v>636.85</v>
      </c>
      <c r="D424" s="36">
        <v>641.41666666666674</v>
      </c>
      <c r="E424" s="36">
        <v>628.63333333333344</v>
      </c>
      <c r="F424" s="36">
        <v>620.41666666666674</v>
      </c>
      <c r="G424" s="36">
        <v>607.63333333333344</v>
      </c>
      <c r="H424" s="36">
        <v>649.63333333333344</v>
      </c>
      <c r="I424" s="36">
        <v>662.41666666666674</v>
      </c>
      <c r="J424" s="36">
        <v>670.63333333333344</v>
      </c>
      <c r="K424" s="31">
        <v>654.20000000000005</v>
      </c>
      <c r="L424" s="31">
        <v>633.20000000000005</v>
      </c>
      <c r="M424" s="31">
        <v>16.63062</v>
      </c>
      <c r="N424" s="1"/>
      <c r="O424" s="1"/>
    </row>
    <row r="425" spans="1:15" ht="12.75" customHeight="1">
      <c r="A425" s="33">
        <v>415</v>
      </c>
      <c r="B425" s="53" t="s">
        <v>503</v>
      </c>
      <c r="C425" s="31">
        <v>694.2</v>
      </c>
      <c r="D425" s="36">
        <v>689.9</v>
      </c>
      <c r="E425" s="36">
        <v>682.8</v>
      </c>
      <c r="F425" s="36">
        <v>671.4</v>
      </c>
      <c r="G425" s="36">
        <v>664.3</v>
      </c>
      <c r="H425" s="36">
        <v>701.3</v>
      </c>
      <c r="I425" s="36">
        <v>708.40000000000009</v>
      </c>
      <c r="J425" s="36">
        <v>719.8</v>
      </c>
      <c r="K425" s="31">
        <v>697</v>
      </c>
      <c r="L425" s="31">
        <v>678.5</v>
      </c>
      <c r="M425" s="31">
        <v>2.7263299999999999</v>
      </c>
      <c r="N425" s="1"/>
      <c r="O425" s="1"/>
    </row>
    <row r="426" spans="1:15" ht="12.75" customHeight="1">
      <c r="A426" s="33">
        <v>416</v>
      </c>
      <c r="B426" s="53" t="s">
        <v>504</v>
      </c>
      <c r="C426" s="31">
        <v>561.5</v>
      </c>
      <c r="D426" s="36">
        <v>562.83333333333337</v>
      </c>
      <c r="E426" s="36">
        <v>557.66666666666674</v>
      </c>
      <c r="F426" s="36">
        <v>553.83333333333337</v>
      </c>
      <c r="G426" s="36">
        <v>548.66666666666674</v>
      </c>
      <c r="H426" s="36">
        <v>566.66666666666674</v>
      </c>
      <c r="I426" s="36">
        <v>571.83333333333348</v>
      </c>
      <c r="J426" s="36">
        <v>575.66666666666674</v>
      </c>
      <c r="K426" s="31">
        <v>568</v>
      </c>
      <c r="L426" s="31">
        <v>559</v>
      </c>
      <c r="M426" s="31">
        <v>3.0417299999999998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826.5</v>
      </c>
      <c r="D427" s="36">
        <v>818.81666666666661</v>
      </c>
      <c r="E427" s="36">
        <v>806.38333333333321</v>
      </c>
      <c r="F427" s="36">
        <v>786.26666666666665</v>
      </c>
      <c r="G427" s="36">
        <v>773.83333333333326</v>
      </c>
      <c r="H427" s="36">
        <v>838.93333333333317</v>
      </c>
      <c r="I427" s="36">
        <v>851.36666666666656</v>
      </c>
      <c r="J427" s="36">
        <v>871.48333333333312</v>
      </c>
      <c r="K427" s="31">
        <v>831.25</v>
      </c>
      <c r="L427" s="31">
        <v>798.7</v>
      </c>
      <c r="M427" s="31">
        <v>273.02731999999997</v>
      </c>
      <c r="N427" s="1"/>
      <c r="O427" s="1"/>
    </row>
    <row r="428" spans="1:15" ht="12.75" customHeight="1">
      <c r="A428" s="33">
        <v>418</v>
      </c>
      <c r="B428" s="53" t="s">
        <v>209</v>
      </c>
      <c r="C428" s="31">
        <v>164.8</v>
      </c>
      <c r="D428" s="36">
        <v>166.45000000000002</v>
      </c>
      <c r="E428" s="36">
        <v>162.70000000000005</v>
      </c>
      <c r="F428" s="36">
        <v>160.60000000000002</v>
      </c>
      <c r="G428" s="36">
        <v>156.85000000000005</v>
      </c>
      <c r="H428" s="36">
        <v>168.55000000000004</v>
      </c>
      <c r="I428" s="36">
        <v>172.29999999999998</v>
      </c>
      <c r="J428" s="36">
        <v>174.40000000000003</v>
      </c>
      <c r="K428" s="31">
        <v>170.2</v>
      </c>
      <c r="L428" s="31">
        <v>164.35</v>
      </c>
      <c r="M428" s="31">
        <v>304.78737000000001</v>
      </c>
      <c r="N428" s="1"/>
      <c r="O428" s="1"/>
    </row>
    <row r="429" spans="1:15" ht="12.75" customHeight="1">
      <c r="A429" s="33">
        <v>419</v>
      </c>
      <c r="B429" s="53" t="s">
        <v>505</v>
      </c>
      <c r="C429" s="31">
        <v>665.4</v>
      </c>
      <c r="D429" s="36">
        <v>672.99999999999989</v>
      </c>
      <c r="E429" s="36">
        <v>654.19999999999982</v>
      </c>
      <c r="F429" s="36">
        <v>642.99999999999989</v>
      </c>
      <c r="G429" s="36">
        <v>624.19999999999982</v>
      </c>
      <c r="H429" s="36">
        <v>684.19999999999982</v>
      </c>
      <c r="I429" s="36">
        <v>702.99999999999977</v>
      </c>
      <c r="J429" s="36">
        <v>714.19999999999982</v>
      </c>
      <c r="K429" s="31">
        <v>691.8</v>
      </c>
      <c r="L429" s="31">
        <v>661.8</v>
      </c>
      <c r="M429" s="31">
        <v>15.408239999999999</v>
      </c>
      <c r="N429" s="1"/>
      <c r="O429" s="1"/>
    </row>
    <row r="430" spans="1:15" ht="12.75" customHeight="1">
      <c r="A430" s="33">
        <v>420</v>
      </c>
      <c r="B430" s="53" t="s">
        <v>506</v>
      </c>
      <c r="C430" s="31">
        <v>138.80000000000001</v>
      </c>
      <c r="D430" s="36">
        <v>138.03333333333333</v>
      </c>
      <c r="E430" s="36">
        <v>135.11666666666667</v>
      </c>
      <c r="F430" s="36">
        <v>131.43333333333334</v>
      </c>
      <c r="G430" s="36">
        <v>128.51666666666668</v>
      </c>
      <c r="H430" s="36">
        <v>141.71666666666667</v>
      </c>
      <c r="I430" s="36">
        <v>144.63333333333335</v>
      </c>
      <c r="J430" s="36">
        <v>148.31666666666666</v>
      </c>
      <c r="K430" s="31">
        <v>140.94999999999999</v>
      </c>
      <c r="L430" s="31">
        <v>134.35</v>
      </c>
      <c r="M430" s="31">
        <v>90.732699999999994</v>
      </c>
      <c r="N430" s="1"/>
      <c r="O430" s="1"/>
    </row>
    <row r="431" spans="1:15" ht="12.75" customHeight="1">
      <c r="A431" s="33">
        <v>421</v>
      </c>
      <c r="B431" s="53" t="s">
        <v>507</v>
      </c>
      <c r="C431" s="31">
        <v>401.3</v>
      </c>
      <c r="D431" s="36">
        <v>402.16666666666669</v>
      </c>
      <c r="E431" s="36">
        <v>398.13333333333338</v>
      </c>
      <c r="F431" s="36">
        <v>394.9666666666667</v>
      </c>
      <c r="G431" s="36">
        <v>390.93333333333339</v>
      </c>
      <c r="H431" s="36">
        <v>405.33333333333337</v>
      </c>
      <c r="I431" s="36">
        <v>409.36666666666667</v>
      </c>
      <c r="J431" s="36">
        <v>412.53333333333336</v>
      </c>
      <c r="K431" s="31">
        <v>406.2</v>
      </c>
      <c r="L431" s="31">
        <v>399</v>
      </c>
      <c r="M431" s="31">
        <v>1.6461699999999999</v>
      </c>
      <c r="N431" s="1"/>
      <c r="O431" s="1"/>
    </row>
    <row r="432" spans="1:15" ht="12.75" customHeight="1">
      <c r="A432" s="33">
        <v>422</v>
      </c>
      <c r="B432" s="53" t="s">
        <v>508</v>
      </c>
      <c r="C432" s="31">
        <v>244.5</v>
      </c>
      <c r="D432" s="36">
        <v>247.56666666666669</v>
      </c>
      <c r="E432" s="36">
        <v>241.43333333333339</v>
      </c>
      <c r="F432" s="36">
        <v>238.3666666666667</v>
      </c>
      <c r="G432" s="36">
        <v>232.23333333333341</v>
      </c>
      <c r="H432" s="36">
        <v>250.63333333333338</v>
      </c>
      <c r="I432" s="36">
        <v>256.76666666666665</v>
      </c>
      <c r="J432" s="36">
        <v>259.83333333333337</v>
      </c>
      <c r="K432" s="31">
        <v>253.7</v>
      </c>
      <c r="L432" s="31">
        <v>244.5</v>
      </c>
      <c r="M432" s="31">
        <v>47.636710000000001</v>
      </c>
      <c r="N432" s="1"/>
      <c r="O432" s="1"/>
    </row>
    <row r="433" spans="1:15" ht="12.75" customHeight="1">
      <c r="A433" s="33">
        <v>423</v>
      </c>
      <c r="B433" s="53" t="s">
        <v>217</v>
      </c>
      <c r="C433" s="31">
        <v>1521.6</v>
      </c>
      <c r="D433" s="36">
        <v>1519.8166666666666</v>
      </c>
      <c r="E433" s="36">
        <v>1511.8333333333333</v>
      </c>
      <c r="F433" s="36">
        <v>1502.0666666666666</v>
      </c>
      <c r="G433" s="36">
        <v>1494.0833333333333</v>
      </c>
      <c r="H433" s="36">
        <v>1529.5833333333333</v>
      </c>
      <c r="I433" s="36">
        <v>1537.5666666666668</v>
      </c>
      <c r="J433" s="36">
        <v>1547.3333333333333</v>
      </c>
      <c r="K433" s="31">
        <v>1527.8</v>
      </c>
      <c r="L433" s="31">
        <v>1510.05</v>
      </c>
      <c r="M433" s="31">
        <v>10.91667</v>
      </c>
      <c r="N433" s="1"/>
      <c r="O433" s="1"/>
    </row>
    <row r="434" spans="1:15" ht="12.75" customHeight="1">
      <c r="A434" s="33">
        <v>424</v>
      </c>
      <c r="B434" s="53" t="s">
        <v>218</v>
      </c>
      <c r="C434" s="31">
        <v>655.9</v>
      </c>
      <c r="D434" s="36">
        <v>657.30000000000007</v>
      </c>
      <c r="E434" s="36">
        <v>647.60000000000014</v>
      </c>
      <c r="F434" s="36">
        <v>639.30000000000007</v>
      </c>
      <c r="G434" s="36">
        <v>629.60000000000014</v>
      </c>
      <c r="H434" s="36">
        <v>665.60000000000014</v>
      </c>
      <c r="I434" s="36">
        <v>675.30000000000018</v>
      </c>
      <c r="J434" s="36">
        <v>683.60000000000014</v>
      </c>
      <c r="K434" s="31">
        <v>667</v>
      </c>
      <c r="L434" s="31">
        <v>649</v>
      </c>
      <c r="M434" s="31">
        <v>7.07613</v>
      </c>
      <c r="N434" s="1"/>
      <c r="O434" s="1"/>
    </row>
    <row r="435" spans="1:15" ht="12.75" customHeight="1">
      <c r="A435" s="33">
        <v>425</v>
      </c>
      <c r="B435" s="53" t="s">
        <v>509</v>
      </c>
      <c r="C435" s="31">
        <v>4787.5</v>
      </c>
      <c r="D435" s="36">
        <v>4753.166666666667</v>
      </c>
      <c r="E435" s="36">
        <v>4699.3833333333341</v>
      </c>
      <c r="F435" s="36">
        <v>4611.2666666666673</v>
      </c>
      <c r="G435" s="36">
        <v>4557.4833333333345</v>
      </c>
      <c r="H435" s="36">
        <v>4841.2833333333338</v>
      </c>
      <c r="I435" s="36">
        <v>4895.0666666666666</v>
      </c>
      <c r="J435" s="36">
        <v>4983.1833333333334</v>
      </c>
      <c r="K435" s="31">
        <v>4806.95</v>
      </c>
      <c r="L435" s="31">
        <v>4665.05</v>
      </c>
      <c r="M435" s="31">
        <v>1.0095000000000001</v>
      </c>
      <c r="N435" s="1"/>
      <c r="O435" s="1"/>
    </row>
    <row r="436" spans="1:15" ht="12.75" customHeight="1">
      <c r="A436" s="33">
        <v>426</v>
      </c>
      <c r="B436" s="53" t="s">
        <v>510</v>
      </c>
      <c r="C436" s="31">
        <v>1103.55</v>
      </c>
      <c r="D436" s="36">
        <v>1102.9166666666667</v>
      </c>
      <c r="E436" s="36">
        <v>1086.1833333333334</v>
      </c>
      <c r="F436" s="36">
        <v>1068.8166666666666</v>
      </c>
      <c r="G436" s="36">
        <v>1052.0833333333333</v>
      </c>
      <c r="H436" s="36">
        <v>1120.2833333333335</v>
      </c>
      <c r="I436" s="36">
        <v>1137.0166666666667</v>
      </c>
      <c r="J436" s="36">
        <v>1154.3833333333337</v>
      </c>
      <c r="K436" s="31">
        <v>1119.6500000000001</v>
      </c>
      <c r="L436" s="31">
        <v>1085.55</v>
      </c>
      <c r="M436" s="31">
        <v>0.56320000000000003</v>
      </c>
      <c r="N436" s="1"/>
      <c r="O436" s="1"/>
    </row>
    <row r="437" spans="1:15" ht="12.75" customHeight="1">
      <c r="A437" s="33">
        <v>427</v>
      </c>
      <c r="B437" s="53" t="s">
        <v>511</v>
      </c>
      <c r="C437" s="31">
        <v>440.4</v>
      </c>
      <c r="D437" s="36">
        <v>441.31666666666666</v>
      </c>
      <c r="E437" s="36">
        <v>435.58333333333331</v>
      </c>
      <c r="F437" s="36">
        <v>430.76666666666665</v>
      </c>
      <c r="G437" s="36">
        <v>425.0333333333333</v>
      </c>
      <c r="H437" s="36">
        <v>446.13333333333333</v>
      </c>
      <c r="I437" s="36">
        <v>451.86666666666667</v>
      </c>
      <c r="J437" s="36">
        <v>456.68333333333334</v>
      </c>
      <c r="K437" s="31">
        <v>447.05</v>
      </c>
      <c r="L437" s="31">
        <v>436.5</v>
      </c>
      <c r="M437" s="31">
        <v>1.41951</v>
      </c>
      <c r="N437" s="1"/>
      <c r="O437" s="1"/>
    </row>
    <row r="438" spans="1:15" ht="12.75" customHeight="1">
      <c r="A438" s="33">
        <v>428</v>
      </c>
      <c r="B438" s="53" t="s">
        <v>512</v>
      </c>
      <c r="C438" s="31">
        <v>419.55</v>
      </c>
      <c r="D438" s="36">
        <v>419.06666666666666</v>
      </c>
      <c r="E438" s="36">
        <v>415.5333333333333</v>
      </c>
      <c r="F438" s="36">
        <v>411.51666666666665</v>
      </c>
      <c r="G438" s="36">
        <v>407.98333333333329</v>
      </c>
      <c r="H438" s="36">
        <v>423.08333333333331</v>
      </c>
      <c r="I438" s="36">
        <v>426.61666666666673</v>
      </c>
      <c r="J438" s="36">
        <v>430.63333333333333</v>
      </c>
      <c r="K438" s="31">
        <v>422.6</v>
      </c>
      <c r="L438" s="31">
        <v>415.05</v>
      </c>
      <c r="M438" s="31">
        <v>0.79286000000000001</v>
      </c>
      <c r="N438" s="1"/>
      <c r="O438" s="1"/>
    </row>
    <row r="439" spans="1:15" ht="12.75" customHeight="1">
      <c r="A439" s="33">
        <v>429</v>
      </c>
      <c r="B439" s="53" t="s">
        <v>513</v>
      </c>
      <c r="C439" s="31">
        <v>4955.1499999999996</v>
      </c>
      <c r="D439" s="36">
        <v>4807.4833333333336</v>
      </c>
      <c r="E439" s="36">
        <v>4614.9666666666672</v>
      </c>
      <c r="F439" s="36">
        <v>4274.7833333333338</v>
      </c>
      <c r="G439" s="36">
        <v>4082.2666666666673</v>
      </c>
      <c r="H439" s="36">
        <v>5147.666666666667</v>
      </c>
      <c r="I439" s="36">
        <v>5340.1833333333334</v>
      </c>
      <c r="J439" s="36">
        <v>5680.3666666666668</v>
      </c>
      <c r="K439" s="31">
        <v>5000</v>
      </c>
      <c r="L439" s="31">
        <v>4467.3</v>
      </c>
      <c r="M439" s="31">
        <v>27.676500000000001</v>
      </c>
      <c r="N439" s="1"/>
      <c r="O439" s="1"/>
    </row>
    <row r="440" spans="1:15" ht="12.75" customHeight="1">
      <c r="A440" s="33">
        <v>430</v>
      </c>
      <c r="B440" s="53" t="s">
        <v>514</v>
      </c>
      <c r="C440" s="31">
        <v>650.9</v>
      </c>
      <c r="D440" s="36">
        <v>650.31666666666672</v>
      </c>
      <c r="E440" s="36">
        <v>638.63333333333344</v>
      </c>
      <c r="F440" s="36">
        <v>626.36666666666667</v>
      </c>
      <c r="G440" s="36">
        <v>614.68333333333339</v>
      </c>
      <c r="H440" s="36">
        <v>662.58333333333348</v>
      </c>
      <c r="I440" s="36">
        <v>674.26666666666665</v>
      </c>
      <c r="J440" s="36">
        <v>686.53333333333353</v>
      </c>
      <c r="K440" s="31">
        <v>662</v>
      </c>
      <c r="L440" s="31">
        <v>638.04999999999995</v>
      </c>
      <c r="M440" s="31">
        <v>3.8744000000000001</v>
      </c>
      <c r="N440" s="1"/>
      <c r="O440" s="1"/>
    </row>
    <row r="441" spans="1:15" ht="12.75" customHeight="1">
      <c r="A441" s="33">
        <v>431</v>
      </c>
      <c r="B441" s="53" t="s">
        <v>515</v>
      </c>
      <c r="C441" s="31">
        <v>41.6</v>
      </c>
      <c r="D441" s="36">
        <v>41.666666666666664</v>
      </c>
      <c r="E441" s="36">
        <v>41.333333333333329</v>
      </c>
      <c r="F441" s="36">
        <v>41.066666666666663</v>
      </c>
      <c r="G441" s="36">
        <v>40.733333333333327</v>
      </c>
      <c r="H441" s="36">
        <v>41.93333333333333</v>
      </c>
      <c r="I441" s="36">
        <v>42.266666666666659</v>
      </c>
      <c r="J441" s="36">
        <v>42.533333333333331</v>
      </c>
      <c r="K441" s="31">
        <v>42</v>
      </c>
      <c r="L441" s="31">
        <v>41.4</v>
      </c>
      <c r="M441" s="31">
        <v>178.15539000000001</v>
      </c>
      <c r="N441" s="1"/>
      <c r="O441" s="1"/>
    </row>
    <row r="442" spans="1:15" ht="12.75" customHeight="1">
      <c r="A442" s="33">
        <v>432</v>
      </c>
      <c r="B442" s="53" t="s">
        <v>516</v>
      </c>
      <c r="C442" s="31">
        <v>617.20000000000005</v>
      </c>
      <c r="D442" s="36">
        <v>612.16666666666663</v>
      </c>
      <c r="E442" s="36">
        <v>603.5333333333333</v>
      </c>
      <c r="F442" s="36">
        <v>589.86666666666667</v>
      </c>
      <c r="G442" s="36">
        <v>581.23333333333335</v>
      </c>
      <c r="H442" s="36">
        <v>625.83333333333326</v>
      </c>
      <c r="I442" s="36">
        <v>634.4666666666667</v>
      </c>
      <c r="J442" s="36">
        <v>648.13333333333321</v>
      </c>
      <c r="K442" s="31">
        <v>620.79999999999995</v>
      </c>
      <c r="L442" s="31">
        <v>598.5</v>
      </c>
      <c r="M442" s="31">
        <v>8.7652199999999993</v>
      </c>
      <c r="N442" s="1"/>
      <c r="O442" s="1"/>
    </row>
    <row r="443" spans="1:15" ht="12.75" customHeight="1">
      <c r="A443" s="33">
        <v>433</v>
      </c>
      <c r="B443" s="53" t="s">
        <v>876</v>
      </c>
      <c r="C443" s="31">
        <v>951.6</v>
      </c>
      <c r="D443" s="36">
        <v>948.91666666666663</v>
      </c>
      <c r="E443" s="36">
        <v>937.43333333333328</v>
      </c>
      <c r="F443" s="36">
        <v>923.26666666666665</v>
      </c>
      <c r="G443" s="36">
        <v>911.7833333333333</v>
      </c>
      <c r="H443" s="36">
        <v>963.08333333333326</v>
      </c>
      <c r="I443" s="36">
        <v>974.56666666666661</v>
      </c>
      <c r="J443" s="36">
        <v>988.73333333333323</v>
      </c>
      <c r="K443" s="31">
        <v>960.4</v>
      </c>
      <c r="L443" s="31">
        <v>934.75</v>
      </c>
      <c r="M443" s="31">
        <v>1.5300800000000001</v>
      </c>
      <c r="N443" s="1"/>
      <c r="O443" s="1"/>
    </row>
    <row r="444" spans="1:15" ht="12.75" customHeight="1">
      <c r="A444" s="33">
        <v>434</v>
      </c>
      <c r="B444" s="53" t="s">
        <v>219</v>
      </c>
      <c r="C444" s="31">
        <v>697.2</v>
      </c>
      <c r="D444" s="36">
        <v>695.88333333333333</v>
      </c>
      <c r="E444" s="36">
        <v>690.4666666666667</v>
      </c>
      <c r="F444" s="36">
        <v>683.73333333333335</v>
      </c>
      <c r="G444" s="36">
        <v>678.31666666666672</v>
      </c>
      <c r="H444" s="36">
        <v>702.61666666666667</v>
      </c>
      <c r="I444" s="36">
        <v>708.03333333333342</v>
      </c>
      <c r="J444" s="36">
        <v>714.76666666666665</v>
      </c>
      <c r="K444" s="31">
        <v>701.3</v>
      </c>
      <c r="L444" s="31">
        <v>689.15</v>
      </c>
      <c r="M444" s="31">
        <v>9.5766899999999993</v>
      </c>
      <c r="N444" s="1"/>
      <c r="O444" s="1"/>
    </row>
    <row r="445" spans="1:15" ht="12.75" customHeight="1">
      <c r="A445" s="33">
        <v>435</v>
      </c>
      <c r="B445" s="53" t="s">
        <v>877</v>
      </c>
      <c r="C445" s="31">
        <v>480.45</v>
      </c>
      <c r="D445" s="36">
        <v>480.91666666666669</v>
      </c>
      <c r="E445" s="36">
        <v>474.83333333333337</v>
      </c>
      <c r="F445" s="36">
        <v>469.2166666666667</v>
      </c>
      <c r="G445" s="36">
        <v>463.13333333333338</v>
      </c>
      <c r="H445" s="36">
        <v>486.53333333333336</v>
      </c>
      <c r="I445" s="36">
        <v>492.61666666666673</v>
      </c>
      <c r="J445" s="36">
        <v>498.23333333333335</v>
      </c>
      <c r="K445" s="31">
        <v>487</v>
      </c>
      <c r="L445" s="31">
        <v>475.3</v>
      </c>
      <c r="M445" s="31">
        <v>4.2011399999999997</v>
      </c>
      <c r="N445" s="1"/>
      <c r="O445" s="1"/>
    </row>
    <row r="446" spans="1:15" ht="12.75" customHeight="1">
      <c r="A446" s="33">
        <v>436</v>
      </c>
      <c r="B446" s="53" t="s">
        <v>517</v>
      </c>
      <c r="C446" s="31">
        <v>700.55</v>
      </c>
      <c r="D446" s="36">
        <v>705.26666666666677</v>
      </c>
      <c r="E446" s="36">
        <v>692.78333333333353</v>
      </c>
      <c r="F446" s="36">
        <v>685.01666666666677</v>
      </c>
      <c r="G446" s="36">
        <v>672.53333333333353</v>
      </c>
      <c r="H446" s="36">
        <v>713.03333333333353</v>
      </c>
      <c r="I446" s="36">
        <v>725.51666666666688</v>
      </c>
      <c r="J446" s="36">
        <v>733.28333333333353</v>
      </c>
      <c r="K446" s="31">
        <v>717.75</v>
      </c>
      <c r="L446" s="31">
        <v>697.5</v>
      </c>
      <c r="M446" s="31">
        <v>0.35610999999999998</v>
      </c>
      <c r="N446" s="1"/>
      <c r="O446" s="1"/>
    </row>
    <row r="447" spans="1:15" ht="12.75" customHeight="1">
      <c r="A447" s="33">
        <v>437</v>
      </c>
      <c r="B447" s="53" t="s">
        <v>518</v>
      </c>
      <c r="C447" s="31">
        <v>46.35</v>
      </c>
      <c r="D447" s="36">
        <v>46.583333333333336</v>
      </c>
      <c r="E447" s="36">
        <v>45.916666666666671</v>
      </c>
      <c r="F447" s="36">
        <v>45.483333333333334</v>
      </c>
      <c r="G447" s="36">
        <v>44.81666666666667</v>
      </c>
      <c r="H447" s="36">
        <v>47.016666666666673</v>
      </c>
      <c r="I447" s="36">
        <v>47.683333333333344</v>
      </c>
      <c r="J447" s="36">
        <v>48.116666666666674</v>
      </c>
      <c r="K447" s="31">
        <v>47.25</v>
      </c>
      <c r="L447" s="31">
        <v>46.15</v>
      </c>
      <c r="M447" s="31">
        <v>24.58417</v>
      </c>
      <c r="N447" s="1"/>
      <c r="O447" s="1"/>
    </row>
    <row r="448" spans="1:15" ht="12.75" customHeight="1">
      <c r="A448" s="33">
        <v>438</v>
      </c>
      <c r="B448" s="53" t="s">
        <v>231</v>
      </c>
      <c r="C448" s="31">
        <v>2036.6</v>
      </c>
      <c r="D448" s="36">
        <v>2030.2833333333335</v>
      </c>
      <c r="E448" s="36">
        <v>2018.5666666666671</v>
      </c>
      <c r="F448" s="36">
        <v>2000.5333333333335</v>
      </c>
      <c r="G448" s="36">
        <v>1988.8166666666671</v>
      </c>
      <c r="H448" s="36">
        <v>2048.3166666666671</v>
      </c>
      <c r="I448" s="36">
        <v>2060.0333333333338</v>
      </c>
      <c r="J448" s="36">
        <v>2078.0666666666671</v>
      </c>
      <c r="K448" s="31">
        <v>2042</v>
      </c>
      <c r="L448" s="31">
        <v>2012.25</v>
      </c>
      <c r="M448" s="31">
        <v>4.2062900000000001</v>
      </c>
      <c r="N448" s="1"/>
      <c r="O448" s="1"/>
    </row>
    <row r="449" spans="1:15" ht="12.75" customHeight="1">
      <c r="A449" s="33">
        <v>439</v>
      </c>
      <c r="B449" s="53" t="s">
        <v>519</v>
      </c>
      <c r="C449" s="31">
        <v>915.8</v>
      </c>
      <c r="D449" s="36">
        <v>922.6</v>
      </c>
      <c r="E449" s="36">
        <v>904.2</v>
      </c>
      <c r="F449" s="36">
        <v>892.6</v>
      </c>
      <c r="G449" s="36">
        <v>874.2</v>
      </c>
      <c r="H449" s="36">
        <v>934.2</v>
      </c>
      <c r="I449" s="36">
        <v>952.59999999999991</v>
      </c>
      <c r="J449" s="36">
        <v>964.2</v>
      </c>
      <c r="K449" s="31">
        <v>941</v>
      </c>
      <c r="L449" s="31">
        <v>911</v>
      </c>
      <c r="M449" s="31">
        <v>4.65937</v>
      </c>
      <c r="N449" s="1"/>
      <c r="O449" s="1"/>
    </row>
    <row r="450" spans="1:15" ht="12.75" customHeight="1">
      <c r="A450" s="33">
        <v>440</v>
      </c>
      <c r="B450" s="53" t="s">
        <v>220</v>
      </c>
      <c r="C450" s="31">
        <v>1099.5</v>
      </c>
      <c r="D450" s="36">
        <v>1110.4666666666667</v>
      </c>
      <c r="E450" s="36">
        <v>1084.9333333333334</v>
      </c>
      <c r="F450" s="36">
        <v>1070.3666666666668</v>
      </c>
      <c r="G450" s="36">
        <v>1044.8333333333335</v>
      </c>
      <c r="H450" s="36">
        <v>1125.0333333333333</v>
      </c>
      <c r="I450" s="36">
        <v>1150.5666666666666</v>
      </c>
      <c r="J450" s="36">
        <v>1165.1333333333332</v>
      </c>
      <c r="K450" s="31">
        <v>1136</v>
      </c>
      <c r="L450" s="31">
        <v>1095.9000000000001</v>
      </c>
      <c r="M450" s="31">
        <v>20.83202</v>
      </c>
      <c r="N450" s="1"/>
      <c r="O450" s="1"/>
    </row>
    <row r="451" spans="1:15" ht="12.75" customHeight="1">
      <c r="A451" s="33">
        <v>441</v>
      </c>
      <c r="B451" s="53" t="s">
        <v>221</v>
      </c>
      <c r="C451" s="31">
        <v>1733.75</v>
      </c>
      <c r="D451" s="36">
        <v>1739.0166666666667</v>
      </c>
      <c r="E451" s="36">
        <v>1710.0333333333333</v>
      </c>
      <c r="F451" s="36">
        <v>1686.3166666666666</v>
      </c>
      <c r="G451" s="36">
        <v>1657.3333333333333</v>
      </c>
      <c r="H451" s="36">
        <v>1762.7333333333333</v>
      </c>
      <c r="I451" s="36">
        <v>1791.7166666666665</v>
      </c>
      <c r="J451" s="36">
        <v>1815.4333333333334</v>
      </c>
      <c r="K451" s="31">
        <v>1768</v>
      </c>
      <c r="L451" s="31">
        <v>1715.3</v>
      </c>
      <c r="M451" s="31">
        <v>5.1063200000000002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3870.2</v>
      </c>
      <c r="D452" s="36">
        <v>3855.7333333333336</v>
      </c>
      <c r="E452" s="36">
        <v>3833.666666666667</v>
      </c>
      <c r="F452" s="36">
        <v>3797.1333333333332</v>
      </c>
      <c r="G452" s="36">
        <v>3775.0666666666666</v>
      </c>
      <c r="H452" s="36">
        <v>3892.2666666666673</v>
      </c>
      <c r="I452" s="36">
        <v>3914.3333333333339</v>
      </c>
      <c r="J452" s="36">
        <v>3950.8666666666677</v>
      </c>
      <c r="K452" s="31">
        <v>3877.8</v>
      </c>
      <c r="L452" s="31">
        <v>3819.2</v>
      </c>
      <c r="M452" s="31">
        <v>11.10693</v>
      </c>
      <c r="N452" s="1"/>
      <c r="O452" s="1"/>
    </row>
    <row r="453" spans="1:15" ht="12.75" customHeight="1">
      <c r="A453" s="33">
        <v>443</v>
      </c>
      <c r="B453" s="53" t="s">
        <v>222</v>
      </c>
      <c r="C453" s="31">
        <v>1098.5</v>
      </c>
      <c r="D453" s="36">
        <v>1099.2666666666667</v>
      </c>
      <c r="E453" s="36">
        <v>1088.1333333333332</v>
      </c>
      <c r="F453" s="36">
        <v>1077.7666666666667</v>
      </c>
      <c r="G453" s="36">
        <v>1066.6333333333332</v>
      </c>
      <c r="H453" s="36">
        <v>1109.6333333333332</v>
      </c>
      <c r="I453" s="36">
        <v>1120.7666666666669</v>
      </c>
      <c r="J453" s="36">
        <v>1131.1333333333332</v>
      </c>
      <c r="K453" s="31">
        <v>1110.4000000000001</v>
      </c>
      <c r="L453" s="31">
        <v>1088.9000000000001</v>
      </c>
      <c r="M453" s="31">
        <v>22.548950000000001</v>
      </c>
      <c r="N453" s="1"/>
      <c r="O453" s="1"/>
    </row>
    <row r="454" spans="1:15" ht="12.75" customHeight="1">
      <c r="A454" s="33">
        <v>444</v>
      </c>
      <c r="B454" s="53" t="s">
        <v>294</v>
      </c>
      <c r="C454" s="31">
        <v>7102.6</v>
      </c>
      <c r="D454" s="36">
        <v>7118.2166666666672</v>
      </c>
      <c r="E454" s="36">
        <v>7062.4333333333343</v>
      </c>
      <c r="F454" s="36">
        <v>7022.2666666666673</v>
      </c>
      <c r="G454" s="36">
        <v>6966.4833333333345</v>
      </c>
      <c r="H454" s="36">
        <v>7158.3833333333341</v>
      </c>
      <c r="I454" s="36">
        <v>7214.166666666667</v>
      </c>
      <c r="J454" s="36">
        <v>7254.3333333333339</v>
      </c>
      <c r="K454" s="31">
        <v>7174</v>
      </c>
      <c r="L454" s="31">
        <v>7078.05</v>
      </c>
      <c r="M454" s="31">
        <v>0.93406</v>
      </c>
      <c r="N454" s="1"/>
      <c r="O454" s="1"/>
    </row>
    <row r="455" spans="1:15" ht="12.75" customHeight="1">
      <c r="A455" s="33">
        <v>445</v>
      </c>
      <c r="B455" s="53" t="s">
        <v>520</v>
      </c>
      <c r="C455" s="31">
        <v>6617.3</v>
      </c>
      <c r="D455" s="36">
        <v>6639.0999999999995</v>
      </c>
      <c r="E455" s="36">
        <v>6548.1999999999989</v>
      </c>
      <c r="F455" s="36">
        <v>6479.0999999999995</v>
      </c>
      <c r="G455" s="36">
        <v>6388.1999999999989</v>
      </c>
      <c r="H455" s="36">
        <v>6708.1999999999989</v>
      </c>
      <c r="I455" s="36">
        <v>6799.0999999999985</v>
      </c>
      <c r="J455" s="36">
        <v>6868.1999999999989</v>
      </c>
      <c r="K455" s="31">
        <v>6730</v>
      </c>
      <c r="L455" s="31">
        <v>6570</v>
      </c>
      <c r="M455" s="31">
        <v>0.19867000000000001</v>
      </c>
      <c r="N455" s="1"/>
      <c r="O455" s="1"/>
    </row>
    <row r="456" spans="1:15" ht="12.75" customHeight="1">
      <c r="A456" s="33">
        <v>446</v>
      </c>
      <c r="B456" s="53" t="s">
        <v>521</v>
      </c>
      <c r="C456" s="31">
        <v>675.45</v>
      </c>
      <c r="D456" s="36">
        <v>675.15</v>
      </c>
      <c r="E456" s="36">
        <v>672.3</v>
      </c>
      <c r="F456" s="36">
        <v>669.15</v>
      </c>
      <c r="G456" s="36">
        <v>666.3</v>
      </c>
      <c r="H456" s="36">
        <v>678.3</v>
      </c>
      <c r="I456" s="36">
        <v>681.15000000000009</v>
      </c>
      <c r="J456" s="36">
        <v>684.3</v>
      </c>
      <c r="K456" s="31">
        <v>678</v>
      </c>
      <c r="L456" s="31">
        <v>672</v>
      </c>
      <c r="M456" s="31">
        <v>7.6411699999999998</v>
      </c>
      <c r="N456" s="1"/>
      <c r="O456" s="1"/>
    </row>
    <row r="457" spans="1:15" ht="12.75" customHeight="1">
      <c r="A457" s="33">
        <v>447</v>
      </c>
      <c r="B457" s="53" t="s">
        <v>223</v>
      </c>
      <c r="C457" s="31">
        <v>1000.6</v>
      </c>
      <c r="D457" s="36">
        <v>1001.7833333333333</v>
      </c>
      <c r="E457" s="36">
        <v>997.81666666666661</v>
      </c>
      <c r="F457" s="36">
        <v>995.0333333333333</v>
      </c>
      <c r="G457" s="36">
        <v>991.06666666666661</v>
      </c>
      <c r="H457" s="36">
        <v>1004.5666666666666</v>
      </c>
      <c r="I457" s="36">
        <v>1008.5333333333333</v>
      </c>
      <c r="J457" s="36">
        <v>1011.3166666666666</v>
      </c>
      <c r="K457" s="31">
        <v>1005.75</v>
      </c>
      <c r="L457" s="31">
        <v>999</v>
      </c>
      <c r="M457" s="31">
        <v>47.647500000000001</v>
      </c>
      <c r="N457" s="1"/>
      <c r="O457" s="1"/>
    </row>
    <row r="458" spans="1:15" ht="12.75" customHeight="1">
      <c r="A458" s="33">
        <v>448</v>
      </c>
      <c r="B458" s="53" t="s">
        <v>224</v>
      </c>
      <c r="C458" s="31">
        <v>448</v>
      </c>
      <c r="D458" s="36">
        <v>445.5333333333333</v>
      </c>
      <c r="E458" s="36">
        <v>439.71666666666658</v>
      </c>
      <c r="F458" s="36">
        <v>431.43333333333328</v>
      </c>
      <c r="G458" s="36">
        <v>425.61666666666656</v>
      </c>
      <c r="H458" s="36">
        <v>453.81666666666661</v>
      </c>
      <c r="I458" s="36">
        <v>459.63333333333333</v>
      </c>
      <c r="J458" s="36">
        <v>467.91666666666663</v>
      </c>
      <c r="K458" s="31">
        <v>451.35</v>
      </c>
      <c r="L458" s="31">
        <v>437.25</v>
      </c>
      <c r="M458" s="31">
        <v>235.66023000000001</v>
      </c>
      <c r="N458" s="1"/>
      <c r="O458" s="1"/>
    </row>
    <row r="459" spans="1:15" ht="12.75" customHeight="1">
      <c r="A459" s="33">
        <v>449</v>
      </c>
      <c r="B459" s="53" t="s">
        <v>225</v>
      </c>
      <c r="C459" s="31">
        <v>167.4</v>
      </c>
      <c r="D459" s="36">
        <v>167.96666666666667</v>
      </c>
      <c r="E459" s="36">
        <v>166.33333333333334</v>
      </c>
      <c r="F459" s="36">
        <v>165.26666666666668</v>
      </c>
      <c r="G459" s="36">
        <v>163.63333333333335</v>
      </c>
      <c r="H459" s="36">
        <v>169.03333333333333</v>
      </c>
      <c r="I459" s="36">
        <v>170.66666666666666</v>
      </c>
      <c r="J459" s="36">
        <v>171.73333333333332</v>
      </c>
      <c r="K459" s="31">
        <v>169.6</v>
      </c>
      <c r="L459" s="31">
        <v>166.9</v>
      </c>
      <c r="M459" s="31">
        <v>449.06151</v>
      </c>
      <c r="N459" s="1"/>
      <c r="O459" s="1"/>
    </row>
    <row r="460" spans="1:15" ht="12.75" customHeight="1">
      <c r="A460" s="33">
        <v>450</v>
      </c>
      <c r="B460" s="53" t="s">
        <v>295</v>
      </c>
      <c r="C460" s="31">
        <v>83.5</v>
      </c>
      <c r="D460" s="36">
        <v>83.616666666666674</v>
      </c>
      <c r="E460" s="36">
        <v>82.333333333333343</v>
      </c>
      <c r="F460" s="36">
        <v>81.166666666666671</v>
      </c>
      <c r="G460" s="36">
        <v>79.88333333333334</v>
      </c>
      <c r="H460" s="36">
        <v>84.783333333333346</v>
      </c>
      <c r="I460" s="36">
        <v>86.066666666666677</v>
      </c>
      <c r="J460" s="36">
        <v>87.233333333333348</v>
      </c>
      <c r="K460" s="31">
        <v>84.9</v>
      </c>
      <c r="L460" s="31">
        <v>82.45</v>
      </c>
      <c r="M460" s="31">
        <v>48.234360000000002</v>
      </c>
      <c r="N460" s="1"/>
      <c r="O460" s="1"/>
    </row>
    <row r="461" spans="1:15" ht="12.75" customHeight="1">
      <c r="A461" s="33">
        <v>451</v>
      </c>
      <c r="B461" s="53" t="s">
        <v>522</v>
      </c>
      <c r="C461" s="31">
        <v>3283.7</v>
      </c>
      <c r="D461" s="36">
        <v>3275.3333333333335</v>
      </c>
      <c r="E461" s="36">
        <v>3250.7166666666672</v>
      </c>
      <c r="F461" s="36">
        <v>3217.7333333333336</v>
      </c>
      <c r="G461" s="36">
        <v>3193.1166666666672</v>
      </c>
      <c r="H461" s="36">
        <v>3308.3166666666671</v>
      </c>
      <c r="I461" s="36">
        <v>3332.9333333333329</v>
      </c>
      <c r="J461" s="36">
        <v>3365.916666666667</v>
      </c>
      <c r="K461" s="31">
        <v>3299.95</v>
      </c>
      <c r="L461" s="31">
        <v>3242.35</v>
      </c>
      <c r="M461" s="31">
        <v>7.3450000000000001E-2</v>
      </c>
      <c r="N461" s="1"/>
      <c r="O461" s="1"/>
    </row>
    <row r="462" spans="1:15" ht="12.75" customHeight="1">
      <c r="A462" s="33">
        <v>452</v>
      </c>
      <c r="B462" s="53" t="s">
        <v>227</v>
      </c>
      <c r="C462" s="31">
        <v>1288.3</v>
      </c>
      <c r="D462" s="36">
        <v>1294.7666666666667</v>
      </c>
      <c r="E462" s="36">
        <v>1278.5333333333333</v>
      </c>
      <c r="F462" s="36">
        <v>1268.7666666666667</v>
      </c>
      <c r="G462" s="36">
        <v>1252.5333333333333</v>
      </c>
      <c r="H462" s="36">
        <v>1304.5333333333333</v>
      </c>
      <c r="I462" s="36">
        <v>1320.7666666666664</v>
      </c>
      <c r="J462" s="36">
        <v>1330.5333333333333</v>
      </c>
      <c r="K462" s="31">
        <v>1311</v>
      </c>
      <c r="L462" s="31">
        <v>1285</v>
      </c>
      <c r="M462" s="31">
        <v>41.205289999999998</v>
      </c>
      <c r="N462" s="1"/>
      <c r="O462" s="1"/>
    </row>
    <row r="463" spans="1:15" ht="12.75" customHeight="1">
      <c r="A463" s="33">
        <v>453</v>
      </c>
      <c r="B463" s="53" t="s">
        <v>523</v>
      </c>
      <c r="C463" s="31">
        <v>1117.45</v>
      </c>
      <c r="D463" s="36">
        <v>1094.4333333333334</v>
      </c>
      <c r="E463" s="36">
        <v>1063.0166666666669</v>
      </c>
      <c r="F463" s="36">
        <v>1008.5833333333335</v>
      </c>
      <c r="G463" s="36">
        <v>977.16666666666697</v>
      </c>
      <c r="H463" s="36">
        <v>1148.8666666666668</v>
      </c>
      <c r="I463" s="36">
        <v>1180.2833333333333</v>
      </c>
      <c r="J463" s="36">
        <v>1234.7166666666667</v>
      </c>
      <c r="K463" s="31">
        <v>1125.8499999999999</v>
      </c>
      <c r="L463" s="31">
        <v>1040</v>
      </c>
      <c r="M463" s="31">
        <v>30.979569999999999</v>
      </c>
      <c r="N463" s="1"/>
      <c r="O463" s="1"/>
    </row>
    <row r="464" spans="1:15" ht="12.75" customHeight="1">
      <c r="A464" s="33">
        <v>454</v>
      </c>
      <c r="B464" s="53" t="s">
        <v>524</v>
      </c>
      <c r="C464" s="31">
        <v>252.95</v>
      </c>
      <c r="D464" s="36">
        <v>255.26666666666665</v>
      </c>
      <c r="E464" s="36">
        <v>247.23333333333329</v>
      </c>
      <c r="F464" s="36">
        <v>241.51666666666665</v>
      </c>
      <c r="G464" s="36">
        <v>233.48333333333329</v>
      </c>
      <c r="H464" s="36">
        <v>260.98333333333329</v>
      </c>
      <c r="I464" s="36">
        <v>269.01666666666659</v>
      </c>
      <c r="J464" s="36">
        <v>274.73333333333329</v>
      </c>
      <c r="K464" s="31">
        <v>263.3</v>
      </c>
      <c r="L464" s="31">
        <v>249.55</v>
      </c>
      <c r="M464" s="31">
        <v>58.23386</v>
      </c>
      <c r="N464" s="1"/>
      <c r="O464" s="1"/>
    </row>
    <row r="465" spans="1:15" ht="12.75" customHeight="1">
      <c r="A465" s="33">
        <v>455</v>
      </c>
      <c r="B465" s="53" t="s">
        <v>205</v>
      </c>
      <c r="C465" s="31">
        <v>796.9</v>
      </c>
      <c r="D465" s="36">
        <v>799.28333333333342</v>
      </c>
      <c r="E465" s="36">
        <v>792.56666666666683</v>
      </c>
      <c r="F465" s="36">
        <v>788.23333333333346</v>
      </c>
      <c r="G465" s="36">
        <v>781.51666666666688</v>
      </c>
      <c r="H465" s="36">
        <v>803.61666666666679</v>
      </c>
      <c r="I465" s="36">
        <v>810.33333333333326</v>
      </c>
      <c r="J465" s="36">
        <v>814.66666666666674</v>
      </c>
      <c r="K465" s="31">
        <v>806</v>
      </c>
      <c r="L465" s="31">
        <v>794.95</v>
      </c>
      <c r="M465" s="31">
        <v>3.9819499999999999</v>
      </c>
      <c r="N465" s="1"/>
      <c r="O465" s="1"/>
    </row>
    <row r="466" spans="1:15" ht="12.75" customHeight="1">
      <c r="A466" s="33">
        <v>456</v>
      </c>
      <c r="B466" s="53" t="s">
        <v>525</v>
      </c>
      <c r="C466" s="31">
        <v>4454.5</v>
      </c>
      <c r="D466" s="36">
        <v>4467.2833333333338</v>
      </c>
      <c r="E466" s="36">
        <v>4382.5666666666675</v>
      </c>
      <c r="F466" s="36">
        <v>4310.6333333333341</v>
      </c>
      <c r="G466" s="36">
        <v>4225.9166666666679</v>
      </c>
      <c r="H466" s="36">
        <v>4539.2166666666672</v>
      </c>
      <c r="I466" s="36">
        <v>4623.9333333333325</v>
      </c>
      <c r="J466" s="36">
        <v>4695.8666666666668</v>
      </c>
      <c r="K466" s="31">
        <v>4552</v>
      </c>
      <c r="L466" s="31">
        <v>4395.3500000000004</v>
      </c>
      <c r="M466" s="31">
        <v>1.69747</v>
      </c>
      <c r="N466" s="1"/>
      <c r="O466" s="1"/>
    </row>
    <row r="467" spans="1:15" ht="12.75" customHeight="1">
      <c r="A467" s="33">
        <v>457</v>
      </c>
      <c r="B467" s="53" t="s">
        <v>526</v>
      </c>
      <c r="C467" s="31">
        <v>3200.05</v>
      </c>
      <c r="D467" s="36">
        <v>3188.3166666666671</v>
      </c>
      <c r="E467" s="36">
        <v>3161.733333333334</v>
      </c>
      <c r="F467" s="36">
        <v>3123.416666666667</v>
      </c>
      <c r="G467" s="36">
        <v>3096.8333333333339</v>
      </c>
      <c r="H467" s="36">
        <v>3226.6333333333341</v>
      </c>
      <c r="I467" s="36">
        <v>3253.2166666666672</v>
      </c>
      <c r="J467" s="36">
        <v>3291.5333333333342</v>
      </c>
      <c r="K467" s="31">
        <v>3214.9</v>
      </c>
      <c r="L467" s="31">
        <v>3150</v>
      </c>
      <c r="M467" s="31">
        <v>0.27844000000000002</v>
      </c>
      <c r="N467" s="1"/>
      <c r="O467" s="1"/>
    </row>
    <row r="468" spans="1:15" ht="12.75" customHeight="1">
      <c r="A468" s="33">
        <v>458</v>
      </c>
      <c r="B468" s="53" t="s">
        <v>228</v>
      </c>
      <c r="C468" s="31">
        <v>3604.85</v>
      </c>
      <c r="D468" s="36">
        <v>3597.1499999999996</v>
      </c>
      <c r="E468" s="36">
        <v>3580.8499999999995</v>
      </c>
      <c r="F468" s="36">
        <v>3556.85</v>
      </c>
      <c r="G468" s="36">
        <v>3540.5499999999997</v>
      </c>
      <c r="H468" s="36">
        <v>3621.1499999999992</v>
      </c>
      <c r="I468" s="36">
        <v>3637.4499999999994</v>
      </c>
      <c r="J468" s="36">
        <v>3661.4499999999989</v>
      </c>
      <c r="K468" s="31">
        <v>3613.45</v>
      </c>
      <c r="L468" s="31">
        <v>3573.15</v>
      </c>
      <c r="M468" s="31">
        <v>7.0352399999999999</v>
      </c>
      <c r="N468" s="1"/>
      <c r="O468" s="1"/>
    </row>
    <row r="469" spans="1:15" ht="12.75" customHeight="1">
      <c r="A469" s="33">
        <v>459</v>
      </c>
      <c r="B469" s="53" t="s">
        <v>229</v>
      </c>
      <c r="C469" s="31">
        <v>2687.45</v>
      </c>
      <c r="D469" s="36">
        <v>2679.9666666666667</v>
      </c>
      <c r="E469" s="36">
        <v>2660.9833333333336</v>
      </c>
      <c r="F469" s="36">
        <v>2634.5166666666669</v>
      </c>
      <c r="G469" s="36">
        <v>2615.5333333333338</v>
      </c>
      <c r="H469" s="36">
        <v>2706.4333333333334</v>
      </c>
      <c r="I469" s="36">
        <v>2725.4166666666661</v>
      </c>
      <c r="J469" s="36">
        <v>2751.8833333333332</v>
      </c>
      <c r="K469" s="31">
        <v>2698.95</v>
      </c>
      <c r="L469" s="31">
        <v>2653.5</v>
      </c>
      <c r="M469" s="31">
        <v>2.17666</v>
      </c>
      <c r="N469" s="1"/>
      <c r="O469" s="1"/>
    </row>
    <row r="470" spans="1:15" ht="12.75" customHeight="1">
      <c r="A470" s="33">
        <v>460</v>
      </c>
      <c r="B470" s="53" t="s">
        <v>296</v>
      </c>
      <c r="C470" s="31">
        <v>1534.9</v>
      </c>
      <c r="D470" s="36">
        <v>1528.7166666666665</v>
      </c>
      <c r="E470" s="36">
        <v>1500.4333333333329</v>
      </c>
      <c r="F470" s="36">
        <v>1465.9666666666665</v>
      </c>
      <c r="G470" s="36">
        <v>1437.6833333333329</v>
      </c>
      <c r="H470" s="36">
        <v>1563.1833333333329</v>
      </c>
      <c r="I470" s="36">
        <v>1591.4666666666662</v>
      </c>
      <c r="J470" s="36">
        <v>1625.9333333333329</v>
      </c>
      <c r="K470" s="31">
        <v>1557</v>
      </c>
      <c r="L470" s="31">
        <v>1494.25</v>
      </c>
      <c r="M470" s="31">
        <v>6.9404899999999996</v>
      </c>
      <c r="N470" s="1"/>
      <c r="O470" s="1"/>
    </row>
    <row r="471" spans="1:15" ht="12.75" customHeight="1">
      <c r="A471" s="33">
        <v>461</v>
      </c>
      <c r="B471" s="53" t="s">
        <v>230</v>
      </c>
      <c r="C471" s="31">
        <v>4314.1000000000004</v>
      </c>
      <c r="D471" s="36">
        <v>4293.833333333333</v>
      </c>
      <c r="E471" s="36">
        <v>4072.6666666666661</v>
      </c>
      <c r="F471" s="36">
        <v>3831.2333333333331</v>
      </c>
      <c r="G471" s="36">
        <v>3610.0666666666662</v>
      </c>
      <c r="H471" s="36">
        <v>4535.2666666666664</v>
      </c>
      <c r="I471" s="36">
        <v>4756.4333333333325</v>
      </c>
      <c r="J471" s="36">
        <v>4997.8666666666659</v>
      </c>
      <c r="K471" s="31">
        <v>4515</v>
      </c>
      <c r="L471" s="31">
        <v>4052.4</v>
      </c>
      <c r="M471" s="31">
        <v>23.499389999999998</v>
      </c>
      <c r="N471" s="1"/>
      <c r="O471" s="1"/>
    </row>
    <row r="472" spans="1:15" ht="12.75" customHeight="1">
      <c r="A472" s="33">
        <v>462</v>
      </c>
      <c r="B472" s="53" t="s">
        <v>297</v>
      </c>
      <c r="C472" s="31">
        <v>39.75</v>
      </c>
      <c r="D472" s="36">
        <v>39.950000000000003</v>
      </c>
      <c r="E472" s="36">
        <v>39.500000000000007</v>
      </c>
      <c r="F472" s="36">
        <v>39.250000000000007</v>
      </c>
      <c r="G472" s="36">
        <v>38.800000000000011</v>
      </c>
      <c r="H472" s="36">
        <v>40.200000000000003</v>
      </c>
      <c r="I472" s="36">
        <v>40.649999999999991</v>
      </c>
      <c r="J472" s="36">
        <v>40.9</v>
      </c>
      <c r="K472" s="31">
        <v>40.4</v>
      </c>
      <c r="L472" s="31">
        <v>39.700000000000003</v>
      </c>
      <c r="M472" s="31">
        <v>64.35812</v>
      </c>
      <c r="N472" s="1"/>
      <c r="O472" s="1"/>
    </row>
    <row r="473" spans="1:15" ht="12.75" customHeight="1">
      <c r="A473" s="33">
        <v>463</v>
      </c>
      <c r="B473" s="53" t="s">
        <v>528</v>
      </c>
      <c r="C473" s="31">
        <v>371.1</v>
      </c>
      <c r="D473" s="36">
        <v>372.31666666666666</v>
      </c>
      <c r="E473" s="36">
        <v>364.23333333333335</v>
      </c>
      <c r="F473" s="36">
        <v>357.36666666666667</v>
      </c>
      <c r="G473" s="36">
        <v>349.28333333333336</v>
      </c>
      <c r="H473" s="36">
        <v>379.18333333333334</v>
      </c>
      <c r="I473" s="36">
        <v>387.26666666666671</v>
      </c>
      <c r="J473" s="36">
        <v>394.13333333333333</v>
      </c>
      <c r="K473" s="31">
        <v>380.4</v>
      </c>
      <c r="L473" s="31">
        <v>365.45</v>
      </c>
      <c r="M473" s="31">
        <v>18.006070000000001</v>
      </c>
      <c r="N473" s="1"/>
      <c r="O473" s="1"/>
    </row>
    <row r="474" spans="1:15" ht="12.75" customHeight="1">
      <c r="A474" s="33">
        <v>464</v>
      </c>
      <c r="B474" s="53" t="s">
        <v>529</v>
      </c>
      <c r="C474" s="31">
        <v>539.04999999999995</v>
      </c>
      <c r="D474" s="36">
        <v>538.75</v>
      </c>
      <c r="E474" s="36">
        <v>532.79999999999995</v>
      </c>
      <c r="F474" s="36">
        <v>526.54999999999995</v>
      </c>
      <c r="G474" s="36">
        <v>520.59999999999991</v>
      </c>
      <c r="H474" s="36">
        <v>545</v>
      </c>
      <c r="I474" s="36">
        <v>550.95000000000005</v>
      </c>
      <c r="J474" s="36">
        <v>557.20000000000005</v>
      </c>
      <c r="K474" s="31">
        <v>544.70000000000005</v>
      </c>
      <c r="L474" s="31">
        <v>532.5</v>
      </c>
      <c r="M474" s="31">
        <v>6.3985900000000004</v>
      </c>
      <c r="N474" s="1"/>
      <c r="O474" s="1"/>
    </row>
    <row r="475" spans="1:15" ht="12.75" customHeight="1">
      <c r="A475" s="33">
        <v>465</v>
      </c>
      <c r="B475" s="53" t="s">
        <v>298</v>
      </c>
      <c r="C475" s="31">
        <v>3707.6</v>
      </c>
      <c r="D475" s="36">
        <v>3681.2166666666672</v>
      </c>
      <c r="E475" s="36">
        <v>3638.4333333333343</v>
      </c>
      <c r="F475" s="36">
        <v>3569.2666666666673</v>
      </c>
      <c r="G475" s="36">
        <v>3526.4833333333345</v>
      </c>
      <c r="H475" s="36">
        <v>3750.3833333333341</v>
      </c>
      <c r="I475" s="36">
        <v>3793.166666666667</v>
      </c>
      <c r="J475" s="36">
        <v>3862.3333333333339</v>
      </c>
      <c r="K475" s="31">
        <v>3724</v>
      </c>
      <c r="L475" s="31">
        <v>3612.05</v>
      </c>
      <c r="M475" s="31">
        <v>3.4154800000000001</v>
      </c>
      <c r="N475" s="1"/>
      <c r="O475" s="1"/>
    </row>
    <row r="476" spans="1:15" ht="12.75" customHeight="1">
      <c r="A476" s="33">
        <v>466</v>
      </c>
      <c r="B476" s="53" t="s">
        <v>530</v>
      </c>
      <c r="C476" s="31">
        <v>58.5</v>
      </c>
      <c r="D476" s="36">
        <v>58.316666666666663</v>
      </c>
      <c r="E476" s="36">
        <v>57.483333333333327</v>
      </c>
      <c r="F476" s="36">
        <v>56.466666666666661</v>
      </c>
      <c r="G476" s="36">
        <v>55.633333333333326</v>
      </c>
      <c r="H476" s="36">
        <v>59.333333333333329</v>
      </c>
      <c r="I476" s="36">
        <v>60.166666666666671</v>
      </c>
      <c r="J476" s="36">
        <v>61.18333333333333</v>
      </c>
      <c r="K476" s="31">
        <v>59.15</v>
      </c>
      <c r="L476" s="31">
        <v>57.3</v>
      </c>
      <c r="M476" s="31">
        <v>282.67183999999997</v>
      </c>
      <c r="N476" s="1"/>
      <c r="O476" s="1"/>
    </row>
    <row r="477" spans="1:15" ht="12.75" customHeight="1">
      <c r="A477" s="33">
        <v>467</v>
      </c>
      <c r="B477" s="53" t="s">
        <v>531</v>
      </c>
      <c r="C477" s="31">
        <v>728.1</v>
      </c>
      <c r="D477" s="36">
        <v>726.71666666666658</v>
      </c>
      <c r="E477" s="36">
        <v>721.43333333333317</v>
      </c>
      <c r="F477" s="36">
        <v>714.76666666666654</v>
      </c>
      <c r="G477" s="36">
        <v>709.48333333333312</v>
      </c>
      <c r="H477" s="36">
        <v>733.38333333333321</v>
      </c>
      <c r="I477" s="36">
        <v>738.66666666666674</v>
      </c>
      <c r="J477" s="36">
        <v>745.33333333333326</v>
      </c>
      <c r="K477" s="31">
        <v>732</v>
      </c>
      <c r="L477" s="31">
        <v>720.05</v>
      </c>
      <c r="M477" s="31">
        <v>1.2416799999999999</v>
      </c>
      <c r="N477" s="1"/>
      <c r="O477" s="1"/>
    </row>
    <row r="478" spans="1:15" ht="12.75" customHeight="1">
      <c r="A478" s="33">
        <v>468</v>
      </c>
      <c r="B478" s="53" t="s">
        <v>234</v>
      </c>
      <c r="C478" s="31">
        <v>507.05</v>
      </c>
      <c r="D478" s="36">
        <v>507.5</v>
      </c>
      <c r="E478" s="36">
        <v>504.05</v>
      </c>
      <c r="F478" s="36">
        <v>501.05</v>
      </c>
      <c r="G478" s="36">
        <v>497.6</v>
      </c>
      <c r="H478" s="36">
        <v>510.5</v>
      </c>
      <c r="I478" s="36">
        <v>513.95000000000005</v>
      </c>
      <c r="J478" s="36">
        <v>516.95000000000005</v>
      </c>
      <c r="K478" s="31">
        <v>510.95</v>
      </c>
      <c r="L478" s="31">
        <v>504.5</v>
      </c>
      <c r="M478" s="31">
        <v>25.017389999999999</v>
      </c>
      <c r="N478" s="1"/>
      <c r="O478" s="1"/>
    </row>
    <row r="479" spans="1:15" ht="12.75" customHeight="1">
      <c r="A479" s="33">
        <v>469</v>
      </c>
      <c r="B479" s="53" t="s">
        <v>532</v>
      </c>
      <c r="C479" s="31">
        <v>968.85</v>
      </c>
      <c r="D479" s="36">
        <v>977.51666666666677</v>
      </c>
      <c r="E479" s="36">
        <v>956.03333333333353</v>
      </c>
      <c r="F479" s="36">
        <v>943.21666666666681</v>
      </c>
      <c r="G479" s="36">
        <v>921.73333333333358</v>
      </c>
      <c r="H479" s="36">
        <v>990.33333333333348</v>
      </c>
      <c r="I479" s="36">
        <v>1011.8166666666668</v>
      </c>
      <c r="J479" s="36">
        <v>1024.6333333333334</v>
      </c>
      <c r="K479" s="31">
        <v>999</v>
      </c>
      <c r="L479" s="31">
        <v>964.7</v>
      </c>
      <c r="M479" s="31">
        <v>4.5567200000000003</v>
      </c>
      <c r="N479" s="1"/>
      <c r="O479" s="1"/>
    </row>
    <row r="480" spans="1:15" ht="12.75" customHeight="1">
      <c r="A480" s="33">
        <v>470</v>
      </c>
      <c r="B480" s="53" t="s">
        <v>878</v>
      </c>
      <c r="C480" s="31">
        <v>53.75</v>
      </c>
      <c r="D480" s="36">
        <v>53.949999999999996</v>
      </c>
      <c r="E480" s="36">
        <v>53.199999999999989</v>
      </c>
      <c r="F480" s="36">
        <v>52.649999999999991</v>
      </c>
      <c r="G480" s="36">
        <v>51.899999999999984</v>
      </c>
      <c r="H480" s="36">
        <v>54.499999999999993</v>
      </c>
      <c r="I480" s="36">
        <v>55.250000000000007</v>
      </c>
      <c r="J480" s="36">
        <v>55.8</v>
      </c>
      <c r="K480" s="31">
        <v>54.7</v>
      </c>
      <c r="L480" s="31">
        <v>53.4</v>
      </c>
      <c r="M480" s="31">
        <v>66.323149999999998</v>
      </c>
      <c r="N480" s="1"/>
      <c r="O480" s="1"/>
    </row>
    <row r="481" spans="1:15" ht="12.75" customHeight="1">
      <c r="A481" s="33">
        <v>471</v>
      </c>
      <c r="B481" s="31" t="s">
        <v>233</v>
      </c>
      <c r="C481" s="36">
        <v>9964.4500000000007</v>
      </c>
      <c r="D481" s="36">
        <v>9906.1666666666661</v>
      </c>
      <c r="E481" s="36">
        <v>9801.3333333333321</v>
      </c>
      <c r="F481" s="36">
        <v>9638.2166666666653</v>
      </c>
      <c r="G481" s="36">
        <v>9533.3833333333314</v>
      </c>
      <c r="H481" s="36">
        <v>10069.283333333333</v>
      </c>
      <c r="I481" s="36">
        <v>10174.116666666665</v>
      </c>
      <c r="J481" s="31">
        <v>10337.233333333334</v>
      </c>
      <c r="K481" s="31">
        <v>10011</v>
      </c>
      <c r="L481" s="31">
        <v>9743.0499999999993</v>
      </c>
      <c r="M481" s="53">
        <v>8.0850500000000007</v>
      </c>
      <c r="N481" s="1"/>
      <c r="O481" s="1"/>
    </row>
    <row r="482" spans="1:15" ht="12.75" customHeight="1">
      <c r="A482" s="33">
        <v>472</v>
      </c>
      <c r="B482" s="31" t="s">
        <v>299</v>
      </c>
      <c r="C482" s="36">
        <v>156.75</v>
      </c>
      <c r="D482" s="36">
        <v>155.20000000000002</v>
      </c>
      <c r="E482" s="36">
        <v>153.40000000000003</v>
      </c>
      <c r="F482" s="36">
        <v>150.05000000000001</v>
      </c>
      <c r="G482" s="36">
        <v>148.25000000000003</v>
      </c>
      <c r="H482" s="36">
        <v>158.55000000000004</v>
      </c>
      <c r="I482" s="36">
        <v>160.35000000000005</v>
      </c>
      <c r="J482" s="31">
        <v>163.70000000000005</v>
      </c>
      <c r="K482" s="31">
        <v>157</v>
      </c>
      <c r="L482" s="31">
        <v>151.85</v>
      </c>
      <c r="M482" s="53">
        <v>239.70706999999999</v>
      </c>
      <c r="N482" s="1"/>
      <c r="O482" s="1"/>
    </row>
    <row r="483" spans="1:15" ht="12.75" customHeight="1">
      <c r="A483" s="33">
        <v>473</v>
      </c>
      <c r="B483" s="31" t="s">
        <v>232</v>
      </c>
      <c r="C483" s="31">
        <v>2038.25</v>
      </c>
      <c r="D483" s="36">
        <v>2043.6333333333332</v>
      </c>
      <c r="E483" s="36">
        <v>2013.2666666666664</v>
      </c>
      <c r="F483" s="36">
        <v>1988.2833333333333</v>
      </c>
      <c r="G483" s="36">
        <v>1957.9166666666665</v>
      </c>
      <c r="H483" s="36">
        <v>2068.6166666666663</v>
      </c>
      <c r="I483" s="36">
        <v>2098.9833333333331</v>
      </c>
      <c r="J483" s="36">
        <v>2123.9666666666662</v>
      </c>
      <c r="K483" s="31">
        <v>2074</v>
      </c>
      <c r="L483" s="31">
        <v>2018.65</v>
      </c>
      <c r="M483" s="31">
        <v>3.3296100000000002</v>
      </c>
      <c r="N483" s="1"/>
      <c r="O483" s="1"/>
    </row>
    <row r="484" spans="1:15" ht="12.75" customHeight="1">
      <c r="A484" s="33">
        <v>474</v>
      </c>
      <c r="B484" s="31" t="s">
        <v>173</v>
      </c>
      <c r="C484" s="36">
        <v>1180.5</v>
      </c>
      <c r="D484" s="36">
        <v>1184.2</v>
      </c>
      <c r="E484" s="36">
        <v>1166.3000000000002</v>
      </c>
      <c r="F484" s="36">
        <v>1152.1000000000001</v>
      </c>
      <c r="G484" s="36">
        <v>1134.2000000000003</v>
      </c>
      <c r="H484" s="36">
        <v>1198.4000000000001</v>
      </c>
      <c r="I484" s="36">
        <v>1216.3000000000002</v>
      </c>
      <c r="J484" s="31">
        <v>1230.5</v>
      </c>
      <c r="K484" s="31">
        <v>1202.0999999999999</v>
      </c>
      <c r="L484" s="31">
        <v>1170</v>
      </c>
      <c r="M484" s="53">
        <v>6.4511000000000003</v>
      </c>
      <c r="N484" s="1"/>
      <c r="O484" s="1"/>
    </row>
    <row r="485" spans="1:15" ht="12.75" customHeight="1">
      <c r="A485" s="33">
        <v>475</v>
      </c>
      <c r="B485" s="31" t="s">
        <v>879</v>
      </c>
      <c r="C485" s="31">
        <v>357.6</v>
      </c>
      <c r="D485" s="36">
        <v>355.7166666666667</v>
      </c>
      <c r="E485" s="36">
        <v>345.03333333333342</v>
      </c>
      <c r="F485" s="36">
        <v>332.4666666666667</v>
      </c>
      <c r="G485" s="36">
        <v>321.78333333333342</v>
      </c>
      <c r="H485" s="36">
        <v>368.28333333333342</v>
      </c>
      <c r="I485" s="36">
        <v>378.9666666666667</v>
      </c>
      <c r="J485" s="36">
        <v>391.53333333333342</v>
      </c>
      <c r="K485" s="31">
        <v>366.4</v>
      </c>
      <c r="L485" s="31">
        <v>343.15</v>
      </c>
      <c r="M485" s="31">
        <v>25.845780000000001</v>
      </c>
      <c r="N485" s="1"/>
      <c r="O485" s="1"/>
    </row>
    <row r="486" spans="1:15" ht="12.75" customHeight="1">
      <c r="A486" s="33">
        <v>476</v>
      </c>
      <c r="B486" s="31" t="s">
        <v>533</v>
      </c>
      <c r="C486" s="36">
        <v>346.2</v>
      </c>
      <c r="D486" s="36">
        <v>347.76666666666671</v>
      </c>
      <c r="E486" s="36">
        <v>341.78333333333342</v>
      </c>
      <c r="F486" s="36">
        <v>337.36666666666673</v>
      </c>
      <c r="G486" s="36">
        <v>331.38333333333344</v>
      </c>
      <c r="H486" s="36">
        <v>352.18333333333339</v>
      </c>
      <c r="I486" s="36">
        <v>358.16666666666663</v>
      </c>
      <c r="J486" s="36">
        <v>362.58333333333337</v>
      </c>
      <c r="K486" s="31">
        <v>353.75</v>
      </c>
      <c r="L486" s="31">
        <v>343.35</v>
      </c>
      <c r="M486" s="31">
        <v>4.0062199999999999</v>
      </c>
      <c r="N486" s="1"/>
      <c r="O486" s="1"/>
    </row>
    <row r="487" spans="1:15" ht="12.75" customHeight="1">
      <c r="A487" s="33">
        <v>477</v>
      </c>
      <c r="B487" s="31" t="s">
        <v>534</v>
      </c>
      <c r="C487" s="31">
        <v>2180.9</v>
      </c>
      <c r="D487" s="36">
        <v>2177.3166666666666</v>
      </c>
      <c r="E487" s="36">
        <v>2154.6333333333332</v>
      </c>
      <c r="F487" s="36">
        <v>2128.3666666666668</v>
      </c>
      <c r="G487" s="36">
        <v>2105.6833333333334</v>
      </c>
      <c r="H487" s="36">
        <v>2203.583333333333</v>
      </c>
      <c r="I487" s="36">
        <v>2226.2666666666664</v>
      </c>
      <c r="J487" s="36">
        <v>2252.5333333333328</v>
      </c>
      <c r="K487" s="31">
        <v>2200</v>
      </c>
      <c r="L487" s="31">
        <v>2151.0500000000002</v>
      </c>
      <c r="M487" s="31">
        <v>0.10415000000000001</v>
      </c>
      <c r="N487" s="1"/>
      <c r="O487" s="1"/>
    </row>
    <row r="488" spans="1:15" ht="12.75" customHeight="1">
      <c r="A488" s="33">
        <v>478</v>
      </c>
      <c r="B488" s="31" t="s">
        <v>535</v>
      </c>
      <c r="C488" s="36">
        <v>550.04999999999995</v>
      </c>
      <c r="D488" s="36">
        <v>554.98333333333323</v>
      </c>
      <c r="E488" s="36">
        <v>543.06666666666649</v>
      </c>
      <c r="F488" s="36">
        <v>536.08333333333326</v>
      </c>
      <c r="G488" s="36">
        <v>524.16666666666652</v>
      </c>
      <c r="H488" s="36">
        <v>561.96666666666647</v>
      </c>
      <c r="I488" s="36">
        <v>573.88333333333321</v>
      </c>
      <c r="J488" s="36">
        <v>580.86666666666645</v>
      </c>
      <c r="K488" s="31">
        <v>566.9</v>
      </c>
      <c r="L488" s="31">
        <v>548</v>
      </c>
      <c r="M488" s="31">
        <v>6.5781799999999997</v>
      </c>
      <c r="N488" s="1"/>
      <c r="O488" s="1"/>
    </row>
    <row r="489" spans="1:15" ht="12.75" customHeight="1">
      <c r="A489" s="33">
        <v>479</v>
      </c>
      <c r="B489" s="53" t="s">
        <v>536</v>
      </c>
      <c r="C489" s="31">
        <v>425.3</v>
      </c>
      <c r="D489" s="36">
        <v>422.2</v>
      </c>
      <c r="E489" s="36">
        <v>406.59999999999997</v>
      </c>
      <c r="F489" s="36">
        <v>387.9</v>
      </c>
      <c r="G489" s="36">
        <v>372.29999999999995</v>
      </c>
      <c r="H489" s="36">
        <v>440.9</v>
      </c>
      <c r="I489" s="36">
        <v>456.5</v>
      </c>
      <c r="J489" s="36">
        <v>475.2</v>
      </c>
      <c r="K489" s="31">
        <v>437.8</v>
      </c>
      <c r="L489" s="31">
        <v>403.5</v>
      </c>
      <c r="M489" s="31">
        <v>46.230240000000002</v>
      </c>
      <c r="N489" s="1"/>
      <c r="O489" s="1"/>
    </row>
    <row r="490" spans="1:15" ht="12.75" customHeight="1">
      <c r="A490" s="33">
        <v>480</v>
      </c>
      <c r="B490" s="53" t="s">
        <v>537</v>
      </c>
      <c r="C490" s="36">
        <v>450.95</v>
      </c>
      <c r="D490" s="36">
        <v>453.15000000000003</v>
      </c>
      <c r="E490" s="36">
        <v>445.80000000000007</v>
      </c>
      <c r="F490" s="36">
        <v>440.65000000000003</v>
      </c>
      <c r="G490" s="36">
        <v>433.30000000000007</v>
      </c>
      <c r="H490" s="36">
        <v>458.30000000000007</v>
      </c>
      <c r="I490" s="36">
        <v>465.65000000000009</v>
      </c>
      <c r="J490" s="36">
        <v>470.80000000000007</v>
      </c>
      <c r="K490" s="31">
        <v>460.5</v>
      </c>
      <c r="L490" s="31">
        <v>448</v>
      </c>
      <c r="M490" s="31">
        <v>1.28508</v>
      </c>
      <c r="N490" s="1"/>
      <c r="O490" s="1"/>
    </row>
    <row r="491" spans="1:15" ht="12.75" customHeight="1">
      <c r="A491" s="33">
        <v>481</v>
      </c>
      <c r="B491" s="53" t="s">
        <v>538</v>
      </c>
      <c r="C491" s="31">
        <v>531.79999999999995</v>
      </c>
      <c r="D491" s="36">
        <v>526.26666666666665</v>
      </c>
      <c r="E491" s="36">
        <v>517.5333333333333</v>
      </c>
      <c r="F491" s="36">
        <v>503.26666666666665</v>
      </c>
      <c r="G491" s="36">
        <v>494.5333333333333</v>
      </c>
      <c r="H491" s="36">
        <v>540.5333333333333</v>
      </c>
      <c r="I491" s="36">
        <v>549.26666666666665</v>
      </c>
      <c r="J491" s="36">
        <v>563.5333333333333</v>
      </c>
      <c r="K491" s="31">
        <v>535</v>
      </c>
      <c r="L491" s="31">
        <v>512</v>
      </c>
      <c r="M491" s="31">
        <v>2.41595</v>
      </c>
      <c r="N491" s="1"/>
      <c r="O491" s="1"/>
    </row>
    <row r="492" spans="1:15" ht="12.75" customHeight="1">
      <c r="A492" s="33">
        <v>482</v>
      </c>
      <c r="B492" s="53" t="s">
        <v>300</v>
      </c>
      <c r="C492" s="36">
        <v>1486.15</v>
      </c>
      <c r="D492" s="36">
        <v>1473.2333333333333</v>
      </c>
      <c r="E492" s="36">
        <v>1455.6666666666667</v>
      </c>
      <c r="F492" s="36">
        <v>1425.1833333333334</v>
      </c>
      <c r="G492" s="36">
        <v>1407.6166666666668</v>
      </c>
      <c r="H492" s="36">
        <v>1503.7166666666667</v>
      </c>
      <c r="I492" s="36">
        <v>1521.2833333333333</v>
      </c>
      <c r="J492" s="36">
        <v>1551.7666666666667</v>
      </c>
      <c r="K492" s="31">
        <v>1490.8</v>
      </c>
      <c r="L492" s="31">
        <v>1442.75</v>
      </c>
      <c r="M492" s="31">
        <v>17.626090000000001</v>
      </c>
      <c r="N492" s="1"/>
      <c r="O492" s="1"/>
    </row>
    <row r="493" spans="1:15" ht="12.75" customHeight="1">
      <c r="A493" s="33">
        <v>483</v>
      </c>
      <c r="B493" s="53" t="s">
        <v>539</v>
      </c>
      <c r="C493" s="36">
        <v>949.6</v>
      </c>
      <c r="D493" s="36">
        <v>947.06666666666661</v>
      </c>
      <c r="E493" s="36">
        <v>942.53333333333319</v>
      </c>
      <c r="F493" s="36">
        <v>935.46666666666658</v>
      </c>
      <c r="G493" s="36">
        <v>930.93333333333317</v>
      </c>
      <c r="H493" s="36">
        <v>954.13333333333321</v>
      </c>
      <c r="I493" s="36">
        <v>958.66666666666652</v>
      </c>
      <c r="J493" s="36">
        <v>965.73333333333323</v>
      </c>
      <c r="K493" s="31">
        <v>951.6</v>
      </c>
      <c r="L493" s="31">
        <v>940</v>
      </c>
      <c r="M493" s="31">
        <v>2.7426400000000002</v>
      </c>
      <c r="N493" s="1"/>
      <c r="O493" s="1"/>
    </row>
    <row r="494" spans="1:15" ht="12.75" customHeight="1">
      <c r="A494" s="33">
        <v>484</v>
      </c>
      <c r="B494" s="53" t="s">
        <v>235</v>
      </c>
      <c r="C494" s="36">
        <v>406.3</v>
      </c>
      <c r="D494" s="36">
        <v>403.86666666666662</v>
      </c>
      <c r="E494" s="36">
        <v>399.53333333333325</v>
      </c>
      <c r="F494" s="36">
        <v>392.76666666666665</v>
      </c>
      <c r="G494" s="36">
        <v>388.43333333333328</v>
      </c>
      <c r="H494" s="36">
        <v>410.63333333333321</v>
      </c>
      <c r="I494" s="36">
        <v>414.96666666666658</v>
      </c>
      <c r="J494" s="36">
        <v>421.73333333333318</v>
      </c>
      <c r="K494" s="31">
        <v>408.2</v>
      </c>
      <c r="L494" s="31">
        <v>397.1</v>
      </c>
      <c r="M494" s="31">
        <v>112.28541</v>
      </c>
      <c r="N494" s="1"/>
      <c r="O494" s="1"/>
    </row>
    <row r="495" spans="1:15" ht="12.75" customHeight="1">
      <c r="A495" s="33">
        <v>485</v>
      </c>
      <c r="B495" s="53" t="s">
        <v>540</v>
      </c>
      <c r="C495" s="36">
        <v>717.3</v>
      </c>
      <c r="D495" s="36">
        <v>711.2833333333333</v>
      </c>
      <c r="E495" s="36">
        <v>702.56666666666661</v>
      </c>
      <c r="F495" s="36">
        <v>687.83333333333326</v>
      </c>
      <c r="G495" s="36">
        <v>679.11666666666656</v>
      </c>
      <c r="H495" s="36">
        <v>726.01666666666665</v>
      </c>
      <c r="I495" s="36">
        <v>734.73333333333335</v>
      </c>
      <c r="J495" s="36">
        <v>749.4666666666667</v>
      </c>
      <c r="K495" s="31">
        <v>720</v>
      </c>
      <c r="L495" s="31">
        <v>696.55</v>
      </c>
      <c r="M495" s="31">
        <v>3.2585099999999998</v>
      </c>
      <c r="N495" s="1"/>
      <c r="O495" s="1"/>
    </row>
    <row r="496" spans="1:15" ht="12.75" customHeight="1">
      <c r="A496" s="33">
        <v>486</v>
      </c>
      <c r="B496" s="53" t="s">
        <v>541</v>
      </c>
      <c r="C496" s="36">
        <v>1640.5</v>
      </c>
      <c r="D496" s="36">
        <v>1639.1833333333334</v>
      </c>
      <c r="E496" s="36">
        <v>1623.3666666666668</v>
      </c>
      <c r="F496" s="36">
        <v>1606.2333333333333</v>
      </c>
      <c r="G496" s="36">
        <v>1590.4166666666667</v>
      </c>
      <c r="H496" s="36">
        <v>1656.3166666666668</v>
      </c>
      <c r="I496" s="36">
        <v>1672.1333333333334</v>
      </c>
      <c r="J496" s="36">
        <v>1689.2666666666669</v>
      </c>
      <c r="K496" s="31">
        <v>1655</v>
      </c>
      <c r="L496" s="31">
        <v>1622.05</v>
      </c>
      <c r="M496" s="31">
        <v>1.54871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13.45</v>
      </c>
      <c r="D497" s="36">
        <v>13.716666666666667</v>
      </c>
      <c r="E497" s="36">
        <v>13.133333333333333</v>
      </c>
      <c r="F497" s="36">
        <v>12.816666666666666</v>
      </c>
      <c r="G497" s="36">
        <v>12.233333333333333</v>
      </c>
      <c r="H497" s="36">
        <v>14.033333333333333</v>
      </c>
      <c r="I497" s="36">
        <v>14.616666666666665</v>
      </c>
      <c r="J497" s="36">
        <v>14.933333333333334</v>
      </c>
      <c r="K497" s="31">
        <v>14.3</v>
      </c>
      <c r="L497" s="31">
        <v>13.4</v>
      </c>
      <c r="M497" s="31">
        <v>13283.246059999999</v>
      </c>
      <c r="N497" s="1"/>
      <c r="O497" s="1"/>
    </row>
    <row r="498" spans="1:15" ht="12.75" customHeight="1">
      <c r="A498" s="33">
        <v>488</v>
      </c>
      <c r="B498" s="53" t="s">
        <v>236</v>
      </c>
      <c r="C498" s="36">
        <v>1467.65</v>
      </c>
      <c r="D498" s="36">
        <v>1466.3333333333333</v>
      </c>
      <c r="E498" s="36">
        <v>1455.3166666666666</v>
      </c>
      <c r="F498" s="36">
        <v>1442.9833333333333</v>
      </c>
      <c r="G498" s="36">
        <v>1431.9666666666667</v>
      </c>
      <c r="H498" s="36">
        <v>1478.6666666666665</v>
      </c>
      <c r="I498" s="36">
        <v>1489.6833333333334</v>
      </c>
      <c r="J498" s="36">
        <v>1502.0166666666664</v>
      </c>
      <c r="K498" s="31">
        <v>1477.35</v>
      </c>
      <c r="L498" s="31">
        <v>1454</v>
      </c>
      <c r="M498" s="31">
        <v>16.7029</v>
      </c>
      <c r="N498" s="1"/>
      <c r="O498" s="1"/>
    </row>
    <row r="499" spans="1:15" ht="12.75" customHeight="1">
      <c r="A499" s="33">
        <v>489</v>
      </c>
      <c r="B499" s="53" t="s">
        <v>542</v>
      </c>
      <c r="C499" s="53">
        <v>570.35</v>
      </c>
      <c r="D499" s="36">
        <v>573.11666666666667</v>
      </c>
      <c r="E499" s="36">
        <v>566.23333333333335</v>
      </c>
      <c r="F499" s="36">
        <v>562.11666666666667</v>
      </c>
      <c r="G499" s="36">
        <v>555.23333333333335</v>
      </c>
      <c r="H499" s="36">
        <v>577.23333333333335</v>
      </c>
      <c r="I499" s="36">
        <v>584.11666666666679</v>
      </c>
      <c r="J499" s="36">
        <v>588.23333333333335</v>
      </c>
      <c r="K499" s="31">
        <v>580</v>
      </c>
      <c r="L499" s="31">
        <v>569</v>
      </c>
      <c r="M499" s="31">
        <v>2.7323300000000001</v>
      </c>
      <c r="N499" s="1"/>
      <c r="O499" s="1"/>
    </row>
    <row r="500" spans="1:15" ht="12.75" customHeight="1">
      <c r="A500" s="33">
        <v>490</v>
      </c>
      <c r="B500" s="53" t="s">
        <v>880</v>
      </c>
      <c r="C500" s="53">
        <v>151.69999999999999</v>
      </c>
      <c r="D500" s="36">
        <v>152.51666666666665</v>
      </c>
      <c r="E500" s="36">
        <v>150.0333333333333</v>
      </c>
      <c r="F500" s="36">
        <v>148.36666666666665</v>
      </c>
      <c r="G500" s="36">
        <v>145.8833333333333</v>
      </c>
      <c r="H500" s="36">
        <v>154.18333333333331</v>
      </c>
      <c r="I500" s="36">
        <v>156.66666666666666</v>
      </c>
      <c r="J500" s="36">
        <v>158.33333333333331</v>
      </c>
      <c r="K500" s="31">
        <v>155</v>
      </c>
      <c r="L500" s="31">
        <v>150.85</v>
      </c>
      <c r="M500" s="31">
        <v>17.833279999999998</v>
      </c>
      <c r="N500" s="1"/>
      <c r="O500" s="1"/>
    </row>
    <row r="501" spans="1:15" ht="12.75" customHeight="1">
      <c r="A501" s="33">
        <v>491</v>
      </c>
      <c r="B501" s="53" t="s">
        <v>543</v>
      </c>
      <c r="C501" s="53">
        <v>861.85</v>
      </c>
      <c r="D501" s="36">
        <v>870.25</v>
      </c>
      <c r="E501" s="36">
        <v>847.65</v>
      </c>
      <c r="F501" s="36">
        <v>833.44999999999993</v>
      </c>
      <c r="G501" s="36">
        <v>810.84999999999991</v>
      </c>
      <c r="H501" s="36">
        <v>884.45</v>
      </c>
      <c r="I501" s="36">
        <v>907.05</v>
      </c>
      <c r="J501" s="36">
        <v>921.25000000000011</v>
      </c>
      <c r="K501" s="31">
        <v>892.85</v>
      </c>
      <c r="L501" s="31">
        <v>856.05</v>
      </c>
      <c r="M501" s="31">
        <v>2.2441399999999998</v>
      </c>
      <c r="N501" s="1"/>
      <c r="O501" s="1"/>
    </row>
    <row r="502" spans="1:15" ht="12.75" customHeight="1">
      <c r="A502" s="33">
        <v>492</v>
      </c>
      <c r="B502" s="53" t="s">
        <v>301</v>
      </c>
      <c r="C502" s="53">
        <v>1476.7</v>
      </c>
      <c r="D502" s="36">
        <v>1484.5833333333333</v>
      </c>
      <c r="E502" s="36">
        <v>1459.5666666666666</v>
      </c>
      <c r="F502" s="36">
        <v>1442.4333333333334</v>
      </c>
      <c r="G502" s="36">
        <v>1417.4166666666667</v>
      </c>
      <c r="H502" s="36">
        <v>1501.7166666666665</v>
      </c>
      <c r="I502" s="36">
        <v>1526.7333333333333</v>
      </c>
      <c r="J502" s="36">
        <v>1543.8666666666663</v>
      </c>
      <c r="K502" s="31">
        <v>1509.6</v>
      </c>
      <c r="L502" s="31">
        <v>1467.45</v>
      </c>
      <c r="M502" s="31">
        <v>1.82673</v>
      </c>
      <c r="N502" s="1"/>
      <c r="O502" s="1"/>
    </row>
    <row r="503" spans="1:15" ht="12.75" customHeight="1">
      <c r="A503" s="33">
        <v>493</v>
      </c>
      <c r="B503" s="53" t="s">
        <v>237</v>
      </c>
      <c r="C503" s="36">
        <v>462.95</v>
      </c>
      <c r="D503" s="36">
        <v>464.18333333333339</v>
      </c>
      <c r="E503" s="36">
        <v>460.36666666666679</v>
      </c>
      <c r="F503" s="36">
        <v>457.78333333333342</v>
      </c>
      <c r="G503" s="36">
        <v>453.96666666666681</v>
      </c>
      <c r="H503" s="36">
        <v>466.76666666666677</v>
      </c>
      <c r="I503" s="36">
        <v>470.58333333333337</v>
      </c>
      <c r="J503" s="31">
        <v>473.16666666666674</v>
      </c>
      <c r="K503" s="31">
        <v>468</v>
      </c>
      <c r="L503" s="31">
        <v>461.6</v>
      </c>
      <c r="M503" s="53">
        <v>36.249699999999997</v>
      </c>
      <c r="N503" s="1"/>
      <c r="O503" s="1"/>
    </row>
    <row r="504" spans="1:15" ht="12.75" customHeight="1">
      <c r="A504" s="33">
        <v>494</v>
      </c>
      <c r="B504" s="53" t="s">
        <v>302</v>
      </c>
      <c r="C504" s="36">
        <v>27.1</v>
      </c>
      <c r="D504" s="36">
        <v>27.516666666666669</v>
      </c>
      <c r="E504" s="36">
        <v>26.483333333333338</v>
      </c>
      <c r="F504" s="36">
        <v>25.866666666666667</v>
      </c>
      <c r="G504" s="36">
        <v>24.833333333333336</v>
      </c>
      <c r="H504" s="36">
        <v>28.13333333333334</v>
      </c>
      <c r="I504" s="36">
        <v>29.166666666666671</v>
      </c>
      <c r="J504" s="31">
        <v>29.783333333333342</v>
      </c>
      <c r="K504" s="31">
        <v>28.55</v>
      </c>
      <c r="L504" s="31">
        <v>26.9</v>
      </c>
      <c r="M504" s="53">
        <v>5728.4122299999999</v>
      </c>
      <c r="N504" s="1"/>
      <c r="O504" s="1"/>
    </row>
    <row r="505" spans="1:15" ht="12.75" customHeight="1">
      <c r="A505" s="33">
        <v>495</v>
      </c>
      <c r="B505" s="53" t="s">
        <v>544</v>
      </c>
      <c r="C505" s="53">
        <v>13731.5</v>
      </c>
      <c r="D505" s="36">
        <v>13834.6</v>
      </c>
      <c r="E505" s="36">
        <v>13596.900000000001</v>
      </c>
      <c r="F505" s="36">
        <v>13462.300000000001</v>
      </c>
      <c r="G505" s="36">
        <v>13224.600000000002</v>
      </c>
      <c r="H505" s="36">
        <v>13969.2</v>
      </c>
      <c r="I505" s="36">
        <v>14206.900000000001</v>
      </c>
      <c r="J505" s="36">
        <v>14341.5</v>
      </c>
      <c r="K505" s="31">
        <v>14072.3</v>
      </c>
      <c r="L505" s="31">
        <v>13700</v>
      </c>
      <c r="M505" s="31">
        <v>5.6390000000000003E-2</v>
      </c>
      <c r="N505" s="1"/>
      <c r="O505" s="1"/>
    </row>
    <row r="506" spans="1:15" ht="12.75" customHeight="1">
      <c r="A506" s="33">
        <v>496</v>
      </c>
      <c r="B506" s="53" t="s">
        <v>238</v>
      </c>
      <c r="C506" s="53">
        <v>149.30000000000001</v>
      </c>
      <c r="D506" s="36">
        <v>149.06666666666666</v>
      </c>
      <c r="E506" s="36">
        <v>146.78333333333333</v>
      </c>
      <c r="F506" s="36">
        <v>144.26666666666668</v>
      </c>
      <c r="G506" s="36">
        <v>141.98333333333335</v>
      </c>
      <c r="H506" s="36">
        <v>151.58333333333331</v>
      </c>
      <c r="I506" s="36">
        <v>153.86666666666662</v>
      </c>
      <c r="J506" s="36">
        <v>156.3833333333333</v>
      </c>
      <c r="K506" s="31">
        <v>151.35</v>
      </c>
      <c r="L506" s="31">
        <v>146.55000000000001</v>
      </c>
      <c r="M506" s="31">
        <v>268.74061999999998</v>
      </c>
      <c r="N506" s="1"/>
      <c r="O506" s="1"/>
    </row>
    <row r="507" spans="1:15" ht="12.75" customHeight="1">
      <c r="A507" s="33">
        <v>497</v>
      </c>
      <c r="B507" s="53" t="s">
        <v>545</v>
      </c>
      <c r="C507" s="36">
        <v>612.25</v>
      </c>
      <c r="D507" s="36">
        <v>617.0333333333333</v>
      </c>
      <c r="E507" s="36">
        <v>603.51666666666665</v>
      </c>
      <c r="F507" s="36">
        <v>594.7833333333333</v>
      </c>
      <c r="G507" s="36">
        <v>581.26666666666665</v>
      </c>
      <c r="H507" s="36">
        <v>625.76666666666665</v>
      </c>
      <c r="I507" s="36">
        <v>639.2833333333333</v>
      </c>
      <c r="J507" s="31">
        <v>648.01666666666665</v>
      </c>
      <c r="K507" s="31">
        <v>630.54999999999995</v>
      </c>
      <c r="L507" s="31">
        <v>608.29999999999995</v>
      </c>
      <c r="M507" s="53">
        <v>14.943</v>
      </c>
      <c r="N507" s="1"/>
      <c r="O507" s="1"/>
    </row>
    <row r="508" spans="1:15" ht="12.75" customHeight="1">
      <c r="A508" s="33">
        <v>498</v>
      </c>
      <c r="B508" s="53" t="s">
        <v>303</v>
      </c>
      <c r="C508" s="53">
        <v>193.6</v>
      </c>
      <c r="D508" s="36">
        <v>191.44999999999996</v>
      </c>
      <c r="E508" s="36">
        <v>188.59999999999991</v>
      </c>
      <c r="F508" s="36">
        <v>183.59999999999994</v>
      </c>
      <c r="G508" s="36">
        <v>180.74999999999989</v>
      </c>
      <c r="H508" s="36">
        <v>196.44999999999993</v>
      </c>
      <c r="I508" s="36">
        <v>199.3</v>
      </c>
      <c r="J508" s="36">
        <v>204.29999999999995</v>
      </c>
      <c r="K508" s="31">
        <v>194.3</v>
      </c>
      <c r="L508" s="31">
        <v>186.45</v>
      </c>
      <c r="M508" s="31">
        <v>334.15230000000003</v>
      </c>
      <c r="N508" s="1"/>
      <c r="O508" s="1"/>
    </row>
    <row r="509" spans="1:15" ht="12.75" customHeight="1">
      <c r="A509" s="203">
        <v>499</v>
      </c>
      <c r="B509" s="204" t="s">
        <v>239</v>
      </c>
      <c r="C509" s="204">
        <v>963.1</v>
      </c>
      <c r="D509" s="205">
        <v>959.83333333333337</v>
      </c>
      <c r="E509" s="205">
        <v>951.26666666666677</v>
      </c>
      <c r="F509" s="205">
        <v>939.43333333333339</v>
      </c>
      <c r="G509" s="205">
        <v>930.86666666666679</v>
      </c>
      <c r="H509" s="205">
        <v>971.66666666666674</v>
      </c>
      <c r="I509" s="205">
        <v>980.23333333333335</v>
      </c>
      <c r="J509" s="205">
        <v>992.06666666666672</v>
      </c>
      <c r="K509" s="206">
        <v>968.4</v>
      </c>
      <c r="L509" s="206">
        <v>948</v>
      </c>
      <c r="M509" s="206">
        <v>10.9473</v>
      </c>
      <c r="N509" s="1"/>
      <c r="O509" s="1"/>
    </row>
    <row r="510" spans="1:15" ht="12.75" customHeight="1">
      <c r="A510" s="218">
        <v>500</v>
      </c>
      <c r="B510" s="219" t="s">
        <v>546</v>
      </c>
      <c r="C510" s="219">
        <v>1645.65</v>
      </c>
      <c r="D510" s="220">
        <v>1651.0333333333335</v>
      </c>
      <c r="E510" s="220">
        <v>1632.616666666667</v>
      </c>
      <c r="F510" s="220">
        <v>1619.5833333333335</v>
      </c>
      <c r="G510" s="220">
        <v>1601.166666666667</v>
      </c>
      <c r="H510" s="220">
        <v>1664.0666666666671</v>
      </c>
      <c r="I510" s="220">
        <v>1682.4833333333336</v>
      </c>
      <c r="J510" s="220">
        <v>1695.5166666666671</v>
      </c>
      <c r="K510" s="218">
        <v>1669.45</v>
      </c>
      <c r="L510" s="218">
        <v>1638</v>
      </c>
      <c r="M510" s="218">
        <v>0.14871000000000001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547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240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242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243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244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249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250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251</v>
      </c>
      <c r="N527" s="1"/>
      <c r="O527" s="1"/>
    </row>
    <row r="528" spans="1:15" ht="12.75" customHeight="1">
      <c r="A528" s="64" t="s">
        <v>252</v>
      </c>
      <c r="N528" s="1"/>
      <c r="O528" s="1"/>
    </row>
    <row r="529" spans="1:15" ht="12.75" customHeight="1">
      <c r="A529" s="64" t="s">
        <v>253</v>
      </c>
      <c r="N529" s="1"/>
      <c r="O529" s="1"/>
    </row>
    <row r="530" spans="1:15" ht="12.75" customHeight="1">
      <c r="A530" s="64" t="s">
        <v>254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9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308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2"/>
      <c r="B5" s="353"/>
      <c r="C5" s="352"/>
      <c r="D5" s="353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307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548</v>
      </c>
      <c r="B7" s="354" t="s">
        <v>549</v>
      </c>
      <c r="C7" s="354"/>
      <c r="D7" s="7">
        <f>Main!B10</f>
        <v>45412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550</v>
      </c>
      <c r="B9" s="82" t="s">
        <v>551</v>
      </c>
      <c r="C9" s="82" t="s">
        <v>552</v>
      </c>
      <c r="D9" s="82" t="s">
        <v>553</v>
      </c>
      <c r="E9" s="82" t="s">
        <v>554</v>
      </c>
      <c r="F9" s="82" t="s">
        <v>555</v>
      </c>
      <c r="G9" s="82" t="s">
        <v>556</v>
      </c>
      <c r="H9" s="82" t="s">
        <v>557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45411</v>
      </c>
      <c r="B10" s="32">
        <v>543319</v>
      </c>
      <c r="C10" s="31" t="s">
        <v>1131</v>
      </c>
      <c r="D10" s="31" t="s">
        <v>1132</v>
      </c>
      <c r="E10" s="31" t="s">
        <v>558</v>
      </c>
      <c r="F10" s="84">
        <v>48000</v>
      </c>
      <c r="G10" s="32">
        <v>16.04</v>
      </c>
      <c r="H10" s="32" t="s">
        <v>329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45411</v>
      </c>
      <c r="B11" s="32">
        <v>530881</v>
      </c>
      <c r="C11" s="31" t="s">
        <v>1168</v>
      </c>
      <c r="D11" s="31" t="s">
        <v>1169</v>
      </c>
      <c r="E11" s="31" t="s">
        <v>558</v>
      </c>
      <c r="F11" s="84">
        <v>15000</v>
      </c>
      <c r="G11" s="32">
        <v>59.95</v>
      </c>
      <c r="H11" s="32" t="s">
        <v>329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45411</v>
      </c>
      <c r="B12" s="32">
        <v>530881</v>
      </c>
      <c r="C12" s="31" t="s">
        <v>1168</v>
      </c>
      <c r="D12" s="31" t="s">
        <v>1169</v>
      </c>
      <c r="E12" s="31" t="s">
        <v>559</v>
      </c>
      <c r="F12" s="84">
        <v>93299</v>
      </c>
      <c r="G12" s="32">
        <v>64.989999999999995</v>
      </c>
      <c r="H12" s="32" t="s">
        <v>329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45411</v>
      </c>
      <c r="B13" s="32">
        <v>530881</v>
      </c>
      <c r="C13" s="31" t="s">
        <v>1168</v>
      </c>
      <c r="D13" s="31" t="s">
        <v>1170</v>
      </c>
      <c r="E13" s="31" t="s">
        <v>558</v>
      </c>
      <c r="F13" s="84">
        <v>153000</v>
      </c>
      <c r="G13" s="32">
        <v>64.989999999999995</v>
      </c>
      <c r="H13" s="32" t="s">
        <v>329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45411</v>
      </c>
      <c r="B14" s="32">
        <v>542524</v>
      </c>
      <c r="C14" s="31" t="s">
        <v>1171</v>
      </c>
      <c r="D14" s="31" t="s">
        <v>1172</v>
      </c>
      <c r="E14" s="31" t="s">
        <v>559</v>
      </c>
      <c r="F14" s="84">
        <v>21990</v>
      </c>
      <c r="G14" s="32">
        <v>43.68</v>
      </c>
      <c r="H14" s="32" t="s">
        <v>329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45411</v>
      </c>
      <c r="B15" s="32">
        <v>542524</v>
      </c>
      <c r="C15" s="31" t="s">
        <v>1171</v>
      </c>
      <c r="D15" s="31" t="s">
        <v>1173</v>
      </c>
      <c r="E15" s="31" t="s">
        <v>558</v>
      </c>
      <c r="F15" s="84">
        <v>20000</v>
      </c>
      <c r="G15" s="32">
        <v>43.68</v>
      </c>
      <c r="H15" s="32" t="s">
        <v>329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45411</v>
      </c>
      <c r="B16" s="32">
        <v>539300</v>
      </c>
      <c r="C16" s="31" t="s">
        <v>1174</v>
      </c>
      <c r="D16" s="31" t="s">
        <v>1175</v>
      </c>
      <c r="E16" s="31" t="s">
        <v>559</v>
      </c>
      <c r="F16" s="84">
        <v>33150</v>
      </c>
      <c r="G16" s="32">
        <v>150.35</v>
      </c>
      <c r="H16" s="32" t="s">
        <v>329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45411</v>
      </c>
      <c r="B17" s="32">
        <v>539300</v>
      </c>
      <c r="C17" s="31" t="s">
        <v>1174</v>
      </c>
      <c r="D17" s="31" t="s">
        <v>1176</v>
      </c>
      <c r="E17" s="31" t="s">
        <v>558</v>
      </c>
      <c r="F17" s="84">
        <v>25855</v>
      </c>
      <c r="G17" s="32">
        <v>149.46</v>
      </c>
      <c r="H17" s="32" t="s">
        <v>329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45411</v>
      </c>
      <c r="B18" s="32">
        <v>539300</v>
      </c>
      <c r="C18" s="31" t="s">
        <v>1174</v>
      </c>
      <c r="D18" s="31" t="s">
        <v>1176</v>
      </c>
      <c r="E18" s="31" t="s">
        <v>559</v>
      </c>
      <c r="F18" s="84">
        <v>15091</v>
      </c>
      <c r="G18" s="32">
        <v>150.88</v>
      </c>
      <c r="H18" s="32" t="s">
        <v>329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45411</v>
      </c>
      <c r="B19" s="32">
        <v>531300</v>
      </c>
      <c r="C19" s="31" t="s">
        <v>1177</v>
      </c>
      <c r="D19" s="31" t="s">
        <v>1178</v>
      </c>
      <c r="E19" s="31" t="s">
        <v>559</v>
      </c>
      <c r="F19" s="84">
        <v>100000</v>
      </c>
      <c r="G19" s="32">
        <v>4.05</v>
      </c>
      <c r="H19" s="32" t="s">
        <v>329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45411</v>
      </c>
      <c r="B20" s="32">
        <v>543209</v>
      </c>
      <c r="C20" s="31" t="s">
        <v>1133</v>
      </c>
      <c r="D20" s="31" t="s">
        <v>1179</v>
      </c>
      <c r="E20" s="31" t="s">
        <v>558</v>
      </c>
      <c r="F20" s="84">
        <v>12000</v>
      </c>
      <c r="G20" s="32">
        <v>62.65</v>
      </c>
      <c r="H20" s="32" t="s">
        <v>329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45411</v>
      </c>
      <c r="B21" s="32">
        <v>543209</v>
      </c>
      <c r="C21" s="31" t="s">
        <v>1133</v>
      </c>
      <c r="D21" s="31" t="s">
        <v>1180</v>
      </c>
      <c r="E21" s="31" t="s">
        <v>558</v>
      </c>
      <c r="F21" s="84">
        <v>12000</v>
      </c>
      <c r="G21" s="32">
        <v>58.9</v>
      </c>
      <c r="H21" s="32" t="s">
        <v>329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45411</v>
      </c>
      <c r="B22" s="32">
        <v>543209</v>
      </c>
      <c r="C22" s="31" t="s">
        <v>1133</v>
      </c>
      <c r="D22" s="31" t="s">
        <v>1134</v>
      </c>
      <c r="E22" s="31" t="s">
        <v>559</v>
      </c>
      <c r="F22" s="84">
        <v>39000</v>
      </c>
      <c r="G22" s="32">
        <v>59.73</v>
      </c>
      <c r="H22" s="32" t="s">
        <v>329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45411</v>
      </c>
      <c r="B23" s="32">
        <v>543209</v>
      </c>
      <c r="C23" s="31" t="s">
        <v>1133</v>
      </c>
      <c r="D23" s="31" t="s">
        <v>1181</v>
      </c>
      <c r="E23" s="31" t="s">
        <v>559</v>
      </c>
      <c r="F23" s="84">
        <v>9000</v>
      </c>
      <c r="G23" s="32">
        <v>61.03</v>
      </c>
      <c r="H23" s="32" t="s">
        <v>329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45411</v>
      </c>
      <c r="B24" s="32">
        <v>543209</v>
      </c>
      <c r="C24" s="31" t="s">
        <v>1133</v>
      </c>
      <c r="D24" s="31" t="s">
        <v>1181</v>
      </c>
      <c r="E24" s="31" t="s">
        <v>558</v>
      </c>
      <c r="F24" s="84">
        <v>12000</v>
      </c>
      <c r="G24" s="32">
        <v>60</v>
      </c>
      <c r="H24" s="32" t="s">
        <v>329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45411</v>
      </c>
      <c r="B25" s="32">
        <v>543209</v>
      </c>
      <c r="C25" s="31" t="s">
        <v>1133</v>
      </c>
      <c r="D25" s="31" t="s">
        <v>1117</v>
      </c>
      <c r="E25" s="31" t="s">
        <v>559</v>
      </c>
      <c r="F25" s="84">
        <v>15000</v>
      </c>
      <c r="G25" s="32">
        <v>59.58</v>
      </c>
      <c r="H25" s="32" t="s">
        <v>329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45411</v>
      </c>
      <c r="B26" s="32">
        <v>523019</v>
      </c>
      <c r="C26" s="31" t="s">
        <v>1182</v>
      </c>
      <c r="D26" s="31" t="s">
        <v>1183</v>
      </c>
      <c r="E26" s="31" t="s">
        <v>559</v>
      </c>
      <c r="F26" s="84">
        <v>73470</v>
      </c>
      <c r="G26" s="32">
        <v>100.24</v>
      </c>
      <c r="H26" s="32" t="s">
        <v>329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45411</v>
      </c>
      <c r="B27" s="32">
        <v>542155</v>
      </c>
      <c r="C27" s="31" t="s">
        <v>1184</v>
      </c>
      <c r="D27" s="31" t="s">
        <v>1185</v>
      </c>
      <c r="E27" s="31" t="s">
        <v>559</v>
      </c>
      <c r="F27" s="84">
        <v>10000</v>
      </c>
      <c r="G27" s="32">
        <v>2.74</v>
      </c>
      <c r="H27" s="32" t="s">
        <v>329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45411</v>
      </c>
      <c r="B28" s="32">
        <v>542155</v>
      </c>
      <c r="C28" s="31" t="s">
        <v>1184</v>
      </c>
      <c r="D28" s="31" t="s">
        <v>1185</v>
      </c>
      <c r="E28" s="31" t="s">
        <v>558</v>
      </c>
      <c r="F28" s="84">
        <v>62000</v>
      </c>
      <c r="G28" s="32">
        <v>2.73</v>
      </c>
      <c r="H28" s="32" t="s">
        <v>329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45411</v>
      </c>
      <c r="B29" s="32">
        <v>542155</v>
      </c>
      <c r="C29" s="31" t="s">
        <v>1184</v>
      </c>
      <c r="D29" s="31" t="s">
        <v>1186</v>
      </c>
      <c r="E29" s="31" t="s">
        <v>559</v>
      </c>
      <c r="F29" s="84">
        <v>66000</v>
      </c>
      <c r="G29" s="32">
        <v>2.74</v>
      </c>
      <c r="H29" s="32" t="s">
        <v>329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45411</v>
      </c>
      <c r="B30" s="32">
        <v>530959</v>
      </c>
      <c r="C30" s="31" t="s">
        <v>1187</v>
      </c>
      <c r="D30" s="31" t="s">
        <v>1188</v>
      </c>
      <c r="E30" s="31" t="s">
        <v>558</v>
      </c>
      <c r="F30" s="84">
        <v>106919</v>
      </c>
      <c r="G30" s="32">
        <v>32.86</v>
      </c>
      <c r="H30" s="32" t="s">
        <v>329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45411</v>
      </c>
      <c r="B31" s="32">
        <v>530959</v>
      </c>
      <c r="C31" s="31" t="s">
        <v>1187</v>
      </c>
      <c r="D31" s="31" t="s">
        <v>1188</v>
      </c>
      <c r="E31" s="31" t="s">
        <v>559</v>
      </c>
      <c r="F31" s="84">
        <v>55500</v>
      </c>
      <c r="G31" s="32">
        <v>32.880000000000003</v>
      </c>
      <c r="H31" s="32" t="s">
        <v>329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45411</v>
      </c>
      <c r="B32" s="32">
        <v>530959</v>
      </c>
      <c r="C32" s="31" t="s">
        <v>1187</v>
      </c>
      <c r="D32" s="31" t="s">
        <v>1135</v>
      </c>
      <c r="E32" s="31" t="s">
        <v>558</v>
      </c>
      <c r="F32" s="84">
        <v>104305</v>
      </c>
      <c r="G32" s="32">
        <v>32.21</v>
      </c>
      <c r="H32" s="32" t="s">
        <v>329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45411</v>
      </c>
      <c r="B33" s="32">
        <v>530959</v>
      </c>
      <c r="C33" s="31" t="s">
        <v>1187</v>
      </c>
      <c r="D33" s="31" t="s">
        <v>1135</v>
      </c>
      <c r="E33" s="31" t="s">
        <v>559</v>
      </c>
      <c r="F33" s="84">
        <v>81502</v>
      </c>
      <c r="G33" s="32">
        <v>32.08</v>
      </c>
      <c r="H33" s="32" t="s">
        <v>329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45411</v>
      </c>
      <c r="B34" s="32">
        <v>524444</v>
      </c>
      <c r="C34" s="31" t="s">
        <v>1189</v>
      </c>
      <c r="D34" s="31" t="s">
        <v>1190</v>
      </c>
      <c r="E34" s="31" t="s">
        <v>559</v>
      </c>
      <c r="F34" s="84">
        <v>4000000</v>
      </c>
      <c r="G34" s="32">
        <v>2.52</v>
      </c>
      <c r="H34" s="32" t="s">
        <v>329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45411</v>
      </c>
      <c r="B35" s="32">
        <v>524444</v>
      </c>
      <c r="C35" s="31" t="s">
        <v>1189</v>
      </c>
      <c r="D35" s="31" t="s">
        <v>1191</v>
      </c>
      <c r="E35" s="31" t="s">
        <v>559</v>
      </c>
      <c r="F35" s="84">
        <v>4500000</v>
      </c>
      <c r="G35" s="32">
        <v>2.52</v>
      </c>
      <c r="H35" s="32" t="s">
        <v>329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45411</v>
      </c>
      <c r="B36" s="32">
        <v>544164</v>
      </c>
      <c r="C36" s="31" t="s">
        <v>1136</v>
      </c>
      <c r="D36" s="31" t="s">
        <v>890</v>
      </c>
      <c r="E36" s="31" t="s">
        <v>559</v>
      </c>
      <c r="F36" s="84">
        <v>40000</v>
      </c>
      <c r="G36" s="32">
        <v>85.74</v>
      </c>
      <c r="H36" s="32" t="s">
        <v>329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45411</v>
      </c>
      <c r="B37" s="32">
        <v>540190</v>
      </c>
      <c r="C37" s="31" t="s">
        <v>1192</v>
      </c>
      <c r="D37" s="31" t="s">
        <v>1193</v>
      </c>
      <c r="E37" s="31" t="s">
        <v>559</v>
      </c>
      <c r="F37" s="84">
        <v>86227</v>
      </c>
      <c r="G37" s="32">
        <v>5.32</v>
      </c>
      <c r="H37" s="32" t="s">
        <v>329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45411</v>
      </c>
      <c r="B38" s="32">
        <v>540190</v>
      </c>
      <c r="C38" s="31" t="s">
        <v>1192</v>
      </c>
      <c r="D38" s="31" t="s">
        <v>1193</v>
      </c>
      <c r="E38" s="31" t="s">
        <v>558</v>
      </c>
      <c r="F38" s="84">
        <v>195596</v>
      </c>
      <c r="G38" s="32">
        <v>5.29</v>
      </c>
      <c r="H38" s="32" t="s">
        <v>329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45411</v>
      </c>
      <c r="B39" s="32">
        <v>532042</v>
      </c>
      <c r="C39" s="31" t="s">
        <v>1194</v>
      </c>
      <c r="D39" s="31" t="s">
        <v>1195</v>
      </c>
      <c r="E39" s="31" t="s">
        <v>558</v>
      </c>
      <c r="F39" s="84">
        <v>8616</v>
      </c>
      <c r="G39" s="32">
        <v>42.92</v>
      </c>
      <c r="H39" s="32" t="s">
        <v>329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45411</v>
      </c>
      <c r="B40" s="32">
        <v>532042</v>
      </c>
      <c r="C40" s="31" t="s">
        <v>1194</v>
      </c>
      <c r="D40" s="31" t="s">
        <v>1195</v>
      </c>
      <c r="E40" s="31" t="s">
        <v>559</v>
      </c>
      <c r="F40" s="84">
        <v>29397</v>
      </c>
      <c r="G40" s="32">
        <v>42.65</v>
      </c>
      <c r="H40" s="32" t="s">
        <v>329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45411</v>
      </c>
      <c r="B41" s="32">
        <v>544156</v>
      </c>
      <c r="C41" s="31" t="s">
        <v>1196</v>
      </c>
      <c r="D41" s="31" t="s">
        <v>1197</v>
      </c>
      <c r="E41" s="31" t="s">
        <v>558</v>
      </c>
      <c r="F41" s="84">
        <v>6000</v>
      </c>
      <c r="G41" s="32">
        <v>41.25</v>
      </c>
      <c r="H41" s="32" t="s">
        <v>329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45411</v>
      </c>
      <c r="B42" s="32">
        <v>544156</v>
      </c>
      <c r="C42" s="31" t="s">
        <v>1196</v>
      </c>
      <c r="D42" s="31" t="s">
        <v>1197</v>
      </c>
      <c r="E42" s="31" t="s">
        <v>559</v>
      </c>
      <c r="F42" s="84">
        <v>87000</v>
      </c>
      <c r="G42" s="32">
        <v>38.24</v>
      </c>
      <c r="H42" s="32" t="s">
        <v>329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45411</v>
      </c>
      <c r="B43" s="32">
        <v>533212</v>
      </c>
      <c r="C43" s="31" t="s">
        <v>1198</v>
      </c>
      <c r="D43" s="31" t="s">
        <v>1199</v>
      </c>
      <c r="E43" s="31" t="s">
        <v>559</v>
      </c>
      <c r="F43" s="84">
        <v>818</v>
      </c>
      <c r="G43" s="32">
        <v>132.75</v>
      </c>
      <c r="H43" s="32" t="s">
        <v>329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45411</v>
      </c>
      <c r="B44" s="32">
        <v>533212</v>
      </c>
      <c r="C44" s="31" t="s">
        <v>1198</v>
      </c>
      <c r="D44" s="31" t="s">
        <v>1199</v>
      </c>
      <c r="E44" s="31" t="s">
        <v>558</v>
      </c>
      <c r="F44" s="84">
        <v>27869</v>
      </c>
      <c r="G44" s="32">
        <v>135.88999999999999</v>
      </c>
      <c r="H44" s="32" t="s">
        <v>329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45411</v>
      </c>
      <c r="B45" s="32">
        <v>533212</v>
      </c>
      <c r="C45" s="31" t="s">
        <v>1198</v>
      </c>
      <c r="D45" s="31" t="s">
        <v>1200</v>
      </c>
      <c r="E45" s="31" t="s">
        <v>559</v>
      </c>
      <c r="F45" s="84">
        <v>79754</v>
      </c>
      <c r="G45" s="32">
        <v>136.4</v>
      </c>
      <c r="H45" s="32" t="s">
        <v>329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45411</v>
      </c>
      <c r="B46" s="32">
        <v>513309</v>
      </c>
      <c r="C46" s="31" t="s">
        <v>1201</v>
      </c>
      <c r="D46" s="31" t="s">
        <v>1139</v>
      </c>
      <c r="E46" s="31" t="s">
        <v>558</v>
      </c>
      <c r="F46" s="84">
        <v>149879</v>
      </c>
      <c r="G46" s="32">
        <v>15.01</v>
      </c>
      <c r="H46" s="32" t="s">
        <v>329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45411</v>
      </c>
      <c r="B47" s="32">
        <v>513309</v>
      </c>
      <c r="C47" s="31" t="s">
        <v>1201</v>
      </c>
      <c r="D47" s="31" t="s">
        <v>1202</v>
      </c>
      <c r="E47" s="31" t="s">
        <v>559</v>
      </c>
      <c r="F47" s="84">
        <v>175000</v>
      </c>
      <c r="G47" s="32">
        <v>15.01</v>
      </c>
      <c r="H47" s="32" t="s">
        <v>329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45411</v>
      </c>
      <c r="B48" s="32">
        <v>513309</v>
      </c>
      <c r="C48" s="31" t="s">
        <v>1201</v>
      </c>
      <c r="D48" s="31" t="s">
        <v>1139</v>
      </c>
      <c r="E48" s="31" t="s">
        <v>559</v>
      </c>
      <c r="F48" s="84">
        <v>146717</v>
      </c>
      <c r="G48" s="32">
        <v>15.16</v>
      </c>
      <c r="H48" s="32" t="s">
        <v>329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45411</v>
      </c>
      <c r="B49" s="32">
        <v>513337</v>
      </c>
      <c r="C49" s="31" t="s">
        <v>1137</v>
      </c>
      <c r="D49" s="31" t="s">
        <v>1138</v>
      </c>
      <c r="E49" s="31" t="s">
        <v>559</v>
      </c>
      <c r="F49" s="84">
        <v>500742</v>
      </c>
      <c r="G49" s="32">
        <v>26.78</v>
      </c>
      <c r="H49" s="32" t="s">
        <v>329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45411</v>
      </c>
      <c r="B50" s="32">
        <v>513337</v>
      </c>
      <c r="C50" s="31" t="s">
        <v>1137</v>
      </c>
      <c r="D50" s="31" t="s">
        <v>1138</v>
      </c>
      <c r="E50" s="31" t="s">
        <v>559</v>
      </c>
      <c r="F50" s="84">
        <v>513306</v>
      </c>
      <c r="G50" s="32">
        <v>26.72</v>
      </c>
      <c r="H50" s="32" t="s">
        <v>329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45411</v>
      </c>
      <c r="B51" s="32">
        <v>544163</v>
      </c>
      <c r="C51" s="31" t="s">
        <v>1102</v>
      </c>
      <c r="D51" s="31" t="s">
        <v>1203</v>
      </c>
      <c r="E51" s="31" t="s">
        <v>559</v>
      </c>
      <c r="F51" s="84">
        <v>36000</v>
      </c>
      <c r="G51" s="32">
        <v>127.28</v>
      </c>
      <c r="H51" s="32" t="s">
        <v>329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45411</v>
      </c>
      <c r="B52" s="32">
        <v>536709</v>
      </c>
      <c r="C52" s="31" t="s">
        <v>1076</v>
      </c>
      <c r="D52" s="31" t="s">
        <v>1204</v>
      </c>
      <c r="E52" s="31" t="s">
        <v>559</v>
      </c>
      <c r="F52" s="84">
        <v>80000</v>
      </c>
      <c r="G52" s="32">
        <v>15.82</v>
      </c>
      <c r="H52" s="32" t="s">
        <v>329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45411</v>
      </c>
      <c r="B53" s="32">
        <v>536709</v>
      </c>
      <c r="C53" s="31" t="s">
        <v>1076</v>
      </c>
      <c r="D53" s="31" t="s">
        <v>1205</v>
      </c>
      <c r="E53" s="31" t="s">
        <v>559</v>
      </c>
      <c r="F53" s="84">
        <v>128280</v>
      </c>
      <c r="G53" s="32">
        <v>15.85</v>
      </c>
      <c r="H53" s="32" t="s">
        <v>329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45411</v>
      </c>
      <c r="B54" s="32">
        <v>507912</v>
      </c>
      <c r="C54" s="31" t="s">
        <v>1206</v>
      </c>
      <c r="D54" s="31" t="s">
        <v>1207</v>
      </c>
      <c r="E54" s="31" t="s">
        <v>559</v>
      </c>
      <c r="F54" s="84">
        <v>65016</v>
      </c>
      <c r="G54" s="32">
        <v>158.30000000000001</v>
      </c>
      <c r="H54" s="32" t="s">
        <v>329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45411</v>
      </c>
      <c r="B55" s="32">
        <v>507912</v>
      </c>
      <c r="C55" s="31" t="s">
        <v>1206</v>
      </c>
      <c r="D55" s="31" t="s">
        <v>1208</v>
      </c>
      <c r="E55" s="31" t="s">
        <v>559</v>
      </c>
      <c r="F55" s="84">
        <v>164000</v>
      </c>
      <c r="G55" s="32">
        <v>158.30000000000001</v>
      </c>
      <c r="H55" s="32" t="s">
        <v>329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45411</v>
      </c>
      <c r="B56" s="32">
        <v>531494</v>
      </c>
      <c r="C56" s="31" t="s">
        <v>1209</v>
      </c>
      <c r="D56" s="31" t="s">
        <v>1210</v>
      </c>
      <c r="E56" s="31" t="s">
        <v>559</v>
      </c>
      <c r="F56" s="84">
        <v>2000000</v>
      </c>
      <c r="G56" s="32">
        <v>12.36</v>
      </c>
      <c r="H56" s="32" t="s">
        <v>329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45411</v>
      </c>
      <c r="B57" s="32">
        <v>509040</v>
      </c>
      <c r="C57" s="31" t="s">
        <v>1140</v>
      </c>
      <c r="D57" s="31" t="s">
        <v>890</v>
      </c>
      <c r="E57" s="31" t="s">
        <v>559</v>
      </c>
      <c r="F57" s="84">
        <v>17738</v>
      </c>
      <c r="G57" s="32">
        <v>221.95</v>
      </c>
      <c r="H57" s="32" t="s">
        <v>329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45411</v>
      </c>
      <c r="B58" s="32">
        <v>509040</v>
      </c>
      <c r="C58" s="31" t="s">
        <v>1140</v>
      </c>
      <c r="D58" s="31" t="s">
        <v>890</v>
      </c>
      <c r="E58" s="31" t="s">
        <v>559</v>
      </c>
      <c r="F58" s="84">
        <v>24</v>
      </c>
      <c r="G58" s="32">
        <v>221.95</v>
      </c>
      <c r="H58" s="32" t="s">
        <v>329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45411</v>
      </c>
      <c r="B59" s="32">
        <v>538537</v>
      </c>
      <c r="C59" s="31" t="s">
        <v>1211</v>
      </c>
      <c r="D59" s="31" t="s">
        <v>1212</v>
      </c>
      <c r="E59" s="31" t="s">
        <v>559</v>
      </c>
      <c r="F59" s="84">
        <v>125000</v>
      </c>
      <c r="G59" s="32">
        <v>0.54</v>
      </c>
      <c r="H59" s="32" t="s">
        <v>329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45411</v>
      </c>
      <c r="B60" s="32">
        <v>538537</v>
      </c>
      <c r="C60" s="31" t="s">
        <v>1211</v>
      </c>
      <c r="D60" s="31" t="s">
        <v>1213</v>
      </c>
      <c r="E60" s="31" t="s">
        <v>559</v>
      </c>
      <c r="F60" s="84">
        <v>151992</v>
      </c>
      <c r="G60" s="32">
        <v>0.54</v>
      </c>
      <c r="H60" s="32" t="s">
        <v>329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45411</v>
      </c>
      <c r="B61" s="32">
        <v>540198</v>
      </c>
      <c r="C61" s="31" t="s">
        <v>1214</v>
      </c>
      <c r="D61" s="31" t="s">
        <v>1215</v>
      </c>
      <c r="E61" s="31" t="s">
        <v>559</v>
      </c>
      <c r="F61" s="84">
        <v>8000</v>
      </c>
      <c r="G61" s="32">
        <v>40.6</v>
      </c>
      <c r="H61" s="32" t="s">
        <v>329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45411</v>
      </c>
      <c r="B62" s="32">
        <v>540198</v>
      </c>
      <c r="C62" s="31" t="s">
        <v>1214</v>
      </c>
      <c r="D62" s="31" t="s">
        <v>1215</v>
      </c>
      <c r="E62" s="31" t="s">
        <v>559</v>
      </c>
      <c r="F62" s="84">
        <v>30350</v>
      </c>
      <c r="G62" s="32">
        <v>40.04</v>
      </c>
      <c r="H62" s="32" t="s">
        <v>329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45411</v>
      </c>
      <c r="B63" s="32">
        <v>540198</v>
      </c>
      <c r="C63" s="31" t="s">
        <v>1214</v>
      </c>
      <c r="D63" s="31" t="s">
        <v>1216</v>
      </c>
      <c r="E63" s="31" t="s">
        <v>559</v>
      </c>
      <c r="F63" s="84">
        <v>32466</v>
      </c>
      <c r="G63" s="32">
        <v>39.99</v>
      </c>
      <c r="H63" s="32" t="s">
        <v>329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45411</v>
      </c>
      <c r="B64" s="32">
        <v>544021</v>
      </c>
      <c r="C64" s="31" t="s">
        <v>1217</v>
      </c>
      <c r="D64" s="31" t="s">
        <v>1218</v>
      </c>
      <c r="E64" s="31" t="s">
        <v>559</v>
      </c>
      <c r="F64" s="84">
        <v>1000000</v>
      </c>
      <c r="G64" s="32">
        <v>1221.92</v>
      </c>
      <c r="H64" s="32" t="s">
        <v>329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45411</v>
      </c>
      <c r="B65" s="32">
        <v>544021</v>
      </c>
      <c r="C65" s="31" t="s">
        <v>1217</v>
      </c>
      <c r="D65" s="31" t="s">
        <v>1219</v>
      </c>
      <c r="E65" s="31" t="s">
        <v>559</v>
      </c>
      <c r="F65" s="84">
        <v>500000</v>
      </c>
      <c r="G65" s="32">
        <v>1220</v>
      </c>
      <c r="H65" s="32" t="s">
        <v>329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45411</v>
      </c>
      <c r="B66" s="32">
        <v>519191</v>
      </c>
      <c r="C66" s="31" t="s">
        <v>1220</v>
      </c>
      <c r="D66" s="31" t="s">
        <v>1143</v>
      </c>
      <c r="E66" s="31" t="s">
        <v>559</v>
      </c>
      <c r="F66" s="84">
        <v>76981</v>
      </c>
      <c r="G66" s="32">
        <v>10.08</v>
      </c>
      <c r="H66" s="32" t="s">
        <v>329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45411</v>
      </c>
      <c r="B67" s="32">
        <v>519191</v>
      </c>
      <c r="C67" s="31" t="s">
        <v>1220</v>
      </c>
      <c r="D67" s="31" t="s">
        <v>1221</v>
      </c>
      <c r="E67" s="31" t="s">
        <v>559</v>
      </c>
      <c r="F67" s="84">
        <v>179000</v>
      </c>
      <c r="G67" s="32">
        <v>10.78</v>
      </c>
      <c r="H67" s="32" t="s">
        <v>329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45411</v>
      </c>
      <c r="B68" s="32">
        <v>519191</v>
      </c>
      <c r="C68" s="31" t="s">
        <v>1220</v>
      </c>
      <c r="D68" s="31" t="s">
        <v>1222</v>
      </c>
      <c r="E68" s="31" t="s">
        <v>559</v>
      </c>
      <c r="F68" s="84">
        <v>28823</v>
      </c>
      <c r="G68" s="32">
        <v>10.64</v>
      </c>
      <c r="H68" s="32" t="s">
        <v>329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45411</v>
      </c>
      <c r="B69" s="32">
        <v>519191</v>
      </c>
      <c r="C69" s="31" t="s">
        <v>1220</v>
      </c>
      <c r="D69" s="31" t="s">
        <v>1222</v>
      </c>
      <c r="E69" s="31" t="s">
        <v>559</v>
      </c>
      <c r="F69" s="84">
        <v>46823</v>
      </c>
      <c r="G69" s="32">
        <v>10.72</v>
      </c>
      <c r="H69" s="32" t="s">
        <v>329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45411</v>
      </c>
      <c r="B70" s="32">
        <v>540259</v>
      </c>
      <c r="C70" s="31" t="s">
        <v>1223</v>
      </c>
      <c r="D70" s="31" t="s">
        <v>1224</v>
      </c>
      <c r="E70" s="31" t="s">
        <v>559</v>
      </c>
      <c r="F70" s="84">
        <v>80000</v>
      </c>
      <c r="G70" s="32">
        <v>6.14</v>
      </c>
      <c r="H70" s="32" t="s">
        <v>329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45411</v>
      </c>
      <c r="B71" s="32">
        <v>540259</v>
      </c>
      <c r="C71" s="31" t="s">
        <v>1223</v>
      </c>
      <c r="D71" s="31" t="s">
        <v>1142</v>
      </c>
      <c r="E71" s="31" t="s">
        <v>559</v>
      </c>
      <c r="F71" s="84">
        <v>114754</v>
      </c>
      <c r="G71" s="32">
        <v>6.14</v>
      </c>
      <c r="H71" s="32" t="s">
        <v>329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45411</v>
      </c>
      <c r="B72" s="32">
        <v>540259</v>
      </c>
      <c r="C72" s="31" t="s">
        <v>1223</v>
      </c>
      <c r="D72" s="31" t="s">
        <v>1141</v>
      </c>
      <c r="E72" s="31" t="s">
        <v>559</v>
      </c>
      <c r="F72" s="84">
        <v>90001</v>
      </c>
      <c r="G72" s="32">
        <v>6.14</v>
      </c>
      <c r="H72" s="32" t="s">
        <v>329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45411</v>
      </c>
      <c r="B73" s="32">
        <v>521005</v>
      </c>
      <c r="C73" s="31" t="s">
        <v>1225</v>
      </c>
      <c r="D73" s="31" t="s">
        <v>1226</v>
      </c>
      <c r="E73" s="31" t="s">
        <v>559</v>
      </c>
      <c r="F73" s="84">
        <v>121057</v>
      </c>
      <c r="G73" s="32">
        <v>94.83</v>
      </c>
      <c r="H73" s="32" t="s">
        <v>329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45411</v>
      </c>
      <c r="B74" s="32">
        <v>542923</v>
      </c>
      <c r="C74" s="31" t="s">
        <v>1227</v>
      </c>
      <c r="D74" s="31" t="s">
        <v>1228</v>
      </c>
      <c r="E74" s="31" t="s">
        <v>559</v>
      </c>
      <c r="F74" s="84">
        <v>60000</v>
      </c>
      <c r="G74" s="32">
        <v>7.17</v>
      </c>
      <c r="H74" s="32" t="s">
        <v>329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45411</v>
      </c>
      <c r="B75" s="32">
        <v>544157</v>
      </c>
      <c r="C75" s="31" t="s">
        <v>1103</v>
      </c>
      <c r="D75" s="31" t="s">
        <v>1229</v>
      </c>
      <c r="E75" s="31" t="s">
        <v>559</v>
      </c>
      <c r="F75" s="84">
        <v>16000</v>
      </c>
      <c r="G75" s="32">
        <v>141.58000000000001</v>
      </c>
      <c r="H75" s="32" t="s">
        <v>329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45411</v>
      </c>
      <c r="B76" s="32" t="s">
        <v>1230</v>
      </c>
      <c r="C76" s="31" t="s">
        <v>1231</v>
      </c>
      <c r="D76" s="31" t="s">
        <v>1145</v>
      </c>
      <c r="E76" s="31" t="s">
        <v>558</v>
      </c>
      <c r="F76" s="84">
        <v>72044</v>
      </c>
      <c r="G76" s="32">
        <v>727.83</v>
      </c>
      <c r="H76" s="32" t="s">
        <v>1154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45411</v>
      </c>
      <c r="B77" s="32" t="s">
        <v>1230</v>
      </c>
      <c r="C77" s="31" t="s">
        <v>1231</v>
      </c>
      <c r="D77" s="31" t="s">
        <v>1232</v>
      </c>
      <c r="E77" s="31" t="s">
        <v>558</v>
      </c>
      <c r="F77" s="84">
        <v>49538</v>
      </c>
      <c r="G77" s="32">
        <v>748</v>
      </c>
      <c r="H77" s="32" t="s">
        <v>1154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45411</v>
      </c>
      <c r="B78" s="32" t="s">
        <v>1230</v>
      </c>
      <c r="C78" s="31" t="s">
        <v>1231</v>
      </c>
      <c r="D78" s="31" t="s">
        <v>1233</v>
      </c>
      <c r="E78" s="31" t="s">
        <v>558</v>
      </c>
      <c r="F78" s="84">
        <v>125646</v>
      </c>
      <c r="G78" s="32">
        <v>734.13</v>
      </c>
      <c r="H78" s="32" t="s">
        <v>1154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45411</v>
      </c>
      <c r="B79" s="32" t="s">
        <v>1230</v>
      </c>
      <c r="C79" s="31" t="s">
        <v>1231</v>
      </c>
      <c r="D79" s="31" t="s">
        <v>1234</v>
      </c>
      <c r="E79" s="31" t="s">
        <v>558</v>
      </c>
      <c r="F79" s="84">
        <v>92963</v>
      </c>
      <c r="G79" s="32">
        <v>730.77</v>
      </c>
      <c r="H79" s="32" t="s">
        <v>1154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45411</v>
      </c>
      <c r="B80" s="32" t="s">
        <v>1230</v>
      </c>
      <c r="C80" s="31" t="s">
        <v>1231</v>
      </c>
      <c r="D80" s="31" t="s">
        <v>1235</v>
      </c>
      <c r="E80" s="31" t="s">
        <v>558</v>
      </c>
      <c r="F80" s="84">
        <v>62720</v>
      </c>
      <c r="G80" s="32">
        <v>731.52</v>
      </c>
      <c r="H80" s="32" t="s">
        <v>1154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45411</v>
      </c>
      <c r="B81" s="32" t="s">
        <v>1230</v>
      </c>
      <c r="C81" s="31" t="s">
        <v>1231</v>
      </c>
      <c r="D81" s="31" t="s">
        <v>1148</v>
      </c>
      <c r="E81" s="31" t="s">
        <v>558</v>
      </c>
      <c r="F81" s="84">
        <v>63830</v>
      </c>
      <c r="G81" s="32">
        <v>741.16</v>
      </c>
      <c r="H81" s="32" t="s">
        <v>1154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45411</v>
      </c>
      <c r="B82" s="32" t="s">
        <v>1230</v>
      </c>
      <c r="C82" s="31" t="s">
        <v>1231</v>
      </c>
      <c r="D82" s="31" t="s">
        <v>1236</v>
      </c>
      <c r="E82" s="31" t="s">
        <v>558</v>
      </c>
      <c r="F82" s="84">
        <v>118432</v>
      </c>
      <c r="G82" s="32">
        <v>758.64</v>
      </c>
      <c r="H82" s="32" t="s">
        <v>1154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45411</v>
      </c>
      <c r="B83" s="32" t="s">
        <v>1237</v>
      </c>
      <c r="C83" s="31" t="s">
        <v>1238</v>
      </c>
      <c r="D83" s="31" t="s">
        <v>1239</v>
      </c>
      <c r="E83" s="31" t="s">
        <v>558</v>
      </c>
      <c r="F83" s="84">
        <v>190835</v>
      </c>
      <c r="G83" s="32">
        <v>4.9000000000000004</v>
      </c>
      <c r="H83" s="32" t="s">
        <v>1154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45411</v>
      </c>
      <c r="B84" s="32" t="s">
        <v>1240</v>
      </c>
      <c r="C84" s="31" t="s">
        <v>1241</v>
      </c>
      <c r="D84" s="31" t="s">
        <v>1242</v>
      </c>
      <c r="E84" s="31" t="s">
        <v>558</v>
      </c>
      <c r="F84" s="84">
        <v>1046806</v>
      </c>
      <c r="G84" s="32">
        <v>31.07</v>
      </c>
      <c r="H84" s="32" t="s">
        <v>1154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45411</v>
      </c>
      <c r="B85" s="32" t="s">
        <v>1240</v>
      </c>
      <c r="C85" s="31" t="s">
        <v>1241</v>
      </c>
      <c r="D85" s="31" t="s">
        <v>1243</v>
      </c>
      <c r="E85" s="31" t="s">
        <v>558</v>
      </c>
      <c r="F85" s="84">
        <v>1600020</v>
      </c>
      <c r="G85" s="32">
        <v>31.47</v>
      </c>
      <c r="H85" s="32" t="s">
        <v>1154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45411</v>
      </c>
      <c r="B86" s="32" t="s">
        <v>1240</v>
      </c>
      <c r="C86" s="31" t="s">
        <v>1241</v>
      </c>
      <c r="D86" s="31" t="s">
        <v>1236</v>
      </c>
      <c r="E86" s="31" t="s">
        <v>558</v>
      </c>
      <c r="F86" s="84">
        <v>1250000</v>
      </c>
      <c r="G86" s="32">
        <v>31.5</v>
      </c>
      <c r="H86" s="32" t="s">
        <v>1154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45411</v>
      </c>
      <c r="B87" s="32" t="s">
        <v>1146</v>
      </c>
      <c r="C87" s="31" t="s">
        <v>1147</v>
      </c>
      <c r="D87" s="31" t="s">
        <v>1144</v>
      </c>
      <c r="E87" s="31" t="s">
        <v>558</v>
      </c>
      <c r="F87" s="84">
        <v>1336045</v>
      </c>
      <c r="G87" s="32">
        <v>228.91</v>
      </c>
      <c r="H87" s="32" t="s">
        <v>1154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45411</v>
      </c>
      <c r="B88" s="32" t="s">
        <v>174</v>
      </c>
      <c r="C88" s="31" t="s">
        <v>1244</v>
      </c>
      <c r="D88" s="31" t="s">
        <v>1145</v>
      </c>
      <c r="E88" s="31" t="s">
        <v>558</v>
      </c>
      <c r="F88" s="84">
        <v>265875</v>
      </c>
      <c r="G88" s="32">
        <v>4044.71</v>
      </c>
      <c r="H88" s="32" t="s">
        <v>1154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45411</v>
      </c>
      <c r="B89" s="32" t="s">
        <v>1245</v>
      </c>
      <c r="C89" s="31" t="s">
        <v>1246</v>
      </c>
      <c r="D89" s="31" t="s">
        <v>1247</v>
      </c>
      <c r="E89" s="31" t="s">
        <v>558</v>
      </c>
      <c r="F89" s="84">
        <v>111000</v>
      </c>
      <c r="G89" s="32">
        <v>40.700000000000003</v>
      </c>
      <c r="H89" s="32" t="s">
        <v>1154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45411</v>
      </c>
      <c r="B90" s="32" t="s">
        <v>1248</v>
      </c>
      <c r="C90" s="31" t="s">
        <v>1249</v>
      </c>
      <c r="D90" s="31" t="s">
        <v>1243</v>
      </c>
      <c r="E90" s="31" t="s">
        <v>558</v>
      </c>
      <c r="F90" s="84">
        <v>115200</v>
      </c>
      <c r="G90" s="32">
        <v>107.2</v>
      </c>
      <c r="H90" s="32" t="s">
        <v>1154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45411</v>
      </c>
      <c r="B91" s="32" t="s">
        <v>1250</v>
      </c>
      <c r="C91" s="31" t="s">
        <v>1251</v>
      </c>
      <c r="D91" s="31" t="s">
        <v>1236</v>
      </c>
      <c r="E91" s="31" t="s">
        <v>558</v>
      </c>
      <c r="F91" s="84">
        <v>82147</v>
      </c>
      <c r="G91" s="32">
        <v>686.23</v>
      </c>
      <c r="H91" s="32" t="s">
        <v>1154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45411</v>
      </c>
      <c r="B92" s="32" t="s">
        <v>1252</v>
      </c>
      <c r="C92" s="31" t="s">
        <v>1253</v>
      </c>
      <c r="D92" s="31" t="s">
        <v>1232</v>
      </c>
      <c r="E92" s="31" t="s">
        <v>558</v>
      </c>
      <c r="F92" s="84">
        <v>63190</v>
      </c>
      <c r="G92" s="32">
        <v>108.82</v>
      </c>
      <c r="H92" s="32" t="s">
        <v>1154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45411</v>
      </c>
      <c r="B93" s="32" t="s">
        <v>1252</v>
      </c>
      <c r="C93" s="31" t="s">
        <v>1253</v>
      </c>
      <c r="D93" s="31" t="s">
        <v>1135</v>
      </c>
      <c r="E93" s="31" t="s">
        <v>558</v>
      </c>
      <c r="F93" s="84">
        <v>60000</v>
      </c>
      <c r="G93" s="32">
        <v>110.58</v>
      </c>
      <c r="H93" s="32" t="s">
        <v>1154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45411</v>
      </c>
      <c r="B94" s="32" t="s">
        <v>1149</v>
      </c>
      <c r="C94" s="31" t="s">
        <v>1150</v>
      </c>
      <c r="D94" s="31" t="s">
        <v>1254</v>
      </c>
      <c r="E94" s="31" t="s">
        <v>558</v>
      </c>
      <c r="F94" s="84">
        <v>999000</v>
      </c>
      <c r="G94" s="32">
        <v>2.2000000000000002</v>
      </c>
      <c r="H94" s="32" t="s">
        <v>1154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45411</v>
      </c>
      <c r="B95" s="32" t="s">
        <v>1255</v>
      </c>
      <c r="C95" s="31" t="s">
        <v>1256</v>
      </c>
      <c r="D95" s="31" t="s">
        <v>1257</v>
      </c>
      <c r="E95" s="31" t="s">
        <v>558</v>
      </c>
      <c r="F95" s="84">
        <v>635000</v>
      </c>
      <c r="G95" s="32">
        <v>63.72</v>
      </c>
      <c r="H95" s="32" t="s">
        <v>1154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45411</v>
      </c>
      <c r="B96" s="32" t="s">
        <v>1258</v>
      </c>
      <c r="C96" s="31" t="s">
        <v>1259</v>
      </c>
      <c r="D96" s="31" t="s">
        <v>1260</v>
      </c>
      <c r="E96" s="31" t="s">
        <v>558</v>
      </c>
      <c r="F96" s="84">
        <v>6909624</v>
      </c>
      <c r="G96" s="32">
        <v>27.71</v>
      </c>
      <c r="H96" s="32" t="s">
        <v>1154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45411</v>
      </c>
      <c r="B97" s="32" t="s">
        <v>1258</v>
      </c>
      <c r="C97" s="31" t="s">
        <v>1259</v>
      </c>
      <c r="D97" s="31" t="s">
        <v>1243</v>
      </c>
      <c r="E97" s="31" t="s">
        <v>558</v>
      </c>
      <c r="F97" s="84">
        <v>7667528</v>
      </c>
      <c r="G97" s="32">
        <v>28.02</v>
      </c>
      <c r="H97" s="32" t="s">
        <v>1154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45411</v>
      </c>
      <c r="B98" s="32" t="s">
        <v>1258</v>
      </c>
      <c r="C98" s="31" t="s">
        <v>1259</v>
      </c>
      <c r="D98" s="31" t="s">
        <v>1145</v>
      </c>
      <c r="E98" s="31" t="s">
        <v>558</v>
      </c>
      <c r="F98" s="84">
        <v>6020839</v>
      </c>
      <c r="G98" s="32">
        <v>27.63</v>
      </c>
      <c r="H98" s="32" t="s">
        <v>1154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45411</v>
      </c>
      <c r="B99" s="32" t="s">
        <v>1261</v>
      </c>
      <c r="C99" s="31" t="s">
        <v>1262</v>
      </c>
      <c r="D99" s="31" t="s">
        <v>1263</v>
      </c>
      <c r="E99" s="31" t="s">
        <v>558</v>
      </c>
      <c r="F99" s="84">
        <v>723484</v>
      </c>
      <c r="G99" s="32">
        <v>3.97</v>
      </c>
      <c r="H99" s="32" t="s">
        <v>1154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45411</v>
      </c>
      <c r="B100" s="32" t="s">
        <v>1264</v>
      </c>
      <c r="C100" s="31" t="s">
        <v>1265</v>
      </c>
      <c r="D100" s="31" t="s">
        <v>1266</v>
      </c>
      <c r="E100" s="31" t="s">
        <v>558</v>
      </c>
      <c r="F100" s="84">
        <v>859592</v>
      </c>
      <c r="G100" s="32">
        <v>41.19</v>
      </c>
      <c r="H100" s="32" t="s">
        <v>1154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45411</v>
      </c>
      <c r="B101" s="32" t="s">
        <v>1230</v>
      </c>
      <c r="C101" s="31" t="s">
        <v>1231</v>
      </c>
      <c r="D101" s="31" t="s">
        <v>1145</v>
      </c>
      <c r="E101" s="31" t="s">
        <v>559</v>
      </c>
      <c r="F101" s="84">
        <v>72044</v>
      </c>
      <c r="G101" s="32">
        <v>728.42</v>
      </c>
      <c r="H101" s="32" t="s">
        <v>1154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45411</v>
      </c>
      <c r="B102" s="32" t="s">
        <v>1230</v>
      </c>
      <c r="C102" s="31" t="s">
        <v>1231</v>
      </c>
      <c r="D102" s="31" t="s">
        <v>1232</v>
      </c>
      <c r="E102" s="31" t="s">
        <v>559</v>
      </c>
      <c r="F102" s="84">
        <v>29871</v>
      </c>
      <c r="G102" s="32">
        <v>762.89</v>
      </c>
      <c r="H102" s="32" t="s">
        <v>1154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45411</v>
      </c>
      <c r="B103" s="32" t="s">
        <v>1230</v>
      </c>
      <c r="C103" s="31" t="s">
        <v>1231</v>
      </c>
      <c r="D103" s="31" t="s">
        <v>1148</v>
      </c>
      <c r="E103" s="31" t="s">
        <v>559</v>
      </c>
      <c r="F103" s="84">
        <v>63830</v>
      </c>
      <c r="G103" s="32">
        <v>741.59</v>
      </c>
      <c r="H103" s="32" t="s">
        <v>1154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45411</v>
      </c>
      <c r="B104" s="32" t="s">
        <v>1230</v>
      </c>
      <c r="C104" s="31" t="s">
        <v>1231</v>
      </c>
      <c r="D104" s="31" t="s">
        <v>1233</v>
      </c>
      <c r="E104" s="31" t="s">
        <v>559</v>
      </c>
      <c r="F104" s="84">
        <v>127053</v>
      </c>
      <c r="G104" s="32">
        <v>732.52</v>
      </c>
      <c r="H104" s="32" t="s">
        <v>1154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45411</v>
      </c>
      <c r="B105" s="32" t="s">
        <v>1230</v>
      </c>
      <c r="C105" s="31" t="s">
        <v>1231</v>
      </c>
      <c r="D105" s="31" t="s">
        <v>1235</v>
      </c>
      <c r="E105" s="31" t="s">
        <v>559</v>
      </c>
      <c r="F105" s="84">
        <v>62720</v>
      </c>
      <c r="G105" s="32">
        <v>730.53</v>
      </c>
      <c r="H105" s="32" t="s">
        <v>1154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45411</v>
      </c>
      <c r="B106" s="32" t="s">
        <v>1230</v>
      </c>
      <c r="C106" s="31" t="s">
        <v>1231</v>
      </c>
      <c r="D106" s="31" t="s">
        <v>1236</v>
      </c>
      <c r="E106" s="31" t="s">
        <v>559</v>
      </c>
      <c r="F106" s="84">
        <v>118432</v>
      </c>
      <c r="G106" s="32">
        <v>772.95</v>
      </c>
      <c r="H106" s="32" t="s">
        <v>1154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5" customHeight="1">
      <c r="A107" s="83">
        <v>45411</v>
      </c>
      <c r="B107" s="32" t="s">
        <v>1230</v>
      </c>
      <c r="C107" s="31" t="s">
        <v>1231</v>
      </c>
      <c r="D107" s="31" t="s">
        <v>1234</v>
      </c>
      <c r="E107" s="31" t="s">
        <v>559</v>
      </c>
      <c r="F107" s="84">
        <v>91963</v>
      </c>
      <c r="G107" s="32">
        <v>732.65</v>
      </c>
      <c r="H107" s="32" t="s">
        <v>1154</v>
      </c>
    </row>
    <row r="108" spans="1:28" ht="15" customHeight="1">
      <c r="A108" s="83">
        <v>45411</v>
      </c>
      <c r="B108" s="32" t="s">
        <v>1267</v>
      </c>
      <c r="C108" s="31" t="s">
        <v>1268</v>
      </c>
      <c r="D108" s="31" t="s">
        <v>1269</v>
      </c>
      <c r="E108" s="31" t="s">
        <v>559</v>
      </c>
      <c r="F108" s="84">
        <v>350000</v>
      </c>
      <c r="G108" s="32">
        <v>55.4</v>
      </c>
      <c r="H108" s="32" t="s">
        <v>1154</v>
      </c>
    </row>
    <row r="109" spans="1:28" ht="15" customHeight="1">
      <c r="A109" s="83">
        <v>45411</v>
      </c>
      <c r="B109" s="32" t="s">
        <v>1267</v>
      </c>
      <c r="C109" s="31" t="s">
        <v>1268</v>
      </c>
      <c r="D109" s="31" t="s">
        <v>1270</v>
      </c>
      <c r="E109" s="31" t="s">
        <v>559</v>
      </c>
      <c r="F109" s="84">
        <v>660000</v>
      </c>
      <c r="G109" s="32">
        <v>55.4</v>
      </c>
      <c r="H109" s="32" t="s">
        <v>1154</v>
      </c>
    </row>
    <row r="110" spans="1:28" ht="15" customHeight="1">
      <c r="A110" s="83">
        <v>45411</v>
      </c>
      <c r="B110" s="32" t="s">
        <v>1237</v>
      </c>
      <c r="C110" s="31" t="s">
        <v>1238</v>
      </c>
      <c r="D110" s="31" t="s">
        <v>1117</v>
      </c>
      <c r="E110" s="31" t="s">
        <v>559</v>
      </c>
      <c r="F110" s="84">
        <v>220000</v>
      </c>
      <c r="G110" s="32">
        <v>4.72</v>
      </c>
      <c r="H110" s="32" t="s">
        <v>1154</v>
      </c>
    </row>
    <row r="111" spans="1:28" ht="15" customHeight="1">
      <c r="A111" s="83">
        <v>45411</v>
      </c>
      <c r="B111" s="32" t="s">
        <v>1237</v>
      </c>
      <c r="C111" s="31" t="s">
        <v>1238</v>
      </c>
      <c r="D111" s="31" t="s">
        <v>1239</v>
      </c>
      <c r="E111" s="31" t="s">
        <v>559</v>
      </c>
      <c r="F111" s="84">
        <v>180835</v>
      </c>
      <c r="G111" s="32">
        <v>4.8899999999999997</v>
      </c>
      <c r="H111" s="32" t="s">
        <v>1154</v>
      </c>
    </row>
    <row r="112" spans="1:28" ht="15" customHeight="1">
      <c r="A112" s="83">
        <v>45411</v>
      </c>
      <c r="B112" s="32" t="s">
        <v>1240</v>
      </c>
      <c r="C112" s="31" t="s">
        <v>1241</v>
      </c>
      <c r="D112" s="31" t="s">
        <v>1242</v>
      </c>
      <c r="E112" s="31" t="s">
        <v>559</v>
      </c>
      <c r="F112" s="84">
        <v>1046806</v>
      </c>
      <c r="G112" s="32">
        <v>31.42</v>
      </c>
      <c r="H112" s="32" t="s">
        <v>1154</v>
      </c>
    </row>
    <row r="113" spans="1:8" ht="15" customHeight="1">
      <c r="A113" s="83">
        <v>45411</v>
      </c>
      <c r="B113" s="32" t="s">
        <v>1240</v>
      </c>
      <c r="C113" s="31" t="s">
        <v>1241</v>
      </c>
      <c r="D113" s="31" t="s">
        <v>1236</v>
      </c>
      <c r="E113" s="31" t="s">
        <v>559</v>
      </c>
      <c r="F113" s="84">
        <v>1000000</v>
      </c>
      <c r="G113" s="32">
        <v>31.5</v>
      </c>
      <c r="H113" s="32" t="s">
        <v>1154</v>
      </c>
    </row>
    <row r="114" spans="1:8" ht="15" customHeight="1">
      <c r="A114" s="83">
        <v>45411</v>
      </c>
      <c r="B114" s="32" t="s">
        <v>1240</v>
      </c>
      <c r="C114" s="31" t="s">
        <v>1241</v>
      </c>
      <c r="D114" s="31" t="s">
        <v>1243</v>
      </c>
      <c r="E114" s="31" t="s">
        <v>559</v>
      </c>
      <c r="F114" s="84">
        <v>1600020</v>
      </c>
      <c r="G114" s="32">
        <v>31.47</v>
      </c>
      <c r="H114" s="32" t="s">
        <v>1154</v>
      </c>
    </row>
    <row r="115" spans="1:8" ht="15" customHeight="1">
      <c r="A115" s="83">
        <v>45411</v>
      </c>
      <c r="B115" s="32" t="s">
        <v>1146</v>
      </c>
      <c r="C115" s="31" t="s">
        <v>1147</v>
      </c>
      <c r="D115" s="31" t="s">
        <v>1144</v>
      </c>
      <c r="E115" s="31" t="s">
        <v>559</v>
      </c>
      <c r="F115" s="84">
        <v>1336045</v>
      </c>
      <c r="G115" s="32">
        <v>228.69</v>
      </c>
      <c r="H115" s="32" t="s">
        <v>1154</v>
      </c>
    </row>
    <row r="116" spans="1:8" ht="15" customHeight="1">
      <c r="A116" s="83">
        <v>45411</v>
      </c>
      <c r="B116" s="32" t="s">
        <v>174</v>
      </c>
      <c r="C116" s="31" t="s">
        <v>1244</v>
      </c>
      <c r="D116" s="31" t="s">
        <v>1145</v>
      </c>
      <c r="E116" s="31" t="s">
        <v>559</v>
      </c>
      <c r="F116" s="84">
        <v>266075</v>
      </c>
      <c r="G116" s="32">
        <v>4043.39</v>
      </c>
      <c r="H116" s="32" t="s">
        <v>1154</v>
      </c>
    </row>
    <row r="117" spans="1:8" ht="15" customHeight="1">
      <c r="A117" s="83">
        <v>45411</v>
      </c>
      <c r="B117" s="32" t="s">
        <v>1151</v>
      </c>
      <c r="C117" s="31" t="s">
        <v>1152</v>
      </c>
      <c r="D117" s="31" t="s">
        <v>1271</v>
      </c>
      <c r="E117" s="31" t="s">
        <v>559</v>
      </c>
      <c r="F117" s="84">
        <v>56000</v>
      </c>
      <c r="G117" s="32">
        <v>121</v>
      </c>
      <c r="H117" s="32" t="s">
        <v>1154</v>
      </c>
    </row>
    <row r="118" spans="1:8" ht="15" customHeight="1">
      <c r="A118" s="83">
        <v>45411</v>
      </c>
      <c r="B118" s="32" t="s">
        <v>1245</v>
      </c>
      <c r="C118" s="31" t="s">
        <v>1246</v>
      </c>
      <c r="D118" s="31" t="s">
        <v>1247</v>
      </c>
      <c r="E118" s="31" t="s">
        <v>559</v>
      </c>
      <c r="F118" s="84">
        <v>99000</v>
      </c>
      <c r="G118" s="32">
        <v>42.59</v>
      </c>
      <c r="H118" s="32" t="s">
        <v>1154</v>
      </c>
    </row>
    <row r="119" spans="1:8" ht="15" customHeight="1">
      <c r="A119" s="83">
        <v>45411</v>
      </c>
      <c r="B119" s="32" t="s">
        <v>1272</v>
      </c>
      <c r="C119" s="31" t="s">
        <v>1273</v>
      </c>
      <c r="D119" s="31" t="s">
        <v>1274</v>
      </c>
      <c r="E119" s="31" t="s">
        <v>559</v>
      </c>
      <c r="F119" s="84">
        <v>187444</v>
      </c>
      <c r="G119" s="32">
        <v>24.5</v>
      </c>
      <c r="H119" s="32" t="s">
        <v>1154</v>
      </c>
    </row>
    <row r="120" spans="1:8" ht="15" customHeight="1">
      <c r="A120" s="83">
        <v>45411</v>
      </c>
      <c r="B120" s="32" t="s">
        <v>1248</v>
      </c>
      <c r="C120" s="31" t="s">
        <v>1249</v>
      </c>
      <c r="D120" s="31" t="s">
        <v>1243</v>
      </c>
      <c r="E120" s="31" t="s">
        <v>559</v>
      </c>
      <c r="F120" s="84">
        <v>44800</v>
      </c>
      <c r="G120" s="32">
        <v>108.97</v>
      </c>
      <c r="H120" s="32" t="s">
        <v>1154</v>
      </c>
    </row>
    <row r="121" spans="1:8" ht="15" customHeight="1">
      <c r="A121" s="83">
        <v>45411</v>
      </c>
      <c r="B121" s="32" t="s">
        <v>1250</v>
      </c>
      <c r="C121" s="31" t="s">
        <v>1251</v>
      </c>
      <c r="D121" s="31" t="s">
        <v>1236</v>
      </c>
      <c r="E121" s="31" t="s">
        <v>559</v>
      </c>
      <c r="F121" s="84">
        <v>62147</v>
      </c>
      <c r="G121" s="32">
        <v>691.95</v>
      </c>
      <c r="H121" s="32" t="s">
        <v>1154</v>
      </c>
    </row>
    <row r="122" spans="1:8" ht="15" customHeight="1">
      <c r="A122" s="83">
        <v>45411</v>
      </c>
      <c r="B122" s="32" t="s">
        <v>1252</v>
      </c>
      <c r="C122" s="31" t="s">
        <v>1253</v>
      </c>
      <c r="D122" s="31" t="s">
        <v>1135</v>
      </c>
      <c r="E122" s="31" t="s">
        <v>559</v>
      </c>
      <c r="F122" s="84">
        <v>30000</v>
      </c>
      <c r="G122" s="32">
        <v>110.75</v>
      </c>
      <c r="H122" s="32" t="s">
        <v>1154</v>
      </c>
    </row>
    <row r="123" spans="1:8" ht="15" customHeight="1">
      <c r="A123" s="83">
        <v>45411</v>
      </c>
      <c r="B123" s="32" t="s">
        <v>1252</v>
      </c>
      <c r="C123" s="31" t="s">
        <v>1253</v>
      </c>
      <c r="D123" s="31" t="s">
        <v>1232</v>
      </c>
      <c r="E123" s="31" t="s">
        <v>559</v>
      </c>
      <c r="F123" s="84">
        <v>48190</v>
      </c>
      <c r="G123" s="32">
        <v>110.51</v>
      </c>
      <c r="H123" s="32" t="s">
        <v>1154</v>
      </c>
    </row>
    <row r="124" spans="1:8" ht="15" customHeight="1">
      <c r="A124" s="83">
        <v>45411</v>
      </c>
      <c r="B124" s="32" t="s">
        <v>1149</v>
      </c>
      <c r="C124" s="31" t="s">
        <v>1150</v>
      </c>
      <c r="D124" s="31" t="s">
        <v>1153</v>
      </c>
      <c r="E124" s="31" t="s">
        <v>559</v>
      </c>
      <c r="F124" s="84">
        <v>942617</v>
      </c>
      <c r="G124" s="32">
        <v>2.2000000000000002</v>
      </c>
      <c r="H124" s="32" t="s">
        <v>1154</v>
      </c>
    </row>
    <row r="125" spans="1:8" ht="15" customHeight="1">
      <c r="A125" s="83">
        <v>45411</v>
      </c>
      <c r="B125" s="32" t="s">
        <v>1255</v>
      </c>
      <c r="C125" s="31" t="s">
        <v>1256</v>
      </c>
      <c r="D125" s="31" t="s">
        <v>1257</v>
      </c>
      <c r="E125" s="31" t="s">
        <v>559</v>
      </c>
      <c r="F125" s="84">
        <v>448085</v>
      </c>
      <c r="G125" s="32">
        <v>62.95</v>
      </c>
      <c r="H125" s="32" t="s">
        <v>1154</v>
      </c>
    </row>
    <row r="126" spans="1:8" ht="15" customHeight="1">
      <c r="A126" s="83">
        <v>45411</v>
      </c>
      <c r="B126" s="32" t="s">
        <v>1258</v>
      </c>
      <c r="C126" s="31" t="s">
        <v>1259</v>
      </c>
      <c r="D126" s="31" t="s">
        <v>1260</v>
      </c>
      <c r="E126" s="31" t="s">
        <v>559</v>
      </c>
      <c r="F126" s="84">
        <v>7197797</v>
      </c>
      <c r="G126" s="32">
        <v>27.64</v>
      </c>
      <c r="H126" s="32" t="s">
        <v>1154</v>
      </c>
    </row>
    <row r="127" spans="1:8" ht="15" customHeight="1">
      <c r="A127" s="83">
        <v>45411</v>
      </c>
      <c r="B127" s="32" t="s">
        <v>1258</v>
      </c>
      <c r="C127" s="31" t="s">
        <v>1259</v>
      </c>
      <c r="D127" s="31" t="s">
        <v>1145</v>
      </c>
      <c r="E127" s="31" t="s">
        <v>559</v>
      </c>
      <c r="F127" s="84">
        <v>6020839</v>
      </c>
      <c r="G127" s="32">
        <v>27.62</v>
      </c>
      <c r="H127" s="32" t="s">
        <v>1154</v>
      </c>
    </row>
    <row r="128" spans="1:8" ht="15" customHeight="1">
      <c r="A128" s="83">
        <v>45411</v>
      </c>
      <c r="B128" s="32" t="s">
        <v>1258</v>
      </c>
      <c r="C128" s="31" t="s">
        <v>1259</v>
      </c>
      <c r="D128" s="31" t="s">
        <v>1243</v>
      </c>
      <c r="E128" s="31" t="s">
        <v>559</v>
      </c>
      <c r="F128" s="84">
        <v>5233929</v>
      </c>
      <c r="G128" s="32">
        <v>27.79</v>
      </c>
      <c r="H128" s="32" t="s">
        <v>1154</v>
      </c>
    </row>
    <row r="129" spans="1:8" ht="15" customHeight="1">
      <c r="A129" s="83">
        <v>45411</v>
      </c>
      <c r="B129" s="32" t="s">
        <v>1264</v>
      </c>
      <c r="C129" s="31" t="s">
        <v>1265</v>
      </c>
      <c r="D129" s="31" t="s">
        <v>1266</v>
      </c>
      <c r="E129" s="31" t="s">
        <v>559</v>
      </c>
      <c r="F129" s="84">
        <v>1120141</v>
      </c>
      <c r="G129" s="32">
        <v>41.29</v>
      </c>
      <c r="H129" s="32" t="s">
        <v>1154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55"/>
  <sheetViews>
    <sheetView zoomScale="80" zoomScaleNormal="80" workbookViewId="0">
      <selection activeCell="I28" sqref="I28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307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917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45412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550</v>
      </c>
      <c r="C9" s="93"/>
      <c r="D9" s="94" t="s">
        <v>561</v>
      </c>
      <c r="E9" s="93" t="s">
        <v>562</v>
      </c>
      <c r="F9" s="93" t="s">
        <v>563</v>
      </c>
      <c r="G9" s="93" t="s">
        <v>564</v>
      </c>
      <c r="H9" s="93" t="s">
        <v>565</v>
      </c>
      <c r="I9" s="93" t="s">
        <v>566</v>
      </c>
      <c r="J9" s="92" t="s">
        <v>567</v>
      </c>
      <c r="K9" s="93" t="s">
        <v>568</v>
      </c>
      <c r="L9" s="95" t="s">
        <v>569</v>
      </c>
      <c r="M9" s="95" t="s">
        <v>570</v>
      </c>
      <c r="N9" s="93" t="s">
        <v>571</v>
      </c>
      <c r="O9" s="245" t="s">
        <v>572</v>
      </c>
      <c r="P9" s="199" t="s">
        <v>573</v>
      </c>
      <c r="Q9" s="199" t="s">
        <v>848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191">
        <v>1</v>
      </c>
      <c r="B10" s="188">
        <v>45362</v>
      </c>
      <c r="C10" s="192"/>
      <c r="D10" s="196" t="s">
        <v>185</v>
      </c>
      <c r="E10" s="193" t="s">
        <v>574</v>
      </c>
      <c r="F10" s="187" t="s">
        <v>886</v>
      </c>
      <c r="G10" s="189">
        <v>2390</v>
      </c>
      <c r="H10" s="187"/>
      <c r="I10" s="187" t="s">
        <v>887</v>
      </c>
      <c r="J10" s="189" t="s">
        <v>575</v>
      </c>
      <c r="K10" s="189"/>
      <c r="L10" s="190"/>
      <c r="M10" s="194"/>
      <c r="N10" s="189"/>
      <c r="O10" s="195"/>
      <c r="P10" s="190">
        <f>VLOOKUP(D10,'MidCap Intra'!$B$11:$C$568,2,0)</f>
        <v>2509.8000000000002</v>
      </c>
      <c r="Q10" s="233"/>
      <c r="S10" s="37" t="s">
        <v>576</v>
      </c>
    </row>
    <row r="11" spans="1:27" ht="15" customHeight="1">
      <c r="A11" s="287">
        <v>2</v>
      </c>
      <c r="B11" s="288">
        <v>45369</v>
      </c>
      <c r="C11" s="289"/>
      <c r="D11" s="290" t="s">
        <v>117</v>
      </c>
      <c r="E11" s="291" t="s">
        <v>574</v>
      </c>
      <c r="F11" s="280">
        <v>617.5</v>
      </c>
      <c r="G11" s="281">
        <v>590</v>
      </c>
      <c r="H11" s="280">
        <v>651</v>
      </c>
      <c r="I11" s="280" t="s">
        <v>888</v>
      </c>
      <c r="J11" s="274" t="s">
        <v>918</v>
      </c>
      <c r="K11" s="274">
        <f t="shared" ref="K11" si="0">H11-F11</f>
        <v>33.5</v>
      </c>
      <c r="L11" s="283">
        <f t="shared" ref="L11" si="1">(F11*-0.3)/100</f>
        <v>-1.8525</v>
      </c>
      <c r="M11" s="284">
        <f t="shared" ref="M11" si="2">(K11+L11)/F11</f>
        <v>5.1251012145748988E-2</v>
      </c>
      <c r="N11" s="274" t="s">
        <v>577</v>
      </c>
      <c r="O11" s="285">
        <v>45384</v>
      </c>
      <c r="P11" s="286"/>
      <c r="Q11" s="233"/>
      <c r="S11" s="37" t="s">
        <v>576</v>
      </c>
    </row>
    <row r="12" spans="1:27" ht="15" customHeight="1">
      <c r="A12" s="287">
        <v>3</v>
      </c>
      <c r="B12" s="288">
        <v>45371</v>
      </c>
      <c r="C12" s="289"/>
      <c r="D12" s="290" t="s">
        <v>112</v>
      </c>
      <c r="E12" s="291" t="s">
        <v>574</v>
      </c>
      <c r="F12" s="280">
        <v>147</v>
      </c>
      <c r="G12" s="281">
        <v>136</v>
      </c>
      <c r="H12" s="280">
        <v>155</v>
      </c>
      <c r="I12" s="280" t="s">
        <v>889</v>
      </c>
      <c r="J12" s="274" t="s">
        <v>948</v>
      </c>
      <c r="K12" s="274">
        <f t="shared" ref="K12" si="3">H12-F12</f>
        <v>8</v>
      </c>
      <c r="L12" s="283">
        <f t="shared" ref="L12" si="4">(F12*-0.3)/100</f>
        <v>-0.441</v>
      </c>
      <c r="M12" s="284">
        <f t="shared" ref="M12" si="5">(K12+L12)/F12</f>
        <v>5.1421768707482995E-2</v>
      </c>
      <c r="N12" s="274" t="s">
        <v>577</v>
      </c>
      <c r="O12" s="285">
        <v>45386</v>
      </c>
      <c r="P12" s="286"/>
      <c r="Q12" s="233"/>
      <c r="S12" s="37" t="s">
        <v>768</v>
      </c>
    </row>
    <row r="13" spans="1:27" ht="15" customHeight="1">
      <c r="A13" s="191">
        <v>4</v>
      </c>
      <c r="B13" s="188">
        <v>45373</v>
      </c>
      <c r="C13" s="192"/>
      <c r="D13" s="196" t="s">
        <v>226</v>
      </c>
      <c r="E13" s="193" t="s">
        <v>574</v>
      </c>
      <c r="F13" s="187" t="s">
        <v>892</v>
      </c>
      <c r="G13" s="189">
        <v>3640</v>
      </c>
      <c r="H13" s="187"/>
      <c r="I13" s="187" t="s">
        <v>893</v>
      </c>
      <c r="J13" s="189" t="s">
        <v>575</v>
      </c>
      <c r="K13" s="189"/>
      <c r="L13" s="190"/>
      <c r="M13" s="194"/>
      <c r="N13" s="189"/>
      <c r="O13" s="195"/>
      <c r="P13" s="190">
        <f>VLOOKUP(D13,'MidCap Intra'!$B$11:$C$568,2,0)</f>
        <v>3870.2</v>
      </c>
      <c r="Q13" s="233"/>
      <c r="S13" s="37" t="s">
        <v>576</v>
      </c>
    </row>
    <row r="14" spans="1:27" ht="15" customHeight="1">
      <c r="A14" s="287">
        <v>5</v>
      </c>
      <c r="B14" s="288">
        <v>45373</v>
      </c>
      <c r="C14" s="289"/>
      <c r="D14" s="290" t="s">
        <v>385</v>
      </c>
      <c r="E14" s="291" t="s">
        <v>574</v>
      </c>
      <c r="F14" s="280">
        <v>1945</v>
      </c>
      <c r="G14" s="281">
        <v>1740</v>
      </c>
      <c r="H14" s="280">
        <v>2085</v>
      </c>
      <c r="I14" s="280" t="s">
        <v>894</v>
      </c>
      <c r="J14" s="274" t="s">
        <v>724</v>
      </c>
      <c r="K14" s="274">
        <f t="shared" ref="K14" si="6">H14-F14</f>
        <v>140</v>
      </c>
      <c r="L14" s="283">
        <f t="shared" ref="L14" si="7">(F14*-0.3)/100</f>
        <v>-5.835</v>
      </c>
      <c r="M14" s="284">
        <f t="shared" ref="M14" si="8">(K14+L14)/F14</f>
        <v>6.8979434447300772E-2</v>
      </c>
      <c r="N14" s="274" t="s">
        <v>577</v>
      </c>
      <c r="O14" s="285">
        <v>45406</v>
      </c>
      <c r="P14" s="286"/>
      <c r="Q14" s="233"/>
      <c r="S14" s="37" t="s">
        <v>576</v>
      </c>
    </row>
    <row r="15" spans="1:27" ht="15" customHeight="1">
      <c r="A15" s="287">
        <v>6</v>
      </c>
      <c r="B15" s="288">
        <v>45377</v>
      </c>
      <c r="C15" s="289"/>
      <c r="D15" s="290" t="s">
        <v>230</v>
      </c>
      <c r="E15" s="291" t="s">
        <v>574</v>
      </c>
      <c r="F15" s="280">
        <v>3875</v>
      </c>
      <c r="G15" s="281">
        <v>3670</v>
      </c>
      <c r="H15" s="280">
        <v>4085</v>
      </c>
      <c r="I15" s="280" t="s">
        <v>897</v>
      </c>
      <c r="J15" s="274" t="s">
        <v>1006</v>
      </c>
      <c r="K15" s="274">
        <f t="shared" ref="K15" si="9">H15-F15</f>
        <v>210</v>
      </c>
      <c r="L15" s="283">
        <f t="shared" ref="L15" si="10">(F15*-0.3)/100</f>
        <v>-11.625</v>
      </c>
      <c r="M15" s="284">
        <f t="shared" ref="M15" si="11">(K15+L15)/F15</f>
        <v>5.1193548387096777E-2</v>
      </c>
      <c r="N15" s="274" t="s">
        <v>577</v>
      </c>
      <c r="O15" s="285">
        <v>45392</v>
      </c>
      <c r="P15" s="286"/>
      <c r="Q15" s="233"/>
      <c r="S15" s="37" t="s">
        <v>576</v>
      </c>
    </row>
    <row r="16" spans="1:27" ht="15" customHeight="1">
      <c r="A16" s="287">
        <v>7</v>
      </c>
      <c r="B16" s="288">
        <v>45378</v>
      </c>
      <c r="C16" s="289"/>
      <c r="D16" s="290" t="s">
        <v>353</v>
      </c>
      <c r="E16" s="291" t="s">
        <v>574</v>
      </c>
      <c r="F16" s="280">
        <v>1685</v>
      </c>
      <c r="G16" s="281">
        <v>1570</v>
      </c>
      <c r="H16" s="280">
        <v>1777</v>
      </c>
      <c r="I16" s="280" t="s">
        <v>898</v>
      </c>
      <c r="J16" s="274" t="s">
        <v>915</v>
      </c>
      <c r="K16" s="274">
        <f t="shared" ref="K16" si="12">H16-F16</f>
        <v>92</v>
      </c>
      <c r="L16" s="283">
        <f t="shared" ref="L16" si="13">(F16*-0.3)/100</f>
        <v>-5.0549999999999997</v>
      </c>
      <c r="M16" s="284">
        <f t="shared" ref="M16" si="14">(K16+L16)/F16</f>
        <v>5.1599406528189909E-2</v>
      </c>
      <c r="N16" s="274" t="s">
        <v>577</v>
      </c>
      <c r="O16" s="285">
        <v>45383</v>
      </c>
      <c r="P16" s="286"/>
      <c r="Q16" s="233"/>
      <c r="S16" s="37" t="s">
        <v>576</v>
      </c>
    </row>
    <row r="17" spans="1:39" ht="15" customHeight="1">
      <c r="A17" s="287">
        <v>8</v>
      </c>
      <c r="B17" s="288">
        <v>45379</v>
      </c>
      <c r="C17" s="289"/>
      <c r="D17" s="290" t="s">
        <v>300</v>
      </c>
      <c r="E17" s="291" t="s">
        <v>574</v>
      </c>
      <c r="F17" s="280">
        <v>1385</v>
      </c>
      <c r="G17" s="281">
        <v>1280</v>
      </c>
      <c r="H17" s="280">
        <v>1472</v>
      </c>
      <c r="I17" s="280" t="s">
        <v>899</v>
      </c>
      <c r="J17" s="274" t="s">
        <v>945</v>
      </c>
      <c r="K17" s="274">
        <f t="shared" ref="K17" si="15">H17-F17</f>
        <v>87</v>
      </c>
      <c r="L17" s="283">
        <f t="shared" ref="L17" si="16">(F17*-0.3)/100</f>
        <v>-4.1550000000000002</v>
      </c>
      <c r="M17" s="284">
        <f t="shared" ref="M17" si="17">(K17+L17)/F17</f>
        <v>5.9815884476534298E-2</v>
      </c>
      <c r="N17" s="274" t="s">
        <v>577</v>
      </c>
      <c r="O17" s="285">
        <v>45385</v>
      </c>
      <c r="P17" s="286"/>
      <c r="Q17" s="233"/>
      <c r="S17" s="37" t="s">
        <v>576</v>
      </c>
    </row>
    <row r="18" spans="1:39" ht="15" customHeight="1">
      <c r="A18" s="287">
        <v>9</v>
      </c>
      <c r="B18" s="288">
        <v>45379</v>
      </c>
      <c r="C18" s="289"/>
      <c r="D18" s="290" t="s">
        <v>64</v>
      </c>
      <c r="E18" s="291" t="s">
        <v>574</v>
      </c>
      <c r="F18" s="280">
        <v>1039</v>
      </c>
      <c r="G18" s="281">
        <v>985</v>
      </c>
      <c r="H18" s="280">
        <v>1100</v>
      </c>
      <c r="I18" s="280" t="s">
        <v>900</v>
      </c>
      <c r="J18" s="274" t="s">
        <v>1104</v>
      </c>
      <c r="K18" s="274">
        <f t="shared" ref="K18" si="18">H18-F18</f>
        <v>61</v>
      </c>
      <c r="L18" s="283">
        <f t="shared" ref="L18" si="19">(F18*-0.3)/100</f>
        <v>-3.117</v>
      </c>
      <c r="M18" s="284">
        <f t="shared" ref="M18" si="20">(K18+L18)/F18</f>
        <v>5.5710298363811361E-2</v>
      </c>
      <c r="N18" s="274" t="s">
        <v>577</v>
      </c>
      <c r="O18" s="285">
        <v>45407</v>
      </c>
      <c r="P18" s="286"/>
      <c r="Q18" s="233"/>
      <c r="S18" s="37" t="s">
        <v>576</v>
      </c>
    </row>
    <row r="19" spans="1:39" ht="15" customHeight="1">
      <c r="A19" s="287">
        <v>10</v>
      </c>
      <c r="B19" s="288">
        <v>45384</v>
      </c>
      <c r="C19" s="289"/>
      <c r="D19" s="290" t="s">
        <v>847</v>
      </c>
      <c r="E19" s="291" t="s">
        <v>574</v>
      </c>
      <c r="F19" s="280">
        <v>1280</v>
      </c>
      <c r="G19" s="281">
        <v>1220</v>
      </c>
      <c r="H19" s="280">
        <v>1352.5</v>
      </c>
      <c r="I19" s="280" t="s">
        <v>923</v>
      </c>
      <c r="J19" s="274" t="s">
        <v>1088</v>
      </c>
      <c r="K19" s="274">
        <f t="shared" ref="K19" si="21">H19-F19</f>
        <v>72.5</v>
      </c>
      <c r="L19" s="283">
        <f t="shared" ref="L19" si="22">(F19*-0.3)/100</f>
        <v>-3.84</v>
      </c>
      <c r="M19" s="284">
        <f t="shared" ref="M19" si="23">(K19+L19)/F19</f>
        <v>5.3640624999999997E-2</v>
      </c>
      <c r="N19" s="274" t="s">
        <v>577</v>
      </c>
      <c r="O19" s="285">
        <v>45405</v>
      </c>
      <c r="P19" s="286"/>
      <c r="Q19" s="233"/>
      <c r="S19" s="37" t="s">
        <v>576</v>
      </c>
    </row>
    <row r="20" spans="1:39" ht="15" customHeight="1">
      <c r="A20" s="287">
        <v>11</v>
      </c>
      <c r="B20" s="288">
        <v>45384</v>
      </c>
      <c r="C20" s="289"/>
      <c r="D20" s="290" t="s">
        <v>492</v>
      </c>
      <c r="E20" s="291" t="s">
        <v>574</v>
      </c>
      <c r="F20" s="280">
        <v>128.5</v>
      </c>
      <c r="G20" s="281">
        <v>124</v>
      </c>
      <c r="H20" s="280">
        <v>136.25</v>
      </c>
      <c r="I20" s="280" t="s">
        <v>932</v>
      </c>
      <c r="J20" s="274" t="s">
        <v>1128</v>
      </c>
      <c r="K20" s="274">
        <f t="shared" ref="K20" si="24">H20-F20</f>
        <v>7.75</v>
      </c>
      <c r="L20" s="283">
        <f t="shared" ref="L20" si="25">(F20*-0.3)/100</f>
        <v>-0.38549999999999995</v>
      </c>
      <c r="M20" s="284">
        <f t="shared" ref="M20" si="26">(K20+L20)/F20</f>
        <v>5.7311284046692605E-2</v>
      </c>
      <c r="N20" s="274" t="s">
        <v>577</v>
      </c>
      <c r="O20" s="285">
        <v>45408</v>
      </c>
      <c r="P20" s="286"/>
      <c r="Q20" s="233"/>
      <c r="S20" s="37" t="s">
        <v>576</v>
      </c>
    </row>
    <row r="21" spans="1:39" ht="15" customHeight="1">
      <c r="A21" s="191">
        <v>12</v>
      </c>
      <c r="B21" s="188">
        <v>45385</v>
      </c>
      <c r="C21" s="192"/>
      <c r="D21" s="196" t="s">
        <v>84</v>
      </c>
      <c r="E21" s="193" t="s">
        <v>574</v>
      </c>
      <c r="F21" s="187" t="s">
        <v>939</v>
      </c>
      <c r="G21" s="189">
        <v>4580</v>
      </c>
      <c r="H21" s="187"/>
      <c r="I21" s="187" t="s">
        <v>940</v>
      </c>
      <c r="J21" s="189" t="s">
        <v>575</v>
      </c>
      <c r="K21" s="189"/>
      <c r="L21" s="190"/>
      <c r="M21" s="194"/>
      <c r="N21" s="189"/>
      <c r="O21" s="195"/>
      <c r="P21" s="190">
        <f>VLOOKUP(D21,'MidCap Intra'!$B$11:$C$568,2,0)</f>
        <v>4799.8500000000004</v>
      </c>
      <c r="Q21" s="233"/>
      <c r="S21" s="37" t="s">
        <v>576</v>
      </c>
    </row>
    <row r="22" spans="1:39" ht="15" customHeight="1">
      <c r="A22" s="329">
        <v>13</v>
      </c>
      <c r="B22" s="330">
        <v>45386</v>
      </c>
      <c r="C22" s="331"/>
      <c r="D22" s="332" t="s">
        <v>957</v>
      </c>
      <c r="E22" s="333" t="s">
        <v>574</v>
      </c>
      <c r="F22" s="271">
        <v>37.299999999999997</v>
      </c>
      <c r="G22" s="272">
        <v>35.799999999999997</v>
      </c>
      <c r="H22" s="271">
        <v>35.700000000000003</v>
      </c>
      <c r="I22" s="271" t="s">
        <v>958</v>
      </c>
      <c r="J22" s="267" t="s">
        <v>1051</v>
      </c>
      <c r="K22" s="267">
        <f t="shared" ref="K22" si="27">H22-F22</f>
        <v>-1.5999999999999943</v>
      </c>
      <c r="L22" s="334">
        <f t="shared" ref="L22" si="28">(F22*-0.3)/100</f>
        <v>-0.1119</v>
      </c>
      <c r="M22" s="335">
        <f t="shared" ref="M22" si="29">(K22+L22)/F22</f>
        <v>-4.5895442359249181E-2</v>
      </c>
      <c r="N22" s="267" t="s">
        <v>587</v>
      </c>
      <c r="O22" s="336">
        <v>45398</v>
      </c>
      <c r="P22" s="337"/>
      <c r="Q22" s="233"/>
      <c r="S22" s="37" t="s">
        <v>576</v>
      </c>
    </row>
    <row r="23" spans="1:39" ht="15" customHeight="1">
      <c r="A23" s="329">
        <v>14</v>
      </c>
      <c r="B23" s="330">
        <v>45387</v>
      </c>
      <c r="C23" s="331"/>
      <c r="D23" s="332" t="s">
        <v>294</v>
      </c>
      <c r="E23" s="333" t="s">
        <v>574</v>
      </c>
      <c r="F23" s="271">
        <v>7837.5</v>
      </c>
      <c r="G23" s="272">
        <v>7490</v>
      </c>
      <c r="H23" s="271">
        <v>7450</v>
      </c>
      <c r="I23" s="271" t="s">
        <v>959</v>
      </c>
      <c r="J23" s="267" t="s">
        <v>1075</v>
      </c>
      <c r="K23" s="267">
        <f t="shared" ref="K23" si="30">H23-F23</f>
        <v>-387.5</v>
      </c>
      <c r="L23" s="334">
        <f t="shared" ref="L23" si="31">(F23*-0.3)/100</f>
        <v>-23.512499999999999</v>
      </c>
      <c r="M23" s="335">
        <f t="shared" ref="M23" si="32">(K23+L23)/F23</f>
        <v>-5.2441786283891546E-2</v>
      </c>
      <c r="N23" s="267" t="s">
        <v>587</v>
      </c>
      <c r="O23" s="336">
        <v>45401</v>
      </c>
      <c r="P23" s="337"/>
      <c r="Q23" s="233"/>
      <c r="S23" s="37" t="s">
        <v>576</v>
      </c>
    </row>
    <row r="24" spans="1:39" ht="15" customHeight="1">
      <c r="A24" s="191">
        <v>15</v>
      </c>
      <c r="B24" s="188">
        <v>45390</v>
      </c>
      <c r="C24" s="192"/>
      <c r="D24" s="196" t="s">
        <v>300</v>
      </c>
      <c r="E24" s="193" t="s">
        <v>574</v>
      </c>
      <c r="F24" s="187" t="s">
        <v>970</v>
      </c>
      <c r="G24" s="189">
        <v>1370</v>
      </c>
      <c r="H24" s="187"/>
      <c r="I24" s="187" t="s">
        <v>971</v>
      </c>
      <c r="J24" s="189" t="s">
        <v>575</v>
      </c>
      <c r="K24" s="189"/>
      <c r="L24" s="190"/>
      <c r="M24" s="194"/>
      <c r="N24" s="189"/>
      <c r="O24" s="195"/>
      <c r="P24" s="190">
        <f>VLOOKUP(D24,'MidCap Intra'!$B$11:$C$568,2,0)</f>
        <v>1486.15</v>
      </c>
      <c r="Q24" s="233"/>
      <c r="S24" s="37" t="s">
        <v>576</v>
      </c>
    </row>
    <row r="25" spans="1:39" ht="15" customHeight="1">
      <c r="A25" s="191">
        <v>16</v>
      </c>
      <c r="B25" s="188">
        <v>45394</v>
      </c>
      <c r="C25" s="192"/>
      <c r="D25" s="196" t="s">
        <v>274</v>
      </c>
      <c r="E25" s="193" t="s">
        <v>574</v>
      </c>
      <c r="F25" s="187" t="s">
        <v>1013</v>
      </c>
      <c r="G25" s="189">
        <v>1625</v>
      </c>
      <c r="H25" s="187"/>
      <c r="I25" s="187" t="s">
        <v>1014</v>
      </c>
      <c r="J25" s="189" t="s">
        <v>575</v>
      </c>
      <c r="K25" s="189"/>
      <c r="L25" s="190"/>
      <c r="M25" s="194"/>
      <c r="N25" s="189"/>
      <c r="O25" s="195"/>
      <c r="P25" s="190">
        <f>VLOOKUP(D25,'MidCap Intra'!$B$11:$C$568,2,0)</f>
        <v>1729.25</v>
      </c>
      <c r="Q25" s="233"/>
      <c r="S25" s="37" t="s">
        <v>768</v>
      </c>
    </row>
    <row r="26" spans="1:39" ht="15" customHeight="1">
      <c r="A26" s="191">
        <v>17</v>
      </c>
      <c r="B26" s="188">
        <v>45397</v>
      </c>
      <c r="C26" s="192"/>
      <c r="D26" s="196" t="s">
        <v>127</v>
      </c>
      <c r="E26" s="193" t="s">
        <v>574</v>
      </c>
      <c r="F26" s="187" t="s">
        <v>1030</v>
      </c>
      <c r="G26" s="189">
        <v>1377</v>
      </c>
      <c r="H26" s="187"/>
      <c r="I26" s="187" t="s">
        <v>1031</v>
      </c>
      <c r="J26" s="189" t="s">
        <v>575</v>
      </c>
      <c r="K26" s="189"/>
      <c r="L26" s="190"/>
      <c r="M26" s="194"/>
      <c r="N26" s="189"/>
      <c r="O26" s="195"/>
      <c r="P26" s="190">
        <f>VLOOKUP(D26,'MidCap Intra'!$B$11:$C$568,2,0)</f>
        <v>1529.5</v>
      </c>
      <c r="Q26" s="233"/>
      <c r="S26" s="37" t="s">
        <v>576</v>
      </c>
    </row>
    <row r="27" spans="1:39" ht="15" customHeight="1">
      <c r="A27" s="191">
        <v>18</v>
      </c>
      <c r="B27" s="188">
        <v>45405</v>
      </c>
      <c r="C27" s="192"/>
      <c r="D27" s="196" t="s">
        <v>474</v>
      </c>
      <c r="E27" s="193" t="s">
        <v>574</v>
      </c>
      <c r="F27" s="187" t="s">
        <v>1095</v>
      </c>
      <c r="G27" s="189">
        <v>149.5</v>
      </c>
      <c r="H27" s="187"/>
      <c r="I27" s="187" t="s">
        <v>1096</v>
      </c>
      <c r="J27" s="189" t="s">
        <v>575</v>
      </c>
      <c r="K27" s="189"/>
      <c r="L27" s="190"/>
      <c r="M27" s="194"/>
      <c r="N27" s="189"/>
      <c r="O27" s="195"/>
      <c r="P27" s="190">
        <f>VLOOKUP(D27,'MidCap Intra'!$B$11:$C$568,2,0)</f>
        <v>165.5</v>
      </c>
      <c r="Q27" s="233"/>
      <c r="S27" s="37" t="s">
        <v>576</v>
      </c>
    </row>
    <row r="28" spans="1:39" ht="15" customHeight="1">
      <c r="A28" s="191">
        <v>19</v>
      </c>
      <c r="B28" s="188">
        <v>45411</v>
      </c>
      <c r="C28" s="192"/>
      <c r="D28" s="196" t="s">
        <v>218</v>
      </c>
      <c r="E28" s="193" t="s">
        <v>574</v>
      </c>
      <c r="F28" s="187" t="s">
        <v>1162</v>
      </c>
      <c r="G28" s="189">
        <v>618</v>
      </c>
      <c r="H28" s="187"/>
      <c r="I28" s="187" t="s">
        <v>1163</v>
      </c>
      <c r="J28" s="189" t="s">
        <v>575</v>
      </c>
      <c r="K28" s="189"/>
      <c r="L28" s="190"/>
      <c r="M28" s="194"/>
      <c r="N28" s="189"/>
      <c r="O28" s="195"/>
      <c r="P28" s="190">
        <f>VLOOKUP(D28,'MidCap Intra'!$B$11:$C$568,2,0)</f>
        <v>655.9</v>
      </c>
      <c r="Q28" s="233"/>
      <c r="S28" s="37"/>
    </row>
    <row r="29" spans="1:39" ht="15" customHeight="1">
      <c r="A29" s="191"/>
      <c r="B29" s="188"/>
      <c r="C29" s="192"/>
      <c r="D29" s="196"/>
      <c r="E29" s="193"/>
      <c r="F29" s="187"/>
      <c r="G29" s="189"/>
      <c r="H29" s="187"/>
      <c r="I29" s="187"/>
      <c r="J29" s="189"/>
      <c r="K29" s="189"/>
      <c r="L29" s="190"/>
      <c r="M29" s="194"/>
      <c r="N29" s="189"/>
      <c r="O29" s="195"/>
      <c r="P29" s="190"/>
      <c r="Q29" s="233"/>
      <c r="S29" s="37"/>
    </row>
    <row r="30" spans="1:39" ht="15" customHeight="1">
      <c r="A30" s="191"/>
      <c r="B30" s="188"/>
      <c r="C30" s="192"/>
      <c r="D30" s="196"/>
      <c r="E30" s="193"/>
      <c r="F30" s="187"/>
      <c r="G30" s="189"/>
      <c r="H30" s="187"/>
      <c r="I30" s="187"/>
      <c r="J30" s="189"/>
      <c r="K30" s="189"/>
      <c r="L30" s="190"/>
      <c r="M30" s="194"/>
      <c r="N30" s="189"/>
      <c r="O30" s="195"/>
      <c r="P30" s="190"/>
      <c r="Q30" s="233"/>
      <c r="S30" s="37"/>
    </row>
    <row r="31" spans="1:39" ht="15" customHeight="1"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1:39" ht="14.25" customHeight="1">
      <c r="A32" s="99"/>
      <c r="B32" s="100"/>
      <c r="C32" s="101"/>
      <c r="D32" s="102"/>
      <c r="E32" s="103"/>
      <c r="F32" s="103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105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06" t="s">
        <v>578</v>
      </c>
      <c r="B33" s="107"/>
      <c r="C33" s="108"/>
      <c r="E33" s="109"/>
      <c r="F33" s="109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0" t="s">
        <v>579</v>
      </c>
      <c r="B34" s="106"/>
      <c r="C34" s="106"/>
      <c r="D34" s="106"/>
      <c r="E34" s="37"/>
      <c r="F34" s="111" t="s">
        <v>580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06" t="s">
        <v>581</v>
      </c>
      <c r="B35" s="106"/>
      <c r="C35" s="106"/>
      <c r="D35" s="106" t="s">
        <v>582</v>
      </c>
      <c r="E35" s="6"/>
      <c r="F35" s="111" t="s">
        <v>583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06"/>
      <c r="B36" s="106"/>
      <c r="C36" s="106"/>
      <c r="D36" s="106"/>
      <c r="E36" s="6"/>
      <c r="F36" s="6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200"/>
      <c r="B37" s="200"/>
      <c r="C37" s="200"/>
      <c r="D37" s="200"/>
      <c r="E37" s="201"/>
      <c r="F37" s="201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4.25" customHeight="1">
      <c r="A38" s="106"/>
      <c r="B38" s="106"/>
      <c r="C38" s="106"/>
      <c r="D38" s="106"/>
      <c r="E38" s="6"/>
      <c r="F38" s="6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.75" customHeight="1">
      <c r="A39" s="118" t="s">
        <v>588</v>
      </c>
      <c r="B39" s="118"/>
      <c r="C39" s="118"/>
      <c r="D39" s="118"/>
      <c r="E39" s="6"/>
      <c r="F39" s="6"/>
      <c r="G39" s="54"/>
      <c r="H39" s="54"/>
      <c r="I39" s="54"/>
      <c r="J39" s="54"/>
      <c r="K39" s="54"/>
      <c r="L39" s="54"/>
      <c r="M39" s="54"/>
      <c r="N39" s="54"/>
      <c r="O39" s="54"/>
      <c r="P39" s="54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38.25" customHeight="1">
      <c r="A40" s="93" t="s">
        <v>16</v>
      </c>
      <c r="B40" s="93" t="s">
        <v>550</v>
      </c>
      <c r="C40" s="93"/>
      <c r="D40" s="94" t="s">
        <v>561</v>
      </c>
      <c r="E40" s="93" t="s">
        <v>562</v>
      </c>
      <c r="F40" s="93" t="s">
        <v>563</v>
      </c>
      <c r="G40" s="93" t="s">
        <v>584</v>
      </c>
      <c r="H40" s="93" t="s">
        <v>565</v>
      </c>
      <c r="I40" s="197" t="s">
        <v>566</v>
      </c>
      <c r="J40" s="199" t="s">
        <v>567</v>
      </c>
      <c r="K40" s="198" t="s">
        <v>589</v>
      </c>
      <c r="L40" s="95" t="s">
        <v>569</v>
      </c>
      <c r="M40" s="119" t="s">
        <v>590</v>
      </c>
      <c r="N40" s="93" t="s">
        <v>591</v>
      </c>
      <c r="O40" s="92" t="s">
        <v>571</v>
      </c>
      <c r="P40" s="94" t="s">
        <v>572</v>
      </c>
      <c r="Q40" s="236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.75" customHeight="1">
      <c r="A41" s="271">
        <v>1</v>
      </c>
      <c r="B41" s="269">
        <v>45379</v>
      </c>
      <c r="C41" s="270"/>
      <c r="D41" s="270" t="s">
        <v>901</v>
      </c>
      <c r="E41" s="271" t="s">
        <v>586</v>
      </c>
      <c r="F41" s="271">
        <v>3842.5</v>
      </c>
      <c r="G41" s="271">
        <v>3785</v>
      </c>
      <c r="H41" s="271">
        <v>3785</v>
      </c>
      <c r="I41" s="272" t="s">
        <v>902</v>
      </c>
      <c r="J41" s="261" t="s">
        <v>916</v>
      </c>
      <c r="K41" s="262">
        <f t="shared" ref="K41:K47" si="33">H41-F41</f>
        <v>-57.5</v>
      </c>
      <c r="L41" s="263">
        <f t="shared" ref="L41" si="34">(H41*N41)*0.03%</f>
        <v>198.71249999999998</v>
      </c>
      <c r="M41" s="264">
        <f>(K41*N41)-L41</f>
        <v>-10261.2125</v>
      </c>
      <c r="N41" s="262">
        <v>175</v>
      </c>
      <c r="O41" s="265" t="s">
        <v>587</v>
      </c>
      <c r="P41" s="266">
        <v>45352</v>
      </c>
      <c r="Q41" s="231"/>
      <c r="R41" s="120"/>
      <c r="S41" s="54" t="s">
        <v>576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21"/>
      <c r="AH41" s="122"/>
      <c r="AI41" s="120"/>
      <c r="AJ41" s="120"/>
      <c r="AK41" s="121"/>
      <c r="AL41" s="121"/>
      <c r="AM41" s="121"/>
    </row>
    <row r="42" spans="1:39" ht="12.75" customHeight="1">
      <c r="A42" s="271">
        <v>2</v>
      </c>
      <c r="B42" s="269">
        <v>45383</v>
      </c>
      <c r="C42" s="270"/>
      <c r="D42" s="270" t="s">
        <v>910</v>
      </c>
      <c r="E42" s="271" t="s">
        <v>586</v>
      </c>
      <c r="F42" s="271">
        <v>12605</v>
      </c>
      <c r="G42" s="271">
        <v>12400</v>
      </c>
      <c r="H42" s="271">
        <v>12445</v>
      </c>
      <c r="I42" s="272" t="s">
        <v>911</v>
      </c>
      <c r="J42" s="261" t="s">
        <v>955</v>
      </c>
      <c r="K42" s="262">
        <f t="shared" si="33"/>
        <v>-160</v>
      </c>
      <c r="L42" s="263">
        <f t="shared" ref="L42" si="35">(H42*N42)*0.03%</f>
        <v>186.67499999999998</v>
      </c>
      <c r="M42" s="264">
        <f t="shared" ref="M42" si="36">(K42*N42)-L42</f>
        <v>-8186.6750000000002</v>
      </c>
      <c r="N42" s="262">
        <v>50</v>
      </c>
      <c r="O42" s="265" t="s">
        <v>587</v>
      </c>
      <c r="P42" s="266">
        <v>45386</v>
      </c>
      <c r="Q42" s="231"/>
      <c r="R42" s="120"/>
      <c r="S42" s="54" t="s">
        <v>768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21"/>
      <c r="AH42" s="122"/>
      <c r="AI42" s="120"/>
      <c r="AJ42" s="120"/>
      <c r="AK42" s="121"/>
      <c r="AL42" s="121"/>
      <c r="AM42" s="121"/>
    </row>
    <row r="43" spans="1:39" ht="12.75" customHeight="1">
      <c r="A43" s="280">
        <v>3</v>
      </c>
      <c r="B43" s="277">
        <v>45293</v>
      </c>
      <c r="C43" s="279"/>
      <c r="D43" s="279" t="s">
        <v>919</v>
      </c>
      <c r="E43" s="280" t="s">
        <v>586</v>
      </c>
      <c r="F43" s="280">
        <v>1501</v>
      </c>
      <c r="G43" s="280">
        <v>1480</v>
      </c>
      <c r="H43" s="280">
        <v>1527.5</v>
      </c>
      <c r="I43" s="281" t="s">
        <v>920</v>
      </c>
      <c r="J43" s="298" t="s">
        <v>946</v>
      </c>
      <c r="K43" s="299">
        <f t="shared" si="33"/>
        <v>26.5</v>
      </c>
      <c r="L43" s="300">
        <f t="shared" ref="L43:L44" si="37">(H43*N43)*0.03%</f>
        <v>252.03749999999997</v>
      </c>
      <c r="M43" s="301">
        <f t="shared" ref="M43:M44" si="38">(K43*N43)-L43</f>
        <v>14322.9625</v>
      </c>
      <c r="N43" s="299">
        <v>550</v>
      </c>
      <c r="O43" s="302" t="s">
        <v>577</v>
      </c>
      <c r="P43" s="303">
        <v>45386</v>
      </c>
      <c r="Q43" s="231"/>
      <c r="R43" s="120"/>
      <c r="S43" s="54" t="s">
        <v>576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21"/>
      <c r="AH43" s="122"/>
      <c r="AI43" s="120"/>
      <c r="AJ43" s="120"/>
      <c r="AK43" s="121"/>
      <c r="AL43" s="121"/>
      <c r="AM43" s="121"/>
    </row>
    <row r="44" spans="1:39" ht="12.75" customHeight="1">
      <c r="A44" s="271">
        <v>4</v>
      </c>
      <c r="B44" s="269">
        <v>45384</v>
      </c>
      <c r="C44" s="270"/>
      <c r="D44" s="270" t="s">
        <v>927</v>
      </c>
      <c r="E44" s="271" t="s">
        <v>586</v>
      </c>
      <c r="F44" s="271">
        <v>3176</v>
      </c>
      <c r="G44" s="271">
        <v>3104</v>
      </c>
      <c r="H44" s="271">
        <v>3104</v>
      </c>
      <c r="I44" s="272" t="s">
        <v>928</v>
      </c>
      <c r="J44" s="261" t="s">
        <v>980</v>
      </c>
      <c r="K44" s="262">
        <f t="shared" si="33"/>
        <v>-72</v>
      </c>
      <c r="L44" s="263">
        <f t="shared" si="37"/>
        <v>139.67999999999998</v>
      </c>
      <c r="M44" s="264">
        <f t="shared" si="38"/>
        <v>-10939.68</v>
      </c>
      <c r="N44" s="262">
        <v>150</v>
      </c>
      <c r="O44" s="265" t="s">
        <v>587</v>
      </c>
      <c r="P44" s="266">
        <v>45390</v>
      </c>
      <c r="Q44" s="231"/>
      <c r="R44" s="120"/>
      <c r="S44" s="54" t="s">
        <v>863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21"/>
      <c r="AH44" s="122"/>
      <c r="AI44" s="120"/>
      <c r="AJ44" s="120"/>
      <c r="AK44" s="121"/>
      <c r="AL44" s="121"/>
      <c r="AM44" s="121"/>
    </row>
    <row r="45" spans="1:39" ht="12.75" customHeight="1">
      <c r="A45" s="280">
        <v>5</v>
      </c>
      <c r="B45" s="277">
        <v>45384</v>
      </c>
      <c r="C45" s="279"/>
      <c r="D45" s="279" t="s">
        <v>933</v>
      </c>
      <c r="E45" s="280" t="s">
        <v>586</v>
      </c>
      <c r="F45" s="280">
        <v>2013</v>
      </c>
      <c r="G45" s="280">
        <v>1975</v>
      </c>
      <c r="H45" s="280">
        <v>2050</v>
      </c>
      <c r="I45" s="281" t="s">
        <v>934</v>
      </c>
      <c r="J45" s="298" t="s">
        <v>944</v>
      </c>
      <c r="K45" s="299">
        <f t="shared" si="33"/>
        <v>37</v>
      </c>
      <c r="L45" s="300">
        <f t="shared" ref="L45" si="39">(H45*N45)*0.03%</f>
        <v>153.75</v>
      </c>
      <c r="M45" s="301">
        <f t="shared" ref="M45" si="40">(K45*N45)-L45</f>
        <v>9096.25</v>
      </c>
      <c r="N45" s="299">
        <v>250</v>
      </c>
      <c r="O45" s="302" t="s">
        <v>577</v>
      </c>
      <c r="P45" s="303">
        <v>45385</v>
      </c>
      <c r="Q45" s="231"/>
      <c r="R45" s="120"/>
      <c r="S45" s="54" t="s">
        <v>863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21"/>
      <c r="AH45" s="122"/>
      <c r="AI45" s="120"/>
      <c r="AJ45" s="120"/>
      <c r="AK45" s="121"/>
      <c r="AL45" s="121"/>
      <c r="AM45" s="121"/>
    </row>
    <row r="46" spans="1:39" ht="12.75" customHeight="1">
      <c r="A46" s="280">
        <v>6</v>
      </c>
      <c r="B46" s="277">
        <v>45384</v>
      </c>
      <c r="C46" s="279"/>
      <c r="D46" s="279" t="s">
        <v>935</v>
      </c>
      <c r="E46" s="280" t="s">
        <v>586</v>
      </c>
      <c r="F46" s="280">
        <v>10120</v>
      </c>
      <c r="G46" s="280">
        <v>10000</v>
      </c>
      <c r="H46" s="280">
        <v>10290</v>
      </c>
      <c r="I46" s="281" t="s">
        <v>936</v>
      </c>
      <c r="J46" s="298" t="s">
        <v>803</v>
      </c>
      <c r="K46" s="299">
        <f t="shared" si="33"/>
        <v>170</v>
      </c>
      <c r="L46" s="300">
        <f t="shared" ref="L46:L47" si="41">(H46*N46)*0.03%</f>
        <v>308.7</v>
      </c>
      <c r="M46" s="301">
        <f t="shared" ref="M46:M47" si="42">(K46*N46)-L46</f>
        <v>16691.3</v>
      </c>
      <c r="N46" s="299">
        <v>100</v>
      </c>
      <c r="O46" s="302" t="s">
        <v>577</v>
      </c>
      <c r="P46" s="303">
        <v>45385</v>
      </c>
      <c r="Q46" s="231"/>
      <c r="R46" s="120"/>
      <c r="S46" s="54" t="s">
        <v>576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21"/>
      <c r="AH46" s="122"/>
      <c r="AI46" s="120"/>
      <c r="AJ46" s="120"/>
      <c r="AK46" s="121"/>
      <c r="AL46" s="121"/>
      <c r="AM46" s="121"/>
    </row>
    <row r="47" spans="1:39" ht="12.75" customHeight="1">
      <c r="A47" s="271">
        <v>7</v>
      </c>
      <c r="B47" s="269">
        <v>45385</v>
      </c>
      <c r="C47" s="270"/>
      <c r="D47" s="270" t="s">
        <v>935</v>
      </c>
      <c r="E47" s="271" t="s">
        <v>586</v>
      </c>
      <c r="F47" s="271">
        <v>10100</v>
      </c>
      <c r="G47" s="271">
        <v>10000</v>
      </c>
      <c r="H47" s="271">
        <v>10000</v>
      </c>
      <c r="I47" s="272" t="s">
        <v>936</v>
      </c>
      <c r="J47" s="261" t="s">
        <v>947</v>
      </c>
      <c r="K47" s="262">
        <f t="shared" si="33"/>
        <v>-100</v>
      </c>
      <c r="L47" s="263">
        <f t="shared" si="41"/>
        <v>300</v>
      </c>
      <c r="M47" s="264">
        <f t="shared" si="42"/>
        <v>-10300</v>
      </c>
      <c r="N47" s="262">
        <v>100</v>
      </c>
      <c r="O47" s="265" t="s">
        <v>587</v>
      </c>
      <c r="P47" s="266">
        <v>45386</v>
      </c>
      <c r="Q47" s="231"/>
      <c r="R47" s="120"/>
      <c r="S47" s="54" t="s">
        <v>576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21"/>
      <c r="AH47" s="122"/>
      <c r="AI47" s="120"/>
      <c r="AJ47" s="120"/>
      <c r="AK47" s="121"/>
      <c r="AL47" s="121"/>
      <c r="AM47" s="121"/>
    </row>
    <row r="48" spans="1:39" ht="12.75" customHeight="1">
      <c r="A48" s="280">
        <v>8</v>
      </c>
      <c r="B48" s="277">
        <v>45386</v>
      </c>
      <c r="C48" s="279"/>
      <c r="D48" s="279" t="s">
        <v>956</v>
      </c>
      <c r="E48" s="280" t="s">
        <v>586</v>
      </c>
      <c r="F48" s="280">
        <v>1497</v>
      </c>
      <c r="G48" s="280">
        <v>1470</v>
      </c>
      <c r="H48" s="280">
        <v>1519</v>
      </c>
      <c r="I48" s="281" t="s">
        <v>920</v>
      </c>
      <c r="J48" s="298" t="s">
        <v>988</v>
      </c>
      <c r="K48" s="299">
        <f t="shared" ref="K48" si="43">H48-F48</f>
        <v>22</v>
      </c>
      <c r="L48" s="300">
        <f t="shared" ref="L48" si="44">(H48*N48)*0.03%</f>
        <v>182.27999999999997</v>
      </c>
      <c r="M48" s="301">
        <f t="shared" ref="M48" si="45">(K48*N48)-L48</f>
        <v>8617.7199999999993</v>
      </c>
      <c r="N48" s="299">
        <v>400</v>
      </c>
      <c r="O48" s="302" t="s">
        <v>577</v>
      </c>
      <c r="P48" s="303">
        <v>45391</v>
      </c>
      <c r="Q48" s="231"/>
      <c r="R48" s="120"/>
      <c r="S48" s="54" t="s">
        <v>768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21"/>
      <c r="AH48" s="122"/>
      <c r="AI48" s="120"/>
      <c r="AJ48" s="120"/>
      <c r="AK48" s="121"/>
      <c r="AL48" s="121"/>
      <c r="AM48" s="121"/>
    </row>
    <row r="49" spans="1:39" ht="12.75" customHeight="1">
      <c r="A49" s="280">
        <v>9</v>
      </c>
      <c r="B49" s="277">
        <v>45387</v>
      </c>
      <c r="C49" s="279"/>
      <c r="D49" s="279" t="s">
        <v>961</v>
      </c>
      <c r="E49" s="280" t="s">
        <v>586</v>
      </c>
      <c r="F49" s="280">
        <v>1553</v>
      </c>
      <c r="G49" s="280">
        <v>1532</v>
      </c>
      <c r="H49" s="280">
        <v>1571.5</v>
      </c>
      <c r="I49" s="281" t="s">
        <v>962</v>
      </c>
      <c r="J49" s="298" t="s">
        <v>967</v>
      </c>
      <c r="K49" s="299">
        <f>H49-F49</f>
        <v>18.5</v>
      </c>
      <c r="L49" s="300">
        <f t="shared" ref="L49" si="46">(H49*N49)*0.03%</f>
        <v>235.72499999999997</v>
      </c>
      <c r="M49" s="301">
        <f t="shared" ref="M49" si="47">(K49*N49)-L49</f>
        <v>9014.2749999999996</v>
      </c>
      <c r="N49" s="299">
        <v>500</v>
      </c>
      <c r="O49" s="302" t="s">
        <v>577</v>
      </c>
      <c r="P49" s="303">
        <v>45390</v>
      </c>
      <c r="Q49" s="231"/>
      <c r="R49" s="120"/>
      <c r="S49" s="54" t="s">
        <v>863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21"/>
      <c r="AH49" s="122"/>
      <c r="AI49" s="120"/>
      <c r="AJ49" s="120"/>
      <c r="AK49" s="121"/>
      <c r="AL49" s="121"/>
      <c r="AM49" s="121"/>
    </row>
    <row r="50" spans="1:39" ht="12.75" customHeight="1">
      <c r="A50" s="280">
        <v>10</v>
      </c>
      <c r="B50" s="277">
        <v>45390</v>
      </c>
      <c r="C50" s="279"/>
      <c r="D50" s="279" t="s">
        <v>972</v>
      </c>
      <c r="E50" s="280" t="s">
        <v>586</v>
      </c>
      <c r="F50" s="280">
        <v>728</v>
      </c>
      <c r="G50" s="280">
        <v>716</v>
      </c>
      <c r="H50" s="280">
        <v>739</v>
      </c>
      <c r="I50" s="281" t="s">
        <v>973</v>
      </c>
      <c r="J50" s="298" t="s">
        <v>986</v>
      </c>
      <c r="K50" s="299">
        <f>H50-F50</f>
        <v>11</v>
      </c>
      <c r="L50" s="300">
        <f t="shared" ref="L50" si="48">(H50*N50)*0.03%</f>
        <v>177.35999999999999</v>
      </c>
      <c r="M50" s="301">
        <f t="shared" ref="M50" si="49">(K50*N50)-L50</f>
        <v>8622.64</v>
      </c>
      <c r="N50" s="299">
        <v>800</v>
      </c>
      <c r="O50" s="302" t="s">
        <v>577</v>
      </c>
      <c r="P50" s="303">
        <v>45391</v>
      </c>
      <c r="Q50" s="231"/>
      <c r="R50" s="120"/>
      <c r="S50" s="54" t="s">
        <v>576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21"/>
      <c r="AH50" s="122"/>
      <c r="AI50" s="120"/>
      <c r="AJ50" s="120"/>
      <c r="AK50" s="121"/>
      <c r="AL50" s="121"/>
      <c r="AM50" s="121"/>
    </row>
    <row r="51" spans="1:39" ht="12.75" customHeight="1">
      <c r="A51" s="271">
        <v>11</v>
      </c>
      <c r="B51" s="269">
        <v>45390</v>
      </c>
      <c r="C51" s="270"/>
      <c r="D51" s="270" t="s">
        <v>961</v>
      </c>
      <c r="E51" s="271" t="s">
        <v>586</v>
      </c>
      <c r="F51" s="271">
        <v>1555</v>
      </c>
      <c r="G51" s="271">
        <v>1534</v>
      </c>
      <c r="H51" s="271">
        <v>1534</v>
      </c>
      <c r="I51" s="272" t="s">
        <v>976</v>
      </c>
      <c r="J51" s="261" t="s">
        <v>977</v>
      </c>
      <c r="K51" s="262">
        <f>H51-F51</f>
        <v>-21</v>
      </c>
      <c r="L51" s="263">
        <f t="shared" ref="L51:L52" si="50">(H51*N51)*0.03%</f>
        <v>230.09999999999997</v>
      </c>
      <c r="M51" s="264">
        <f t="shared" ref="M51:M52" si="51">(K51*N51)-L51</f>
        <v>-10730.1</v>
      </c>
      <c r="N51" s="262">
        <v>500</v>
      </c>
      <c r="O51" s="265" t="s">
        <v>587</v>
      </c>
      <c r="P51" s="266">
        <v>45390</v>
      </c>
      <c r="Q51" s="231"/>
      <c r="R51" s="120"/>
      <c r="S51" s="54" t="s">
        <v>863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21"/>
      <c r="AH51" s="122"/>
      <c r="AI51" s="120"/>
      <c r="AJ51" s="120"/>
      <c r="AK51" s="121"/>
      <c r="AL51" s="121"/>
      <c r="AM51" s="121"/>
    </row>
    <row r="52" spans="1:39" ht="12.75" customHeight="1">
      <c r="A52" s="280">
        <v>12</v>
      </c>
      <c r="B52" s="277">
        <v>45391</v>
      </c>
      <c r="C52" s="279"/>
      <c r="D52" s="279" t="s">
        <v>984</v>
      </c>
      <c r="E52" s="280" t="s">
        <v>586</v>
      </c>
      <c r="F52" s="280">
        <v>26475</v>
      </c>
      <c r="G52" s="280">
        <v>26200</v>
      </c>
      <c r="H52" s="280">
        <v>26725</v>
      </c>
      <c r="I52" s="281" t="s">
        <v>985</v>
      </c>
      <c r="J52" s="298" t="s">
        <v>987</v>
      </c>
      <c r="K52" s="299">
        <f>H52-F52</f>
        <v>250</v>
      </c>
      <c r="L52" s="300">
        <f t="shared" si="50"/>
        <v>320.7</v>
      </c>
      <c r="M52" s="301">
        <f t="shared" si="51"/>
        <v>9679.2999999999993</v>
      </c>
      <c r="N52" s="299">
        <v>40</v>
      </c>
      <c r="O52" s="302" t="s">
        <v>577</v>
      </c>
      <c r="P52" s="303">
        <v>45391</v>
      </c>
      <c r="Q52" s="231"/>
      <c r="R52" s="120"/>
      <c r="S52" s="54" t="s">
        <v>768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21"/>
      <c r="AH52" s="122"/>
      <c r="AI52" s="120"/>
      <c r="AJ52" s="120"/>
      <c r="AK52" s="121"/>
      <c r="AL52" s="121"/>
      <c r="AM52" s="121"/>
    </row>
    <row r="53" spans="1:39" ht="12.75" customHeight="1">
      <c r="A53" s="271">
        <v>13</v>
      </c>
      <c r="B53" s="269">
        <v>45392</v>
      </c>
      <c r="C53" s="270"/>
      <c r="D53" s="270" t="s">
        <v>994</v>
      </c>
      <c r="E53" s="271" t="s">
        <v>855</v>
      </c>
      <c r="F53" s="271">
        <v>2632.5</v>
      </c>
      <c r="G53" s="271">
        <v>2665</v>
      </c>
      <c r="H53" s="271">
        <v>2665</v>
      </c>
      <c r="I53" s="272" t="s">
        <v>995</v>
      </c>
      <c r="J53" s="261" t="s">
        <v>1010</v>
      </c>
      <c r="K53" s="262">
        <f>F53-H53</f>
        <v>-32.5</v>
      </c>
      <c r="L53" s="263">
        <f t="shared" ref="L53" si="52">(H53*N53)*0.03%</f>
        <v>279.82499999999999</v>
      </c>
      <c r="M53" s="264">
        <f t="shared" ref="M53" si="53">(K53*N53)-L53</f>
        <v>-11654.825000000001</v>
      </c>
      <c r="N53" s="262">
        <v>350</v>
      </c>
      <c r="O53" s="265" t="s">
        <v>587</v>
      </c>
      <c r="P53" s="266">
        <v>45392</v>
      </c>
      <c r="Q53" s="231"/>
      <c r="R53" s="120"/>
      <c r="S53" s="54" t="s">
        <v>768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21"/>
      <c r="AH53" s="122"/>
      <c r="AI53" s="120"/>
      <c r="AJ53" s="120"/>
      <c r="AK53" s="121"/>
      <c r="AL53" s="121"/>
      <c r="AM53" s="121"/>
    </row>
    <row r="54" spans="1:39" ht="12.75" customHeight="1">
      <c r="A54" s="271">
        <v>14</v>
      </c>
      <c r="B54" s="269">
        <v>45392</v>
      </c>
      <c r="C54" s="270"/>
      <c r="D54" s="270" t="s">
        <v>996</v>
      </c>
      <c r="E54" s="271" t="s">
        <v>855</v>
      </c>
      <c r="F54" s="271">
        <v>22790</v>
      </c>
      <c r="G54" s="271">
        <v>22890</v>
      </c>
      <c r="H54" s="271">
        <v>22810</v>
      </c>
      <c r="I54" s="271" t="s">
        <v>997</v>
      </c>
      <c r="J54" s="261" t="s">
        <v>1009</v>
      </c>
      <c r="K54" s="262">
        <f>F54-H54</f>
        <v>-20</v>
      </c>
      <c r="L54" s="263">
        <f t="shared" ref="L54:L57" si="54">(H54*N54)*0.03%</f>
        <v>342.15</v>
      </c>
      <c r="M54" s="264">
        <f t="shared" ref="M54:M57" si="55">(K54*N54)-L54</f>
        <v>-1342.15</v>
      </c>
      <c r="N54" s="262">
        <v>50</v>
      </c>
      <c r="O54" s="265" t="s">
        <v>587</v>
      </c>
      <c r="P54" s="266">
        <v>45392</v>
      </c>
      <c r="Q54" s="231"/>
      <c r="R54" s="120"/>
      <c r="S54" s="54" t="s">
        <v>576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21"/>
      <c r="AH54" s="122"/>
      <c r="AI54" s="120"/>
      <c r="AJ54" s="120"/>
      <c r="AK54" s="121"/>
      <c r="AL54" s="121"/>
      <c r="AM54" s="121"/>
    </row>
    <row r="55" spans="1:39" ht="12.75" customHeight="1">
      <c r="A55" s="280">
        <v>15</v>
      </c>
      <c r="B55" s="277">
        <v>45392</v>
      </c>
      <c r="C55" s="279"/>
      <c r="D55" s="279" t="s">
        <v>1004</v>
      </c>
      <c r="E55" s="280" t="s">
        <v>586</v>
      </c>
      <c r="F55" s="280">
        <v>3882.5</v>
      </c>
      <c r="G55" s="280">
        <v>3840</v>
      </c>
      <c r="H55" s="280">
        <v>3920</v>
      </c>
      <c r="I55" s="280" t="s">
        <v>1005</v>
      </c>
      <c r="J55" s="298" t="s">
        <v>951</v>
      </c>
      <c r="K55" s="299">
        <f t="shared" ref="K55:K60" si="56">H55-F55</f>
        <v>37.5</v>
      </c>
      <c r="L55" s="300">
        <f t="shared" si="54"/>
        <v>294</v>
      </c>
      <c r="M55" s="301">
        <f t="shared" si="55"/>
        <v>9081</v>
      </c>
      <c r="N55" s="299">
        <v>250</v>
      </c>
      <c r="O55" s="302" t="s">
        <v>577</v>
      </c>
      <c r="P55" s="303">
        <v>45394</v>
      </c>
      <c r="Q55" s="231"/>
      <c r="R55" s="120"/>
      <c r="S55" s="54" t="s">
        <v>863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21"/>
      <c r="AH55" s="122"/>
      <c r="AI55" s="120"/>
      <c r="AJ55" s="120"/>
      <c r="AK55" s="121"/>
      <c r="AL55" s="121"/>
      <c r="AM55" s="121"/>
    </row>
    <row r="56" spans="1:39" ht="12.75" customHeight="1">
      <c r="A56" s="271">
        <v>16</v>
      </c>
      <c r="B56" s="269">
        <v>45392</v>
      </c>
      <c r="C56" s="270"/>
      <c r="D56" s="270" t="s">
        <v>1011</v>
      </c>
      <c r="E56" s="271" t="s">
        <v>586</v>
      </c>
      <c r="F56" s="271">
        <v>1546</v>
      </c>
      <c r="G56" s="271">
        <v>1530</v>
      </c>
      <c r="H56" s="271">
        <v>1531</v>
      </c>
      <c r="I56" s="271" t="s">
        <v>1012</v>
      </c>
      <c r="J56" s="261" t="s">
        <v>993</v>
      </c>
      <c r="K56" s="262">
        <f t="shared" si="56"/>
        <v>-15</v>
      </c>
      <c r="L56" s="263">
        <f t="shared" si="54"/>
        <v>321.51</v>
      </c>
      <c r="M56" s="264">
        <f t="shared" si="55"/>
        <v>-10821.51</v>
      </c>
      <c r="N56" s="262">
        <v>700</v>
      </c>
      <c r="O56" s="265" t="s">
        <v>587</v>
      </c>
      <c r="P56" s="266">
        <v>45394</v>
      </c>
      <c r="Q56" s="231"/>
      <c r="R56" s="120"/>
      <c r="S56" s="54" t="s">
        <v>863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21"/>
      <c r="AH56" s="122"/>
      <c r="AI56" s="120"/>
      <c r="AJ56" s="120"/>
      <c r="AK56" s="121"/>
      <c r="AL56" s="121"/>
      <c r="AM56" s="121"/>
    </row>
    <row r="57" spans="1:39" ht="12.75" customHeight="1">
      <c r="A57" s="271">
        <v>17</v>
      </c>
      <c r="B57" s="269">
        <v>45394</v>
      </c>
      <c r="C57" s="270"/>
      <c r="D57" s="270" t="s">
        <v>910</v>
      </c>
      <c r="E57" s="271" t="s">
        <v>586</v>
      </c>
      <c r="F57" s="271">
        <v>12540</v>
      </c>
      <c r="G57" s="271">
        <v>12300</v>
      </c>
      <c r="H57" s="271">
        <v>12300</v>
      </c>
      <c r="I57" s="271" t="s">
        <v>1016</v>
      </c>
      <c r="J57" s="261" t="s">
        <v>1019</v>
      </c>
      <c r="K57" s="262">
        <f t="shared" si="56"/>
        <v>-240</v>
      </c>
      <c r="L57" s="263">
        <f t="shared" si="54"/>
        <v>184.49999999999997</v>
      </c>
      <c r="M57" s="264">
        <f t="shared" si="55"/>
        <v>-12184.5</v>
      </c>
      <c r="N57" s="262">
        <v>50</v>
      </c>
      <c r="O57" s="265" t="s">
        <v>587</v>
      </c>
      <c r="P57" s="266">
        <v>45394</v>
      </c>
      <c r="Q57" s="231"/>
      <c r="R57" s="120"/>
      <c r="S57" s="54" t="s">
        <v>768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21"/>
      <c r="AH57" s="122"/>
      <c r="AI57" s="120"/>
      <c r="AJ57" s="120"/>
      <c r="AK57" s="121"/>
      <c r="AL57" s="121"/>
      <c r="AM57" s="121"/>
    </row>
    <row r="58" spans="1:39" ht="12.75" customHeight="1">
      <c r="A58" s="271">
        <v>18</v>
      </c>
      <c r="B58" s="269">
        <v>45394</v>
      </c>
      <c r="C58" s="270"/>
      <c r="D58" s="270" t="s">
        <v>1017</v>
      </c>
      <c r="E58" s="271" t="s">
        <v>586</v>
      </c>
      <c r="F58" s="271">
        <v>441.25</v>
      </c>
      <c r="G58" s="271">
        <v>438</v>
      </c>
      <c r="H58" s="271">
        <v>438</v>
      </c>
      <c r="I58" s="271" t="s">
        <v>1018</v>
      </c>
      <c r="J58" s="261" t="s">
        <v>1026</v>
      </c>
      <c r="K58" s="262">
        <f t="shared" si="56"/>
        <v>-3.25</v>
      </c>
      <c r="L58" s="263">
        <f t="shared" ref="L58:L59" si="57">(H58*N58)*0.03%</f>
        <v>443.47499999999997</v>
      </c>
      <c r="M58" s="264">
        <f t="shared" ref="M58:M59" si="58">(K58*N58)-L58</f>
        <v>-11412.225</v>
      </c>
      <c r="N58" s="262">
        <v>3375</v>
      </c>
      <c r="O58" s="265" t="s">
        <v>587</v>
      </c>
      <c r="P58" s="266">
        <v>45394</v>
      </c>
      <c r="Q58" s="231"/>
      <c r="R58" s="120"/>
      <c r="S58" s="54" t="s">
        <v>768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21"/>
      <c r="AH58" s="122"/>
      <c r="AI58" s="120"/>
      <c r="AJ58" s="120"/>
      <c r="AK58" s="121"/>
      <c r="AL58" s="121"/>
      <c r="AM58" s="121"/>
    </row>
    <row r="59" spans="1:39" ht="12.75" customHeight="1">
      <c r="A59" s="293">
        <v>19</v>
      </c>
      <c r="B59" s="297">
        <v>45394</v>
      </c>
      <c r="C59" s="292"/>
      <c r="D59" s="292" t="s">
        <v>984</v>
      </c>
      <c r="E59" s="293" t="s">
        <v>586</v>
      </c>
      <c r="F59" s="293">
        <v>26470</v>
      </c>
      <c r="G59" s="293">
        <v>26200</v>
      </c>
      <c r="H59" s="293">
        <v>26490</v>
      </c>
      <c r="I59" s="293" t="s">
        <v>1024</v>
      </c>
      <c r="J59" s="321" t="s">
        <v>913</v>
      </c>
      <c r="K59" s="322">
        <f t="shared" si="56"/>
        <v>20</v>
      </c>
      <c r="L59" s="323">
        <f t="shared" si="57"/>
        <v>317.88</v>
      </c>
      <c r="M59" s="324">
        <f t="shared" si="58"/>
        <v>482.12</v>
      </c>
      <c r="N59" s="322">
        <v>40</v>
      </c>
      <c r="O59" s="325" t="s">
        <v>594</v>
      </c>
      <c r="P59" s="326">
        <v>45397</v>
      </c>
      <c r="Q59" s="231"/>
      <c r="R59" s="120"/>
      <c r="S59" s="54" t="s">
        <v>768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21"/>
      <c r="AH59" s="122"/>
      <c r="AI59" s="120"/>
      <c r="AJ59" s="120"/>
      <c r="AK59" s="121"/>
      <c r="AL59" s="121"/>
      <c r="AM59" s="121"/>
    </row>
    <row r="60" spans="1:39" ht="12.75" customHeight="1">
      <c r="A60" s="271">
        <v>20</v>
      </c>
      <c r="B60" s="269">
        <v>45394</v>
      </c>
      <c r="C60" s="270"/>
      <c r="D60" s="270" t="s">
        <v>1004</v>
      </c>
      <c r="E60" s="271" t="s">
        <v>586</v>
      </c>
      <c r="F60" s="271">
        <v>3862.5</v>
      </c>
      <c r="G60" s="271">
        <v>3820</v>
      </c>
      <c r="H60" s="271">
        <v>3817</v>
      </c>
      <c r="I60" s="271" t="s">
        <v>1025</v>
      </c>
      <c r="J60" s="261" t="s">
        <v>1028</v>
      </c>
      <c r="K60" s="262">
        <f t="shared" si="56"/>
        <v>-45.5</v>
      </c>
      <c r="L60" s="263">
        <f t="shared" ref="L60" si="59">(H60*N60)*0.03%</f>
        <v>286.27499999999998</v>
      </c>
      <c r="M60" s="264">
        <f t="shared" ref="M60" si="60">(K60*N60)-L60</f>
        <v>-11661.275</v>
      </c>
      <c r="N60" s="262">
        <v>250</v>
      </c>
      <c r="O60" s="265" t="s">
        <v>587</v>
      </c>
      <c r="P60" s="266">
        <v>45397</v>
      </c>
      <c r="Q60" s="231"/>
      <c r="R60" s="120"/>
      <c r="S60" s="54" t="s">
        <v>863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21"/>
      <c r="AH60" s="122"/>
      <c r="AI60" s="120"/>
      <c r="AJ60" s="120"/>
      <c r="AK60" s="121"/>
      <c r="AL60" s="121"/>
      <c r="AM60" s="121"/>
    </row>
    <row r="61" spans="1:39" ht="12.75" customHeight="1">
      <c r="A61" s="271">
        <v>21</v>
      </c>
      <c r="B61" s="269">
        <v>45397</v>
      </c>
      <c r="C61" s="270"/>
      <c r="D61" s="270" t="s">
        <v>901</v>
      </c>
      <c r="E61" s="271" t="s">
        <v>586</v>
      </c>
      <c r="F61" s="271">
        <v>3630</v>
      </c>
      <c r="G61" s="271">
        <v>3570</v>
      </c>
      <c r="H61" s="271">
        <v>3570</v>
      </c>
      <c r="I61" s="271" t="s">
        <v>1032</v>
      </c>
      <c r="J61" s="261" t="s">
        <v>1054</v>
      </c>
      <c r="K61" s="262">
        <f t="shared" ref="K61" si="61">H61-F61</f>
        <v>-60</v>
      </c>
      <c r="L61" s="263">
        <f t="shared" ref="L61" si="62">(H61*N61)*0.03%</f>
        <v>187.42499999999998</v>
      </c>
      <c r="M61" s="264">
        <f t="shared" ref="M61" si="63">(K61*N61)-L61</f>
        <v>-10687.424999999999</v>
      </c>
      <c r="N61" s="262">
        <v>175</v>
      </c>
      <c r="O61" s="265" t="s">
        <v>587</v>
      </c>
      <c r="P61" s="266">
        <v>45400</v>
      </c>
      <c r="Q61" s="231"/>
      <c r="R61" s="120"/>
      <c r="S61" s="54" t="s">
        <v>576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21"/>
      <c r="AH61" s="122"/>
      <c r="AI61" s="120"/>
      <c r="AJ61" s="120"/>
      <c r="AK61" s="121"/>
      <c r="AL61" s="121"/>
      <c r="AM61" s="121"/>
    </row>
    <row r="62" spans="1:39" ht="12.75" customHeight="1">
      <c r="A62" s="271">
        <v>22</v>
      </c>
      <c r="B62" s="269">
        <v>45397</v>
      </c>
      <c r="C62" s="270"/>
      <c r="D62" s="270" t="s">
        <v>1033</v>
      </c>
      <c r="E62" s="271" t="s">
        <v>586</v>
      </c>
      <c r="F62" s="271">
        <v>1161</v>
      </c>
      <c r="G62" s="271">
        <v>1145</v>
      </c>
      <c r="H62" s="271">
        <v>1151</v>
      </c>
      <c r="I62" s="271" t="s">
        <v>1034</v>
      </c>
      <c r="J62" s="261" t="s">
        <v>1048</v>
      </c>
      <c r="K62" s="262">
        <f t="shared" ref="K62:K63" si="64">H62-F62</f>
        <v>-10</v>
      </c>
      <c r="L62" s="263">
        <f t="shared" ref="L62:L63" si="65">(H62*N62)*0.03%</f>
        <v>241.70999999999998</v>
      </c>
      <c r="M62" s="264">
        <f t="shared" ref="M62:M63" si="66">(K62*N62)-L62</f>
        <v>-7241.71</v>
      </c>
      <c r="N62" s="262">
        <v>700</v>
      </c>
      <c r="O62" s="265" t="s">
        <v>587</v>
      </c>
      <c r="P62" s="266">
        <v>45398</v>
      </c>
      <c r="Q62" s="231"/>
      <c r="R62" s="120"/>
      <c r="S62" s="54" t="s">
        <v>576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21"/>
      <c r="AH62" s="122"/>
      <c r="AI62" s="120"/>
      <c r="AJ62" s="120"/>
      <c r="AK62" s="121"/>
      <c r="AL62" s="121"/>
      <c r="AM62" s="121"/>
    </row>
    <row r="63" spans="1:39" ht="12.75" customHeight="1">
      <c r="A63" s="271">
        <v>23</v>
      </c>
      <c r="B63" s="269">
        <v>45397</v>
      </c>
      <c r="C63" s="270"/>
      <c r="D63" s="270" t="s">
        <v>1036</v>
      </c>
      <c r="E63" s="271" t="s">
        <v>586</v>
      </c>
      <c r="F63" s="271">
        <v>1185</v>
      </c>
      <c r="G63" s="271">
        <v>1165</v>
      </c>
      <c r="H63" s="271">
        <v>1165</v>
      </c>
      <c r="I63" s="271" t="s">
        <v>1037</v>
      </c>
      <c r="J63" s="261" t="s">
        <v>1009</v>
      </c>
      <c r="K63" s="262">
        <f t="shared" si="64"/>
        <v>-20</v>
      </c>
      <c r="L63" s="263">
        <f t="shared" si="65"/>
        <v>174.74999999999997</v>
      </c>
      <c r="M63" s="264">
        <f t="shared" si="66"/>
        <v>-10174.75</v>
      </c>
      <c r="N63" s="262">
        <v>500</v>
      </c>
      <c r="O63" s="265" t="s">
        <v>587</v>
      </c>
      <c r="P63" s="266">
        <v>45400</v>
      </c>
      <c r="Q63" s="231"/>
      <c r="R63" s="120"/>
      <c r="S63" s="54" t="s">
        <v>768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21"/>
      <c r="AH63" s="122"/>
      <c r="AI63" s="120"/>
      <c r="AJ63" s="120"/>
      <c r="AK63" s="121"/>
      <c r="AL63" s="121"/>
      <c r="AM63" s="121"/>
    </row>
    <row r="64" spans="1:39" ht="12.75" customHeight="1">
      <c r="A64" s="271">
        <v>24</v>
      </c>
      <c r="B64" s="269">
        <v>45400</v>
      </c>
      <c r="C64" s="270"/>
      <c r="D64" s="270" t="s">
        <v>1056</v>
      </c>
      <c r="E64" s="271" t="s">
        <v>586</v>
      </c>
      <c r="F64" s="271">
        <v>6090</v>
      </c>
      <c r="G64" s="271">
        <v>5990</v>
      </c>
      <c r="H64" s="271">
        <v>5990</v>
      </c>
      <c r="I64" s="271" t="s">
        <v>1057</v>
      </c>
      <c r="J64" s="261" t="s">
        <v>947</v>
      </c>
      <c r="K64" s="262">
        <f t="shared" ref="K64" si="67">H64-F64</f>
        <v>-100</v>
      </c>
      <c r="L64" s="263">
        <f t="shared" ref="L64:L65" si="68">(H64*N64)*0.03%</f>
        <v>179.7</v>
      </c>
      <c r="M64" s="264">
        <f t="shared" ref="M64:M65" si="69">(K64*N64)-L64</f>
        <v>-10179.700000000001</v>
      </c>
      <c r="N64" s="262">
        <v>100</v>
      </c>
      <c r="O64" s="265" t="s">
        <v>587</v>
      </c>
      <c r="P64" s="266">
        <v>45400</v>
      </c>
      <c r="Q64" s="231"/>
      <c r="R64" s="120"/>
      <c r="S64" s="54" t="s">
        <v>863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21"/>
      <c r="AH64" s="122"/>
      <c r="AI64" s="120"/>
      <c r="AJ64" s="120"/>
      <c r="AK64" s="121"/>
      <c r="AL64" s="121"/>
      <c r="AM64" s="121"/>
    </row>
    <row r="65" spans="1:39" ht="12.75" customHeight="1">
      <c r="A65" s="280">
        <v>25</v>
      </c>
      <c r="B65" s="277">
        <v>45401</v>
      </c>
      <c r="C65" s="279"/>
      <c r="D65" s="279" t="s">
        <v>1065</v>
      </c>
      <c r="E65" s="280" t="s">
        <v>855</v>
      </c>
      <c r="F65" s="280">
        <v>8825</v>
      </c>
      <c r="G65" s="280">
        <v>8905</v>
      </c>
      <c r="H65" s="280">
        <v>8737.5</v>
      </c>
      <c r="I65" s="281" t="s">
        <v>1066</v>
      </c>
      <c r="J65" s="298" t="s">
        <v>1067</v>
      </c>
      <c r="K65" s="299">
        <f>F65-H65</f>
        <v>87.5</v>
      </c>
      <c r="L65" s="300">
        <f t="shared" si="68"/>
        <v>327.65624999999994</v>
      </c>
      <c r="M65" s="301">
        <f t="shared" si="69"/>
        <v>10609.84375</v>
      </c>
      <c r="N65" s="299">
        <v>125</v>
      </c>
      <c r="O65" s="302" t="s">
        <v>577</v>
      </c>
      <c r="P65" s="303">
        <v>45401</v>
      </c>
      <c r="Q65" s="231"/>
      <c r="R65" s="120"/>
      <c r="S65" s="54" t="s">
        <v>768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21"/>
      <c r="AH65" s="122"/>
      <c r="AI65" s="120"/>
      <c r="AJ65" s="120"/>
      <c r="AK65" s="121"/>
      <c r="AL65" s="121"/>
      <c r="AM65" s="121"/>
    </row>
    <row r="66" spans="1:39" ht="12.75" customHeight="1">
      <c r="A66" s="280">
        <v>26</v>
      </c>
      <c r="B66" s="277">
        <v>45401</v>
      </c>
      <c r="C66" s="279"/>
      <c r="D66" s="279" t="s">
        <v>1071</v>
      </c>
      <c r="E66" s="280" t="s">
        <v>586</v>
      </c>
      <c r="F66" s="280">
        <v>3532.5</v>
      </c>
      <c r="G66" s="280">
        <v>3495</v>
      </c>
      <c r="H66" s="280">
        <v>3567.5</v>
      </c>
      <c r="I66" s="281" t="s">
        <v>1072</v>
      </c>
      <c r="J66" s="298" t="s">
        <v>1077</v>
      </c>
      <c r="K66" s="299">
        <f>H66-F66</f>
        <v>35</v>
      </c>
      <c r="L66" s="300">
        <f t="shared" ref="L66" si="70">(H66*N66)*0.03%</f>
        <v>321.07499999999999</v>
      </c>
      <c r="M66" s="301">
        <f t="shared" ref="M66" si="71">(K66*N66)-L66</f>
        <v>10178.924999999999</v>
      </c>
      <c r="N66" s="299">
        <v>300</v>
      </c>
      <c r="O66" s="302" t="s">
        <v>577</v>
      </c>
      <c r="P66" s="303">
        <v>45404</v>
      </c>
      <c r="Q66" s="231"/>
      <c r="R66" s="120"/>
      <c r="S66" s="54" t="s">
        <v>576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21"/>
      <c r="AH66" s="122"/>
      <c r="AI66" s="120"/>
      <c r="AJ66" s="120"/>
      <c r="AK66" s="121"/>
      <c r="AL66" s="121"/>
      <c r="AM66" s="121"/>
    </row>
    <row r="67" spans="1:39" ht="12.75" customHeight="1">
      <c r="A67" s="293">
        <v>27</v>
      </c>
      <c r="B67" s="297">
        <v>45401</v>
      </c>
      <c r="C67" s="292"/>
      <c r="D67" s="292" t="s">
        <v>1073</v>
      </c>
      <c r="E67" s="293" t="s">
        <v>586</v>
      </c>
      <c r="F67" s="293">
        <v>5920</v>
      </c>
      <c r="G67" s="293">
        <v>5787</v>
      </c>
      <c r="H67" s="293">
        <v>5957.5</v>
      </c>
      <c r="I67" s="294" t="s">
        <v>1074</v>
      </c>
      <c r="J67" s="321" t="s">
        <v>951</v>
      </c>
      <c r="K67" s="322">
        <f>H67-F67</f>
        <v>37.5</v>
      </c>
      <c r="L67" s="323">
        <f t="shared" ref="L67:L68" si="72">(H67*N67)*0.03%</f>
        <v>134.04374999999999</v>
      </c>
      <c r="M67" s="324">
        <f t="shared" ref="M67:M68" si="73">(K67*N67)-L67</f>
        <v>2678.4562500000002</v>
      </c>
      <c r="N67" s="322">
        <v>75</v>
      </c>
      <c r="O67" s="325" t="s">
        <v>594</v>
      </c>
      <c r="P67" s="326">
        <v>45405</v>
      </c>
      <c r="Q67" s="231"/>
      <c r="R67" s="120"/>
      <c r="S67" s="54" t="s">
        <v>863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21"/>
      <c r="AH67" s="122"/>
      <c r="AI67" s="120"/>
      <c r="AJ67" s="120"/>
      <c r="AK67" s="121"/>
      <c r="AL67" s="121"/>
      <c r="AM67" s="121"/>
    </row>
    <row r="68" spans="1:39" ht="12.75" customHeight="1">
      <c r="A68" s="280">
        <v>28</v>
      </c>
      <c r="B68" s="277">
        <v>45404</v>
      </c>
      <c r="C68" s="279"/>
      <c r="D68" s="279" t="s">
        <v>1080</v>
      </c>
      <c r="E68" s="280" t="s">
        <v>855</v>
      </c>
      <c r="F68" s="280">
        <v>8855</v>
      </c>
      <c r="G68" s="280">
        <v>8935</v>
      </c>
      <c r="H68" s="280">
        <v>8797.5</v>
      </c>
      <c r="I68" s="281" t="s">
        <v>1081</v>
      </c>
      <c r="J68" s="298" t="s">
        <v>1100</v>
      </c>
      <c r="K68" s="299">
        <f>F68-H68</f>
        <v>57.5</v>
      </c>
      <c r="L68" s="300">
        <f t="shared" si="72"/>
        <v>329.90624999999994</v>
      </c>
      <c r="M68" s="301">
        <f t="shared" si="73"/>
        <v>6857.59375</v>
      </c>
      <c r="N68" s="299">
        <v>125</v>
      </c>
      <c r="O68" s="302" t="s">
        <v>577</v>
      </c>
      <c r="P68" s="303">
        <v>45406</v>
      </c>
      <c r="Q68" s="231"/>
      <c r="R68" s="120"/>
      <c r="S68" s="54" t="s">
        <v>768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21"/>
      <c r="AH68" s="122"/>
      <c r="AI68" s="120"/>
      <c r="AJ68" s="120"/>
      <c r="AK68" s="121"/>
      <c r="AL68" s="121"/>
      <c r="AM68" s="121"/>
    </row>
    <row r="69" spans="1:39" ht="12.75" customHeight="1">
      <c r="A69" s="280">
        <v>29</v>
      </c>
      <c r="B69" s="277">
        <v>45404</v>
      </c>
      <c r="C69" s="279"/>
      <c r="D69" s="279" t="s">
        <v>1082</v>
      </c>
      <c r="E69" s="280" t="s">
        <v>586</v>
      </c>
      <c r="F69" s="280">
        <v>1970</v>
      </c>
      <c r="G69" s="280">
        <v>1940</v>
      </c>
      <c r="H69" s="280">
        <v>1994</v>
      </c>
      <c r="I69" s="281" t="s">
        <v>1083</v>
      </c>
      <c r="J69" s="298" t="s">
        <v>1099</v>
      </c>
      <c r="K69" s="299">
        <f>H69-F69</f>
        <v>24</v>
      </c>
      <c r="L69" s="300">
        <f t="shared" ref="L69" si="74">(H69*N69)*0.03%</f>
        <v>219.53939999999997</v>
      </c>
      <c r="M69" s="301">
        <f t="shared" ref="M69" si="75">(K69*N69)-L69</f>
        <v>8588.4606000000003</v>
      </c>
      <c r="N69" s="299">
        <v>367</v>
      </c>
      <c r="O69" s="302" t="s">
        <v>577</v>
      </c>
      <c r="P69" s="303">
        <v>45406</v>
      </c>
      <c r="Q69" s="231"/>
      <c r="R69" s="120"/>
      <c r="S69" s="54" t="s">
        <v>863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21"/>
      <c r="AH69" s="122"/>
      <c r="AI69" s="120"/>
      <c r="AJ69" s="120"/>
      <c r="AK69" s="121"/>
      <c r="AL69" s="121"/>
      <c r="AM69" s="121"/>
    </row>
    <row r="70" spans="1:39" ht="12.75" customHeight="1">
      <c r="A70" s="271">
        <v>30</v>
      </c>
      <c r="B70" s="269">
        <v>45405</v>
      </c>
      <c r="C70" s="270"/>
      <c r="D70" s="270" t="s">
        <v>1093</v>
      </c>
      <c r="E70" s="271" t="s">
        <v>586</v>
      </c>
      <c r="F70" s="271">
        <v>26000</v>
      </c>
      <c r="G70" s="271">
        <v>25700</v>
      </c>
      <c r="H70" s="271">
        <v>25700</v>
      </c>
      <c r="I70" s="272" t="s">
        <v>1094</v>
      </c>
      <c r="J70" s="261" t="s">
        <v>1098</v>
      </c>
      <c r="K70" s="262">
        <f t="shared" ref="K70" si="76">H70-F70</f>
        <v>-300</v>
      </c>
      <c r="L70" s="263">
        <f t="shared" ref="L70" si="77">(H70*N70)*0.03%</f>
        <v>308.39999999999998</v>
      </c>
      <c r="M70" s="264">
        <f t="shared" ref="M70" si="78">(K70*N70)-L70</f>
        <v>-12308.4</v>
      </c>
      <c r="N70" s="262">
        <v>40</v>
      </c>
      <c r="O70" s="265" t="s">
        <v>587</v>
      </c>
      <c r="P70" s="266">
        <v>45406</v>
      </c>
      <c r="Q70" s="231"/>
      <c r="R70" s="120"/>
      <c r="S70" s="54" t="s">
        <v>768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21"/>
      <c r="AH70" s="122"/>
      <c r="AI70" s="120"/>
      <c r="AJ70" s="120"/>
      <c r="AK70" s="121"/>
      <c r="AL70" s="121"/>
      <c r="AM70" s="121"/>
    </row>
    <row r="71" spans="1:39" ht="12.75" customHeight="1">
      <c r="A71" s="271">
        <v>31</v>
      </c>
      <c r="B71" s="269">
        <v>45407</v>
      </c>
      <c r="C71" s="270"/>
      <c r="D71" s="270" t="s">
        <v>1109</v>
      </c>
      <c r="E71" s="271" t="s">
        <v>586</v>
      </c>
      <c r="F71" s="271">
        <v>22670</v>
      </c>
      <c r="G71" s="271">
        <v>22570</v>
      </c>
      <c r="H71" s="271">
        <v>22570</v>
      </c>
      <c r="I71" s="272" t="s">
        <v>1110</v>
      </c>
      <c r="J71" s="261" t="s">
        <v>947</v>
      </c>
      <c r="K71" s="262">
        <f t="shared" ref="K71" si="79">H71-F71</f>
        <v>-100</v>
      </c>
      <c r="L71" s="263">
        <f t="shared" ref="L71:L72" si="80">(H71*N71)*0.03%</f>
        <v>338.54999999999995</v>
      </c>
      <c r="M71" s="264">
        <f t="shared" ref="M71:M72" si="81">(K71*N71)-L71</f>
        <v>-5338.55</v>
      </c>
      <c r="N71" s="262">
        <v>50</v>
      </c>
      <c r="O71" s="265" t="s">
        <v>587</v>
      </c>
      <c r="P71" s="266">
        <v>45408</v>
      </c>
      <c r="Q71" s="231"/>
      <c r="R71" s="120"/>
      <c r="S71" s="54" t="s">
        <v>576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21"/>
      <c r="AH71" s="122"/>
      <c r="AI71" s="120"/>
      <c r="AJ71" s="120"/>
      <c r="AK71" s="121"/>
      <c r="AL71" s="121"/>
      <c r="AM71" s="121"/>
    </row>
    <row r="72" spans="1:39" ht="12.75" customHeight="1">
      <c r="A72" s="293">
        <v>32</v>
      </c>
      <c r="B72" s="297">
        <v>45407</v>
      </c>
      <c r="C72" s="292"/>
      <c r="D72" s="292" t="s">
        <v>1111</v>
      </c>
      <c r="E72" s="293" t="s">
        <v>586</v>
      </c>
      <c r="F72" s="293">
        <v>1419</v>
      </c>
      <c r="G72" s="293">
        <v>1402</v>
      </c>
      <c r="H72" s="293">
        <v>1423</v>
      </c>
      <c r="I72" s="294" t="s">
        <v>1112</v>
      </c>
      <c r="J72" s="321" t="s">
        <v>1164</v>
      </c>
      <c r="K72" s="322">
        <f>H72-F72</f>
        <v>4</v>
      </c>
      <c r="L72" s="323">
        <f t="shared" si="80"/>
        <v>277.48499999999996</v>
      </c>
      <c r="M72" s="324">
        <f t="shared" si="81"/>
        <v>2322.5149999999999</v>
      </c>
      <c r="N72" s="322">
        <v>650</v>
      </c>
      <c r="O72" s="325" t="s">
        <v>577</v>
      </c>
      <c r="P72" s="326">
        <v>45411</v>
      </c>
      <c r="Q72" s="231"/>
      <c r="R72" s="120"/>
      <c r="S72" s="54" t="s">
        <v>863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21"/>
      <c r="AH72" s="122"/>
      <c r="AI72" s="120"/>
      <c r="AJ72" s="120"/>
      <c r="AK72" s="121"/>
      <c r="AL72" s="121"/>
      <c r="AM72" s="121"/>
    </row>
    <row r="73" spans="1:39" ht="12.75" customHeight="1">
      <c r="A73" s="280">
        <v>33</v>
      </c>
      <c r="B73" s="277">
        <v>45408</v>
      </c>
      <c r="C73" s="279"/>
      <c r="D73" s="279" t="s">
        <v>1118</v>
      </c>
      <c r="E73" s="280" t="s">
        <v>586</v>
      </c>
      <c r="F73" s="280">
        <v>805.5</v>
      </c>
      <c r="G73" s="280">
        <v>790</v>
      </c>
      <c r="H73" s="280">
        <v>814</v>
      </c>
      <c r="I73" s="281" t="s">
        <v>1119</v>
      </c>
      <c r="J73" s="298" t="s">
        <v>1161</v>
      </c>
      <c r="K73" s="299">
        <f>H73-F73</f>
        <v>8.5</v>
      </c>
      <c r="L73" s="300">
        <f t="shared" ref="L73" si="82">(H73*N73)*0.03%</f>
        <v>183.14999999999998</v>
      </c>
      <c r="M73" s="301">
        <f t="shared" ref="M73" si="83">(K73*N73)-L73</f>
        <v>6191.85</v>
      </c>
      <c r="N73" s="299">
        <v>750</v>
      </c>
      <c r="O73" s="302" t="s">
        <v>577</v>
      </c>
      <c r="P73" s="303">
        <v>45411</v>
      </c>
      <c r="Q73" s="231"/>
      <c r="R73" s="120"/>
      <c r="S73" s="5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21"/>
      <c r="AH73" s="122"/>
      <c r="AI73" s="120"/>
      <c r="AJ73" s="120"/>
      <c r="AK73" s="121"/>
      <c r="AL73" s="121"/>
      <c r="AM73" s="121"/>
    </row>
    <row r="74" spans="1:39" ht="12.75" customHeight="1">
      <c r="A74" s="187">
        <v>34</v>
      </c>
      <c r="B74" s="237">
        <v>45408</v>
      </c>
      <c r="C74" s="232"/>
      <c r="D74" s="232" t="s">
        <v>1125</v>
      </c>
      <c r="E74" s="187" t="s">
        <v>586</v>
      </c>
      <c r="F74" s="187" t="s">
        <v>1126</v>
      </c>
      <c r="G74" s="187">
        <v>1078</v>
      </c>
      <c r="H74" s="187"/>
      <c r="I74" s="189" t="s">
        <v>1127</v>
      </c>
      <c r="J74" s="186" t="s">
        <v>575</v>
      </c>
      <c r="K74" s="96"/>
      <c r="L74" s="98"/>
      <c r="M74" s="234"/>
      <c r="N74" s="96"/>
      <c r="O74" s="97"/>
      <c r="P74" s="238"/>
      <c r="Q74" s="231"/>
      <c r="R74" s="120"/>
      <c r="S74" s="5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21"/>
      <c r="AH74" s="122"/>
      <c r="AI74" s="120"/>
      <c r="AJ74" s="120"/>
      <c r="AK74" s="121"/>
      <c r="AL74" s="121"/>
      <c r="AM74" s="121"/>
    </row>
    <row r="75" spans="1:39" ht="12.75" customHeight="1">
      <c r="A75" s="187"/>
      <c r="B75" s="237"/>
      <c r="C75" s="232"/>
      <c r="D75" s="232"/>
      <c r="E75" s="187"/>
      <c r="F75" s="187"/>
      <c r="G75" s="187"/>
      <c r="H75" s="187"/>
      <c r="I75" s="189"/>
      <c r="J75" s="186"/>
      <c r="K75" s="96"/>
      <c r="L75" s="98"/>
      <c r="M75" s="234"/>
      <c r="N75" s="96"/>
      <c r="O75" s="97"/>
      <c r="P75" s="238"/>
      <c r="Q75" s="231"/>
      <c r="R75" s="120"/>
      <c r="S75" s="5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21"/>
      <c r="AH75" s="122"/>
      <c r="AI75" s="120"/>
      <c r="AJ75" s="120"/>
      <c r="AK75" s="121"/>
      <c r="AL75" s="121"/>
      <c r="AM75" s="121"/>
    </row>
    <row r="76" spans="1:39" ht="12.75" customHeight="1">
      <c r="A76" s="187"/>
      <c r="B76" s="237"/>
      <c r="C76" s="232"/>
      <c r="D76" s="232"/>
      <c r="E76" s="187"/>
      <c r="F76" s="187"/>
      <c r="G76" s="187"/>
      <c r="H76" s="187"/>
      <c r="I76" s="189"/>
      <c r="J76" s="186"/>
      <c r="K76" s="96"/>
      <c r="L76" s="98"/>
      <c r="M76" s="234"/>
      <c r="N76" s="96"/>
      <c r="O76" s="97"/>
      <c r="P76" s="238"/>
      <c r="Q76" s="231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121"/>
      <c r="AL76" s="121"/>
      <c r="AM76" s="121"/>
    </row>
    <row r="77" spans="1:39" ht="15" customHeight="1"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</row>
    <row r="78" spans="1:39" ht="12.75" customHeight="1">
      <c r="A78" s="121"/>
      <c r="B78" s="123"/>
      <c r="C78" s="120"/>
      <c r="D78" s="120"/>
      <c r="E78" s="121"/>
      <c r="F78" s="121"/>
      <c r="G78" s="121"/>
      <c r="H78" s="124"/>
      <c r="I78" s="124"/>
      <c r="J78" s="124"/>
      <c r="K78" s="120"/>
      <c r="L78" s="121"/>
      <c r="M78" s="121"/>
      <c r="N78" s="121"/>
      <c r="O78" s="124"/>
      <c r="P78" s="124"/>
      <c r="Q78" s="12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121"/>
      <c r="AL78" s="121"/>
      <c r="AM78" s="121"/>
    </row>
    <row r="79" spans="1:39">
      <c r="A79" s="125" t="s">
        <v>592</v>
      </c>
      <c r="B79" s="125"/>
      <c r="C79" s="125"/>
      <c r="D79" s="125"/>
      <c r="E79" s="126"/>
      <c r="F79" s="104"/>
      <c r="G79" s="104"/>
      <c r="H79" s="104"/>
      <c r="I79" s="104"/>
      <c r="J79" s="1"/>
      <c r="K79" s="6"/>
      <c r="L79" s="6"/>
      <c r="M79" s="6"/>
      <c r="N79" s="1"/>
      <c r="O79" s="1"/>
      <c r="P79" s="37"/>
      <c r="Q79" s="37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37"/>
      <c r="AL79" s="37"/>
      <c r="AM79" s="37"/>
    </row>
    <row r="80" spans="1:39" ht="38.25">
      <c r="A80" s="93" t="s">
        <v>16</v>
      </c>
      <c r="B80" s="93" t="s">
        <v>550</v>
      </c>
      <c r="C80" s="93"/>
      <c r="D80" s="94" t="s">
        <v>561</v>
      </c>
      <c r="E80" s="93" t="s">
        <v>562</v>
      </c>
      <c r="F80" s="93" t="s">
        <v>563</v>
      </c>
      <c r="G80" s="93" t="s">
        <v>584</v>
      </c>
      <c r="H80" s="93" t="s">
        <v>565</v>
      </c>
      <c r="I80" s="93" t="s">
        <v>566</v>
      </c>
      <c r="J80" s="92" t="s">
        <v>567</v>
      </c>
      <c r="K80" s="92" t="s">
        <v>593</v>
      </c>
      <c r="L80" s="95" t="s">
        <v>569</v>
      </c>
      <c r="M80" s="119" t="s">
        <v>590</v>
      </c>
      <c r="N80" s="93" t="s">
        <v>591</v>
      </c>
      <c r="O80" s="93" t="s">
        <v>571</v>
      </c>
      <c r="P80" s="94" t="s">
        <v>572</v>
      </c>
      <c r="Q80" s="235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37"/>
      <c r="AL80" s="37"/>
      <c r="AM80" s="37"/>
    </row>
    <row r="81" spans="1:39" ht="12.75" customHeight="1">
      <c r="A81" s="361">
        <v>1</v>
      </c>
      <c r="B81" s="363">
        <v>45373</v>
      </c>
      <c r="C81" s="279"/>
      <c r="D81" s="279" t="s">
        <v>895</v>
      </c>
      <c r="E81" s="280" t="s">
        <v>586</v>
      </c>
      <c r="F81" s="280">
        <v>49</v>
      </c>
      <c r="G81" s="280"/>
      <c r="H81" s="280">
        <v>57.5</v>
      </c>
      <c r="I81" s="281"/>
      <c r="J81" s="365" t="s">
        <v>924</v>
      </c>
      <c r="K81" s="274">
        <f>H81-F81</f>
        <v>8.5</v>
      </c>
      <c r="L81" s="275">
        <v>50</v>
      </c>
      <c r="M81" s="375">
        <v>1400</v>
      </c>
      <c r="N81" s="274">
        <v>200</v>
      </c>
      <c r="O81" s="365" t="s">
        <v>577</v>
      </c>
      <c r="P81" s="363">
        <v>45384</v>
      </c>
      <c r="Q81" s="231"/>
      <c r="R81" s="54"/>
      <c r="S81" s="54" t="s">
        <v>576</v>
      </c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121"/>
      <c r="AL81" s="121"/>
      <c r="AM81" s="121"/>
    </row>
    <row r="82" spans="1:39" ht="12.75" customHeight="1">
      <c r="A82" s="362"/>
      <c r="B82" s="364"/>
      <c r="C82" s="279"/>
      <c r="D82" s="279" t="s">
        <v>896</v>
      </c>
      <c r="E82" s="280" t="s">
        <v>855</v>
      </c>
      <c r="F82" s="280">
        <v>19.5</v>
      </c>
      <c r="G82" s="280"/>
      <c r="H82" s="280">
        <v>20.5</v>
      </c>
      <c r="I82" s="281"/>
      <c r="J82" s="366"/>
      <c r="K82" s="274">
        <f>F82-H82</f>
        <v>-1</v>
      </c>
      <c r="L82" s="275">
        <v>50</v>
      </c>
      <c r="M82" s="376"/>
      <c r="N82" s="274">
        <v>200</v>
      </c>
      <c r="O82" s="366"/>
      <c r="P82" s="364"/>
      <c r="Q82" s="231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121"/>
      <c r="AL82" s="121"/>
      <c r="AM82" s="121"/>
    </row>
    <row r="83" spans="1:39" ht="12.75" customHeight="1">
      <c r="A83" s="361">
        <v>2</v>
      </c>
      <c r="B83" s="363">
        <v>45379</v>
      </c>
      <c r="C83" s="279"/>
      <c r="D83" s="279" t="s">
        <v>903</v>
      </c>
      <c r="E83" s="280" t="s">
        <v>586</v>
      </c>
      <c r="F83" s="280">
        <v>325</v>
      </c>
      <c r="G83" s="280"/>
      <c r="H83" s="280">
        <v>475</v>
      </c>
      <c r="I83" s="281"/>
      <c r="J83" s="365" t="s">
        <v>909</v>
      </c>
      <c r="K83" s="274">
        <f t="shared" ref="K83" si="84">H83-F83</f>
        <v>150</v>
      </c>
      <c r="L83" s="275">
        <v>50</v>
      </c>
      <c r="M83" s="375">
        <v>1175</v>
      </c>
      <c r="N83" s="274">
        <v>15</v>
      </c>
      <c r="O83" s="365" t="s">
        <v>577</v>
      </c>
      <c r="P83" s="363">
        <v>45383</v>
      </c>
      <c r="Q83" s="231"/>
      <c r="R83" s="54"/>
      <c r="S83" s="54" t="s">
        <v>576</v>
      </c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121"/>
      <c r="AL83" s="121"/>
      <c r="AM83" s="121"/>
    </row>
    <row r="84" spans="1:39" ht="12.75" customHeight="1">
      <c r="A84" s="362"/>
      <c r="B84" s="364"/>
      <c r="C84" s="279"/>
      <c r="D84" s="279" t="s">
        <v>904</v>
      </c>
      <c r="E84" s="280" t="s">
        <v>855</v>
      </c>
      <c r="F84" s="280">
        <v>130</v>
      </c>
      <c r="G84" s="280"/>
      <c r="H84" s="280">
        <v>195</v>
      </c>
      <c r="I84" s="281"/>
      <c r="J84" s="366"/>
      <c r="K84" s="274">
        <f>F84-H84</f>
        <v>-65</v>
      </c>
      <c r="L84" s="275">
        <v>50</v>
      </c>
      <c r="M84" s="376"/>
      <c r="N84" s="274">
        <v>15</v>
      </c>
      <c r="O84" s="366"/>
      <c r="P84" s="364"/>
      <c r="Q84" s="231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121"/>
      <c r="AL84" s="121"/>
      <c r="AM84" s="121"/>
    </row>
    <row r="85" spans="1:39" ht="12.75" customHeight="1">
      <c r="A85" s="367">
        <v>3</v>
      </c>
      <c r="B85" s="369">
        <v>45379</v>
      </c>
      <c r="C85" s="270"/>
      <c r="D85" s="270" t="s">
        <v>905</v>
      </c>
      <c r="E85" s="271" t="s">
        <v>855</v>
      </c>
      <c r="F85" s="271">
        <v>46</v>
      </c>
      <c r="G85" s="271"/>
      <c r="H85" s="271">
        <v>11</v>
      </c>
      <c r="I85" s="272"/>
      <c r="J85" s="371" t="s">
        <v>908</v>
      </c>
      <c r="K85" s="267">
        <f>F85-H85</f>
        <v>35</v>
      </c>
      <c r="L85" s="268">
        <v>50</v>
      </c>
      <c r="M85" s="373">
        <v>-2460</v>
      </c>
      <c r="N85" s="267">
        <v>40</v>
      </c>
      <c r="O85" s="371" t="s">
        <v>587</v>
      </c>
      <c r="P85" s="369">
        <v>45383</v>
      </c>
      <c r="Q85" s="231"/>
      <c r="R85" s="54"/>
      <c r="S85" s="54" t="s">
        <v>863</v>
      </c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121"/>
      <c r="AL85" s="121"/>
      <c r="AM85" s="121"/>
    </row>
    <row r="86" spans="1:39" ht="12.75" customHeight="1">
      <c r="A86" s="368"/>
      <c r="B86" s="370"/>
      <c r="C86" s="270"/>
      <c r="D86" s="270" t="s">
        <v>906</v>
      </c>
      <c r="E86" s="271" t="s">
        <v>855</v>
      </c>
      <c r="F86" s="271">
        <v>53.5</v>
      </c>
      <c r="G86" s="271"/>
      <c r="H86" s="271">
        <v>147.5</v>
      </c>
      <c r="I86" s="272"/>
      <c r="J86" s="372"/>
      <c r="K86" s="267">
        <f>F86-H86</f>
        <v>-94</v>
      </c>
      <c r="L86" s="268">
        <v>50</v>
      </c>
      <c r="M86" s="374"/>
      <c r="N86" s="267">
        <v>40</v>
      </c>
      <c r="O86" s="372"/>
      <c r="P86" s="370"/>
      <c r="Q86" s="231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121"/>
      <c r="AL86" s="121"/>
      <c r="AM86" s="121"/>
    </row>
    <row r="87" spans="1:39" ht="12.75" customHeight="1">
      <c r="A87" s="282">
        <v>4</v>
      </c>
      <c r="B87" s="278">
        <v>45383</v>
      </c>
      <c r="C87" s="279"/>
      <c r="D87" s="279" t="s">
        <v>914</v>
      </c>
      <c r="E87" s="280" t="s">
        <v>855</v>
      </c>
      <c r="F87" s="280">
        <v>124</v>
      </c>
      <c r="G87" s="280">
        <v>155</v>
      </c>
      <c r="H87" s="280">
        <v>104</v>
      </c>
      <c r="I87" s="281" t="s">
        <v>912</v>
      </c>
      <c r="J87" s="273" t="s">
        <v>913</v>
      </c>
      <c r="K87" s="274">
        <f>F87-H87</f>
        <v>20</v>
      </c>
      <c r="L87" s="275">
        <v>50</v>
      </c>
      <c r="M87" s="276">
        <f t="shared" ref="M87" si="85">(K87*N87)-L87</f>
        <v>950</v>
      </c>
      <c r="N87" s="274">
        <v>50</v>
      </c>
      <c r="O87" s="273" t="s">
        <v>577</v>
      </c>
      <c r="P87" s="277">
        <v>45383</v>
      </c>
      <c r="Q87" s="231"/>
      <c r="R87" s="120"/>
      <c r="S87" s="54" t="s">
        <v>576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21"/>
      <c r="AH87" s="122"/>
      <c r="AI87" s="120"/>
      <c r="AJ87" s="120"/>
      <c r="AK87" s="121"/>
      <c r="AL87" s="121"/>
      <c r="AM87" s="121"/>
    </row>
    <row r="88" spans="1:39" ht="12.75" customHeight="1">
      <c r="A88" s="282">
        <v>5</v>
      </c>
      <c r="B88" s="278">
        <v>45384</v>
      </c>
      <c r="C88" s="279"/>
      <c r="D88" s="279" t="s">
        <v>921</v>
      </c>
      <c r="E88" s="280" t="s">
        <v>586</v>
      </c>
      <c r="F88" s="280">
        <v>21.5</v>
      </c>
      <c r="G88" s="280">
        <v>0</v>
      </c>
      <c r="H88" s="280">
        <v>46.5</v>
      </c>
      <c r="I88" s="281" t="s">
        <v>922</v>
      </c>
      <c r="J88" s="273" t="s">
        <v>744</v>
      </c>
      <c r="K88" s="274">
        <f>H88-F88</f>
        <v>25</v>
      </c>
      <c r="L88" s="275">
        <v>50</v>
      </c>
      <c r="M88" s="276">
        <f t="shared" ref="M88" si="86">(K88*N88)-L88</f>
        <v>950</v>
      </c>
      <c r="N88" s="274">
        <v>40</v>
      </c>
      <c r="O88" s="273" t="s">
        <v>577</v>
      </c>
      <c r="P88" s="277">
        <v>45384</v>
      </c>
      <c r="Q88" s="231"/>
      <c r="R88" s="120"/>
      <c r="S88" s="54" t="s">
        <v>863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21"/>
      <c r="AH88" s="122"/>
      <c r="AI88" s="120"/>
      <c r="AJ88" s="120"/>
      <c r="AK88" s="121"/>
      <c r="AL88" s="121"/>
      <c r="AM88" s="121"/>
    </row>
    <row r="89" spans="1:39" ht="12.75" customHeight="1">
      <c r="A89" s="361">
        <v>6</v>
      </c>
      <c r="B89" s="363">
        <v>45384</v>
      </c>
      <c r="C89" s="279"/>
      <c r="D89" s="279" t="s">
        <v>925</v>
      </c>
      <c r="E89" s="280" t="s">
        <v>586</v>
      </c>
      <c r="F89" s="280">
        <v>24.5</v>
      </c>
      <c r="G89" s="280"/>
      <c r="H89" s="280">
        <v>40.5</v>
      </c>
      <c r="I89" s="281"/>
      <c r="J89" s="365" t="s">
        <v>929</v>
      </c>
      <c r="K89" s="274">
        <f>H89-F89</f>
        <v>16</v>
      </c>
      <c r="L89" s="275">
        <v>50</v>
      </c>
      <c r="M89" s="375">
        <v>4850</v>
      </c>
      <c r="N89" s="274">
        <v>900</v>
      </c>
      <c r="O89" s="365" t="s">
        <v>577</v>
      </c>
      <c r="P89" s="363">
        <v>45384</v>
      </c>
      <c r="Q89" s="231"/>
      <c r="R89" s="120"/>
      <c r="S89" s="54" t="s">
        <v>576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21"/>
      <c r="AH89" s="122"/>
      <c r="AI89" s="120"/>
      <c r="AJ89" s="120"/>
      <c r="AK89" s="121"/>
      <c r="AL89" s="121"/>
      <c r="AM89" s="121"/>
    </row>
    <row r="90" spans="1:39" ht="12.75" customHeight="1">
      <c r="A90" s="362"/>
      <c r="B90" s="364"/>
      <c r="C90" s="279"/>
      <c r="D90" s="279" t="s">
        <v>926</v>
      </c>
      <c r="E90" s="280" t="s">
        <v>855</v>
      </c>
      <c r="F90" s="280">
        <v>14</v>
      </c>
      <c r="G90" s="280"/>
      <c r="H90" s="280">
        <v>24.5</v>
      </c>
      <c r="I90" s="281"/>
      <c r="J90" s="366"/>
      <c r="K90" s="274">
        <f>F90-H90</f>
        <v>-10.5</v>
      </c>
      <c r="L90" s="275">
        <v>50</v>
      </c>
      <c r="M90" s="376"/>
      <c r="N90" s="274">
        <v>900</v>
      </c>
      <c r="O90" s="366"/>
      <c r="P90" s="364"/>
      <c r="Q90" s="231"/>
      <c r="R90" s="120"/>
      <c r="S90" s="5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21"/>
      <c r="AH90" s="122"/>
      <c r="AI90" s="120"/>
      <c r="AJ90" s="120"/>
      <c r="AK90" s="121"/>
      <c r="AL90" s="121"/>
      <c r="AM90" s="121"/>
    </row>
    <row r="91" spans="1:39" ht="12.75" customHeight="1">
      <c r="A91" s="307">
        <v>7</v>
      </c>
      <c r="B91" s="306">
        <v>45384</v>
      </c>
      <c r="C91" s="270"/>
      <c r="D91" s="270" t="s">
        <v>921</v>
      </c>
      <c r="E91" s="271" t="s">
        <v>586</v>
      </c>
      <c r="F91" s="271">
        <v>6</v>
      </c>
      <c r="G91" s="271">
        <v>0</v>
      </c>
      <c r="H91" s="271">
        <v>0</v>
      </c>
      <c r="I91" s="272" t="s">
        <v>930</v>
      </c>
      <c r="J91" s="308" t="s">
        <v>931</v>
      </c>
      <c r="K91" s="267">
        <f>H91-F91</f>
        <v>-6</v>
      </c>
      <c r="L91" s="268">
        <v>25</v>
      </c>
      <c r="M91" s="309">
        <f t="shared" ref="M91" si="87">(K91*N91)-L91</f>
        <v>-265</v>
      </c>
      <c r="N91" s="267">
        <v>40</v>
      </c>
      <c r="O91" s="308" t="s">
        <v>587</v>
      </c>
      <c r="P91" s="269">
        <v>45384</v>
      </c>
      <c r="Q91" s="231"/>
      <c r="R91" s="120"/>
      <c r="S91" s="54" t="s">
        <v>863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21"/>
      <c r="AH91" s="122"/>
      <c r="AI91" s="120"/>
      <c r="AJ91" s="120"/>
      <c r="AK91" s="121"/>
      <c r="AL91" s="121"/>
      <c r="AM91" s="121"/>
    </row>
    <row r="92" spans="1:39" ht="12.75" customHeight="1">
      <c r="A92" s="361">
        <v>8</v>
      </c>
      <c r="B92" s="363">
        <v>45385</v>
      </c>
      <c r="C92" s="279"/>
      <c r="D92" s="279" t="s">
        <v>937</v>
      </c>
      <c r="E92" s="280" t="s">
        <v>586</v>
      </c>
      <c r="F92" s="280">
        <v>345</v>
      </c>
      <c r="G92" s="280"/>
      <c r="H92" s="280">
        <v>505</v>
      </c>
      <c r="I92" s="281"/>
      <c r="J92" s="365" t="s">
        <v>941</v>
      </c>
      <c r="K92" s="274">
        <f>H92-F92</f>
        <v>160</v>
      </c>
      <c r="L92" s="275">
        <v>50</v>
      </c>
      <c r="M92" s="375">
        <v>1025</v>
      </c>
      <c r="N92" s="274">
        <v>15</v>
      </c>
      <c r="O92" s="365" t="s">
        <v>577</v>
      </c>
      <c r="P92" s="363">
        <v>45385</v>
      </c>
      <c r="Q92" s="231"/>
      <c r="R92" s="120"/>
      <c r="S92" s="54" t="s">
        <v>576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21"/>
      <c r="AH92" s="122"/>
      <c r="AI92" s="120"/>
      <c r="AJ92" s="120"/>
      <c r="AK92" s="121"/>
      <c r="AL92" s="121"/>
      <c r="AM92" s="121"/>
    </row>
    <row r="93" spans="1:39" ht="12.75" customHeight="1">
      <c r="A93" s="362"/>
      <c r="B93" s="364"/>
      <c r="C93" s="279"/>
      <c r="D93" s="279" t="s">
        <v>938</v>
      </c>
      <c r="E93" s="280" t="s">
        <v>855</v>
      </c>
      <c r="F93" s="280">
        <v>155</v>
      </c>
      <c r="G93" s="280"/>
      <c r="H93" s="280">
        <v>240</v>
      </c>
      <c r="I93" s="281"/>
      <c r="J93" s="366"/>
      <c r="K93" s="274">
        <f>F93-H93</f>
        <v>-85</v>
      </c>
      <c r="L93" s="275">
        <v>50</v>
      </c>
      <c r="M93" s="376"/>
      <c r="N93" s="274">
        <v>15</v>
      </c>
      <c r="O93" s="366"/>
      <c r="P93" s="364"/>
      <c r="Q93" s="231"/>
      <c r="R93" s="120"/>
      <c r="S93" s="5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21"/>
      <c r="AH93" s="122"/>
      <c r="AI93" s="120"/>
      <c r="AJ93" s="120"/>
      <c r="AK93" s="121"/>
      <c r="AL93" s="121"/>
      <c r="AM93" s="121"/>
    </row>
    <row r="94" spans="1:39" ht="12.75" customHeight="1">
      <c r="A94" s="282">
        <v>9</v>
      </c>
      <c r="B94" s="278">
        <v>45385</v>
      </c>
      <c r="C94" s="279"/>
      <c r="D94" s="279" t="s">
        <v>942</v>
      </c>
      <c r="E94" s="280" t="s">
        <v>586</v>
      </c>
      <c r="F94" s="280">
        <v>43</v>
      </c>
      <c r="G94" s="280">
        <v>17</v>
      </c>
      <c r="H94" s="280">
        <v>63</v>
      </c>
      <c r="I94" s="281" t="s">
        <v>943</v>
      </c>
      <c r="J94" s="273" t="s">
        <v>913</v>
      </c>
      <c r="K94" s="274">
        <f>H94-F94</f>
        <v>20</v>
      </c>
      <c r="L94" s="275">
        <v>50</v>
      </c>
      <c r="M94" s="276">
        <f t="shared" ref="M94" si="88">(K94*N94)-L94</f>
        <v>950</v>
      </c>
      <c r="N94" s="274">
        <v>50</v>
      </c>
      <c r="O94" s="273" t="s">
        <v>577</v>
      </c>
      <c r="P94" s="277">
        <v>45385</v>
      </c>
      <c r="Q94" s="231"/>
      <c r="R94" s="120"/>
      <c r="S94" s="54" t="s">
        <v>576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21"/>
      <c r="AH94" s="122"/>
      <c r="AI94" s="120"/>
      <c r="AJ94" s="120"/>
      <c r="AK94" s="121"/>
      <c r="AL94" s="121"/>
      <c r="AM94" s="121"/>
    </row>
    <row r="95" spans="1:39" ht="12.75" customHeight="1">
      <c r="A95" s="282">
        <v>10</v>
      </c>
      <c r="B95" s="278">
        <v>45386</v>
      </c>
      <c r="C95" s="279"/>
      <c r="D95" s="279" t="s">
        <v>949</v>
      </c>
      <c r="E95" s="280" t="s">
        <v>586</v>
      </c>
      <c r="F95" s="280">
        <v>39</v>
      </c>
      <c r="G95" s="280">
        <v>5</v>
      </c>
      <c r="H95" s="280">
        <v>76.5</v>
      </c>
      <c r="I95" s="281" t="s">
        <v>950</v>
      </c>
      <c r="J95" s="273" t="s">
        <v>951</v>
      </c>
      <c r="K95" s="274">
        <f>H95-F95</f>
        <v>37.5</v>
      </c>
      <c r="L95" s="275">
        <v>50</v>
      </c>
      <c r="M95" s="276">
        <f t="shared" ref="M95" si="89">(K95*N95)-L95</f>
        <v>1825</v>
      </c>
      <c r="N95" s="274">
        <v>50</v>
      </c>
      <c r="O95" s="273" t="s">
        <v>577</v>
      </c>
      <c r="P95" s="277">
        <v>45386</v>
      </c>
      <c r="Q95" s="231"/>
      <c r="R95" s="120"/>
      <c r="S95" s="54" t="s">
        <v>576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21"/>
      <c r="AH95" s="122"/>
      <c r="AI95" s="120"/>
      <c r="AJ95" s="120"/>
      <c r="AK95" s="121"/>
      <c r="AL95" s="121"/>
      <c r="AM95" s="121"/>
    </row>
    <row r="96" spans="1:39" ht="12.75" customHeight="1">
      <c r="A96" s="367">
        <v>11</v>
      </c>
      <c r="B96" s="369">
        <v>45386</v>
      </c>
      <c r="C96" s="270"/>
      <c r="D96" s="270" t="s">
        <v>952</v>
      </c>
      <c r="E96" s="271" t="s">
        <v>586</v>
      </c>
      <c r="F96" s="271">
        <v>23.5</v>
      </c>
      <c r="G96" s="271"/>
      <c r="H96" s="271">
        <v>15</v>
      </c>
      <c r="I96" s="272"/>
      <c r="J96" s="371" t="s">
        <v>964</v>
      </c>
      <c r="K96" s="267">
        <f>H96-F96</f>
        <v>-8.5</v>
      </c>
      <c r="L96" s="268">
        <v>50</v>
      </c>
      <c r="M96" s="373">
        <v>-4707</v>
      </c>
      <c r="N96" s="267">
        <v>950</v>
      </c>
      <c r="O96" s="371" t="s">
        <v>587</v>
      </c>
      <c r="P96" s="369">
        <v>45387</v>
      </c>
      <c r="Q96" s="231"/>
      <c r="R96" s="120"/>
      <c r="S96" s="54" t="s">
        <v>576</v>
      </c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21"/>
      <c r="AH96" s="122"/>
      <c r="AI96" s="120"/>
      <c r="AJ96" s="120"/>
      <c r="AK96" s="121"/>
      <c r="AL96" s="121"/>
      <c r="AM96" s="121"/>
    </row>
    <row r="97" spans="1:39" ht="12.75" customHeight="1">
      <c r="A97" s="368"/>
      <c r="B97" s="370"/>
      <c r="C97" s="270"/>
      <c r="D97" s="270" t="s">
        <v>953</v>
      </c>
      <c r="E97" s="271" t="s">
        <v>855</v>
      </c>
      <c r="F97" s="304" t="s">
        <v>963</v>
      </c>
      <c r="G97" s="271"/>
      <c r="H97" s="271">
        <v>5.85</v>
      </c>
      <c r="I97" s="272"/>
      <c r="J97" s="372"/>
      <c r="K97" s="305">
        <f>F97-H97</f>
        <v>3.6500000000000004</v>
      </c>
      <c r="L97" s="268">
        <v>50</v>
      </c>
      <c r="M97" s="374"/>
      <c r="N97" s="267">
        <v>950</v>
      </c>
      <c r="O97" s="372"/>
      <c r="P97" s="370"/>
      <c r="Q97" s="231"/>
      <c r="R97" s="120"/>
      <c r="S97" s="5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21"/>
      <c r="AH97" s="122"/>
      <c r="AI97" s="120"/>
      <c r="AJ97" s="120"/>
      <c r="AK97" s="121"/>
      <c r="AL97" s="121"/>
      <c r="AM97" s="121"/>
    </row>
    <row r="98" spans="1:39" ht="12.75" customHeight="1">
      <c r="A98" s="361">
        <v>12</v>
      </c>
      <c r="B98" s="363">
        <v>45386</v>
      </c>
      <c r="C98" s="279"/>
      <c r="D98" s="279" t="s">
        <v>926</v>
      </c>
      <c r="E98" s="280" t="s">
        <v>586</v>
      </c>
      <c r="F98" s="280">
        <v>25</v>
      </c>
      <c r="G98" s="280"/>
      <c r="H98" s="280">
        <v>30.5</v>
      </c>
      <c r="I98" s="281"/>
      <c r="J98" s="365" t="s">
        <v>969</v>
      </c>
      <c r="K98" s="274">
        <f>H98-F98</f>
        <v>5.5</v>
      </c>
      <c r="L98" s="275">
        <v>50</v>
      </c>
      <c r="M98" s="375">
        <v>2600</v>
      </c>
      <c r="N98" s="274">
        <v>900</v>
      </c>
      <c r="O98" s="365" t="s">
        <v>577</v>
      </c>
      <c r="P98" s="363">
        <v>45390</v>
      </c>
      <c r="Q98" s="231"/>
      <c r="R98" s="120"/>
      <c r="S98" s="54" t="s">
        <v>576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21"/>
      <c r="AH98" s="122"/>
      <c r="AI98" s="120"/>
      <c r="AJ98" s="120"/>
      <c r="AK98" s="121"/>
      <c r="AL98" s="121"/>
      <c r="AM98" s="121"/>
    </row>
    <row r="99" spans="1:39" ht="12.75" customHeight="1">
      <c r="A99" s="362"/>
      <c r="B99" s="364"/>
      <c r="C99" s="279"/>
      <c r="D99" s="279" t="s">
        <v>954</v>
      </c>
      <c r="E99" s="280" t="s">
        <v>855</v>
      </c>
      <c r="F99" s="280">
        <v>15</v>
      </c>
      <c r="G99" s="280"/>
      <c r="H99" s="280">
        <v>17.5</v>
      </c>
      <c r="I99" s="281"/>
      <c r="J99" s="366"/>
      <c r="K99" s="274">
        <f>F99-H99</f>
        <v>-2.5</v>
      </c>
      <c r="L99" s="275">
        <v>50</v>
      </c>
      <c r="M99" s="376"/>
      <c r="N99" s="274">
        <v>900</v>
      </c>
      <c r="O99" s="366"/>
      <c r="P99" s="364"/>
      <c r="Q99" s="231"/>
      <c r="R99" s="120"/>
      <c r="S99" s="5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21"/>
      <c r="AH99" s="122"/>
      <c r="AI99" s="120"/>
      <c r="AJ99" s="120"/>
      <c r="AK99" s="121"/>
      <c r="AL99" s="121"/>
      <c r="AM99" s="121"/>
    </row>
    <row r="100" spans="1:39" ht="12.75" customHeight="1">
      <c r="A100" s="307">
        <v>13</v>
      </c>
      <c r="B100" s="306">
        <v>45387</v>
      </c>
      <c r="C100" s="270"/>
      <c r="D100" s="270" t="s">
        <v>960</v>
      </c>
      <c r="E100" s="271" t="s">
        <v>586</v>
      </c>
      <c r="F100" s="271">
        <v>81</v>
      </c>
      <c r="G100" s="271">
        <v>48</v>
      </c>
      <c r="H100" s="271">
        <v>48</v>
      </c>
      <c r="I100" s="272" t="s">
        <v>965</v>
      </c>
      <c r="J100" s="308" t="s">
        <v>966</v>
      </c>
      <c r="K100" s="267">
        <f>H100-F100</f>
        <v>-33</v>
      </c>
      <c r="L100" s="268">
        <v>50</v>
      </c>
      <c r="M100" s="309">
        <f t="shared" ref="M100" si="90">(K100*N100)-L100</f>
        <v>-1700</v>
      </c>
      <c r="N100" s="267">
        <v>50</v>
      </c>
      <c r="O100" s="308" t="s">
        <v>587</v>
      </c>
      <c r="P100" s="269">
        <v>45390</v>
      </c>
      <c r="Q100" s="231"/>
      <c r="R100" s="120"/>
      <c r="S100" s="54" t="s">
        <v>576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21"/>
      <c r="AH100" s="122"/>
      <c r="AI100" s="120"/>
      <c r="AJ100" s="120"/>
      <c r="AK100" s="121"/>
      <c r="AL100" s="121"/>
      <c r="AM100" s="121"/>
    </row>
    <row r="101" spans="1:39" ht="12.75" customHeight="1">
      <c r="A101" s="307">
        <v>14</v>
      </c>
      <c r="B101" s="306">
        <v>45390</v>
      </c>
      <c r="C101" s="270"/>
      <c r="D101" s="270" t="s">
        <v>978</v>
      </c>
      <c r="E101" s="271" t="s">
        <v>586</v>
      </c>
      <c r="F101" s="271">
        <v>295</v>
      </c>
      <c r="G101" s="271">
        <v>200</v>
      </c>
      <c r="H101" s="271">
        <v>200</v>
      </c>
      <c r="I101" s="272" t="s">
        <v>979</v>
      </c>
      <c r="J101" s="308" t="s">
        <v>698</v>
      </c>
      <c r="K101" s="267">
        <f>H101-F101</f>
        <v>-95</v>
      </c>
      <c r="L101" s="268">
        <v>50</v>
      </c>
      <c r="M101" s="309">
        <f t="shared" ref="M101" si="91">(K101*N101)-L101</f>
        <v>-1475</v>
      </c>
      <c r="N101" s="267">
        <v>15</v>
      </c>
      <c r="O101" s="308" t="s">
        <v>587</v>
      </c>
      <c r="P101" s="269">
        <v>45390</v>
      </c>
      <c r="Q101" s="231"/>
      <c r="R101" s="120"/>
      <c r="S101" s="54" t="s">
        <v>863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21"/>
      <c r="AH101" s="122"/>
      <c r="AI101" s="120"/>
      <c r="AJ101" s="120"/>
      <c r="AK101" s="121"/>
      <c r="AL101" s="121"/>
      <c r="AM101" s="121"/>
    </row>
    <row r="102" spans="1:39" ht="12.75" customHeight="1">
      <c r="A102" s="361">
        <v>15</v>
      </c>
      <c r="B102" s="363">
        <v>45390</v>
      </c>
      <c r="C102" s="279"/>
      <c r="D102" s="279" t="s">
        <v>981</v>
      </c>
      <c r="E102" s="280" t="s">
        <v>855</v>
      </c>
      <c r="F102" s="280">
        <v>25</v>
      </c>
      <c r="G102" s="280"/>
      <c r="H102" s="280">
        <v>26</v>
      </c>
      <c r="I102" s="281"/>
      <c r="J102" s="365" t="s">
        <v>983</v>
      </c>
      <c r="K102" s="274">
        <f>F102-H102</f>
        <v>-1</v>
      </c>
      <c r="L102" s="275">
        <v>50</v>
      </c>
      <c r="M102" s="375">
        <v>380</v>
      </c>
      <c r="N102" s="274">
        <v>40</v>
      </c>
      <c r="O102" s="365" t="s">
        <v>577</v>
      </c>
      <c r="P102" s="363">
        <v>45391</v>
      </c>
      <c r="Q102" s="231"/>
      <c r="R102" s="120"/>
      <c r="S102" s="54" t="s">
        <v>863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21"/>
      <c r="AH102" s="122"/>
      <c r="AI102" s="120"/>
      <c r="AJ102" s="120"/>
      <c r="AK102" s="121"/>
      <c r="AL102" s="121"/>
      <c r="AM102" s="121"/>
    </row>
    <row r="103" spans="1:39" ht="12.75" customHeight="1">
      <c r="A103" s="362"/>
      <c r="B103" s="364"/>
      <c r="C103" s="279"/>
      <c r="D103" s="279" t="s">
        <v>982</v>
      </c>
      <c r="E103" s="280" t="s">
        <v>855</v>
      </c>
      <c r="F103" s="280">
        <v>24</v>
      </c>
      <c r="G103" s="280"/>
      <c r="H103" s="280">
        <v>11</v>
      </c>
      <c r="I103" s="281"/>
      <c r="J103" s="366"/>
      <c r="K103" s="274">
        <f>F103-H103</f>
        <v>13</v>
      </c>
      <c r="L103" s="275">
        <v>50</v>
      </c>
      <c r="M103" s="376"/>
      <c r="N103" s="274">
        <v>40</v>
      </c>
      <c r="O103" s="366"/>
      <c r="P103" s="364"/>
      <c r="Q103" s="231"/>
      <c r="R103" s="120"/>
      <c r="S103" s="5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21"/>
      <c r="AH103" s="122"/>
      <c r="AI103" s="120"/>
      <c r="AJ103" s="120"/>
      <c r="AK103" s="121"/>
      <c r="AL103" s="121"/>
      <c r="AM103" s="121"/>
    </row>
    <row r="104" spans="1:39" ht="12.75" customHeight="1">
      <c r="A104" s="282">
        <v>16</v>
      </c>
      <c r="B104" s="278">
        <v>45513</v>
      </c>
      <c r="C104" s="279"/>
      <c r="D104" s="279" t="s">
        <v>989</v>
      </c>
      <c r="E104" s="280" t="s">
        <v>586</v>
      </c>
      <c r="F104" s="280">
        <v>20</v>
      </c>
      <c r="G104" s="280">
        <v>0</v>
      </c>
      <c r="H104" s="280">
        <v>30</v>
      </c>
      <c r="I104" s="281" t="s">
        <v>990</v>
      </c>
      <c r="J104" s="273" t="s">
        <v>991</v>
      </c>
      <c r="K104" s="274">
        <f>H104-F104</f>
        <v>10</v>
      </c>
      <c r="L104" s="275">
        <v>50</v>
      </c>
      <c r="M104" s="276">
        <f t="shared" ref="M104:M105" si="92">(K104*N104)-L104</f>
        <v>350</v>
      </c>
      <c r="N104" s="274">
        <v>40</v>
      </c>
      <c r="O104" s="273" t="s">
        <v>577</v>
      </c>
      <c r="P104" s="277">
        <v>45391</v>
      </c>
      <c r="Q104" s="231"/>
      <c r="R104" s="120"/>
      <c r="S104" s="54" t="s">
        <v>863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21"/>
      <c r="AH104" s="122"/>
      <c r="AI104" s="120"/>
      <c r="AJ104" s="120"/>
      <c r="AK104" s="121"/>
      <c r="AL104" s="121"/>
      <c r="AM104" s="121"/>
    </row>
    <row r="105" spans="1:39" ht="12.75" customHeight="1">
      <c r="A105" s="307">
        <v>17</v>
      </c>
      <c r="B105" s="306">
        <v>45391</v>
      </c>
      <c r="C105" s="270"/>
      <c r="D105" s="270" t="s">
        <v>981</v>
      </c>
      <c r="E105" s="271" t="s">
        <v>586</v>
      </c>
      <c r="F105" s="271">
        <v>15</v>
      </c>
      <c r="G105" s="271">
        <v>0</v>
      </c>
      <c r="H105" s="271">
        <v>0</v>
      </c>
      <c r="I105" s="272" t="s">
        <v>992</v>
      </c>
      <c r="J105" s="308" t="s">
        <v>993</v>
      </c>
      <c r="K105" s="267">
        <f>H105-F105</f>
        <v>-15</v>
      </c>
      <c r="L105" s="268">
        <v>25</v>
      </c>
      <c r="M105" s="309">
        <f t="shared" si="92"/>
        <v>-625</v>
      </c>
      <c r="N105" s="267">
        <v>40</v>
      </c>
      <c r="O105" s="308" t="s">
        <v>587</v>
      </c>
      <c r="P105" s="269">
        <v>45391</v>
      </c>
      <c r="Q105" s="231"/>
      <c r="R105" s="120"/>
      <c r="S105" s="54" t="s">
        <v>863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21"/>
      <c r="AH105" s="122"/>
      <c r="AI105" s="120"/>
      <c r="AJ105" s="120"/>
      <c r="AK105" s="121"/>
      <c r="AL105" s="121"/>
      <c r="AM105" s="121"/>
    </row>
    <row r="106" spans="1:39" ht="12.75" customHeight="1">
      <c r="A106" s="361">
        <v>18</v>
      </c>
      <c r="B106" s="363">
        <v>45392</v>
      </c>
      <c r="C106" s="279"/>
      <c r="D106" s="279" t="s">
        <v>998</v>
      </c>
      <c r="E106" s="280" t="s">
        <v>855</v>
      </c>
      <c r="F106" s="280">
        <v>392</v>
      </c>
      <c r="G106" s="280"/>
      <c r="H106" s="280">
        <v>279</v>
      </c>
      <c r="I106" s="281"/>
      <c r="J106" s="365" t="s">
        <v>1015</v>
      </c>
      <c r="K106" s="274">
        <f>F106-H106</f>
        <v>113</v>
      </c>
      <c r="L106" s="275">
        <v>50</v>
      </c>
      <c r="M106" s="375">
        <v>1300</v>
      </c>
      <c r="N106" s="274">
        <v>50</v>
      </c>
      <c r="O106" s="365" t="s">
        <v>577</v>
      </c>
      <c r="P106" s="363">
        <v>45394</v>
      </c>
      <c r="Q106" s="231"/>
      <c r="R106" s="120"/>
      <c r="S106" s="54" t="s">
        <v>576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21"/>
      <c r="AH106" s="122"/>
      <c r="AI106" s="120"/>
      <c r="AJ106" s="120"/>
      <c r="AK106" s="121"/>
      <c r="AL106" s="121"/>
      <c r="AM106" s="121"/>
    </row>
    <row r="107" spans="1:39" ht="12.75" customHeight="1">
      <c r="A107" s="362"/>
      <c r="B107" s="364"/>
      <c r="C107" s="279"/>
      <c r="D107" s="279" t="s">
        <v>999</v>
      </c>
      <c r="E107" s="280" t="s">
        <v>855</v>
      </c>
      <c r="F107" s="280">
        <v>290</v>
      </c>
      <c r="G107" s="280"/>
      <c r="H107" s="280">
        <v>375</v>
      </c>
      <c r="I107" s="281"/>
      <c r="J107" s="366"/>
      <c r="K107" s="274">
        <f>F107-H107</f>
        <v>-85</v>
      </c>
      <c r="L107" s="275">
        <v>50</v>
      </c>
      <c r="M107" s="376"/>
      <c r="N107" s="274">
        <v>50</v>
      </c>
      <c r="O107" s="366"/>
      <c r="P107" s="364"/>
      <c r="Q107" s="231"/>
      <c r="R107" s="120"/>
      <c r="S107" s="5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21"/>
      <c r="AH107" s="122"/>
      <c r="AI107" s="120"/>
      <c r="AJ107" s="120"/>
      <c r="AK107" s="121"/>
      <c r="AL107" s="121"/>
      <c r="AM107" s="121"/>
    </row>
    <row r="108" spans="1:39" ht="12.75" customHeight="1">
      <c r="A108" s="367">
        <v>19</v>
      </c>
      <c r="B108" s="369">
        <v>45392</v>
      </c>
      <c r="C108" s="270"/>
      <c r="D108" s="270" t="s">
        <v>1000</v>
      </c>
      <c r="E108" s="271" t="s">
        <v>586</v>
      </c>
      <c r="F108" s="271">
        <v>11</v>
      </c>
      <c r="G108" s="271"/>
      <c r="H108" s="271">
        <v>4</v>
      </c>
      <c r="I108" s="272"/>
      <c r="J108" s="371" t="s">
        <v>1115</v>
      </c>
      <c r="K108" s="267">
        <f>H108-F108</f>
        <v>-7</v>
      </c>
      <c r="L108" s="268">
        <v>50</v>
      </c>
      <c r="M108" s="373">
        <v>-5350</v>
      </c>
      <c r="N108" s="267">
        <v>1400</v>
      </c>
      <c r="O108" s="371" t="s">
        <v>587</v>
      </c>
      <c r="P108" s="369">
        <v>45397</v>
      </c>
      <c r="Q108" s="231"/>
      <c r="R108" s="120"/>
      <c r="S108" s="54" t="s">
        <v>576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21"/>
      <c r="AH108" s="122"/>
      <c r="AI108" s="120"/>
      <c r="AJ108" s="120"/>
      <c r="AK108" s="121"/>
      <c r="AL108" s="121"/>
      <c r="AM108" s="121"/>
    </row>
    <row r="109" spans="1:39" ht="12.75" customHeight="1">
      <c r="A109" s="368"/>
      <c r="B109" s="370"/>
      <c r="C109" s="270"/>
      <c r="D109" s="270" t="s">
        <v>1001</v>
      </c>
      <c r="E109" s="271" t="s">
        <v>855</v>
      </c>
      <c r="F109" s="271">
        <v>5</v>
      </c>
      <c r="G109" s="271"/>
      <c r="H109" s="271">
        <v>1.75</v>
      </c>
      <c r="I109" s="272"/>
      <c r="J109" s="372"/>
      <c r="K109" s="267">
        <f>F109-H109</f>
        <v>3.25</v>
      </c>
      <c r="L109" s="268">
        <v>50</v>
      </c>
      <c r="M109" s="374"/>
      <c r="N109" s="267">
        <v>1400</v>
      </c>
      <c r="O109" s="372"/>
      <c r="P109" s="370"/>
      <c r="Q109" s="231"/>
      <c r="R109" s="120"/>
      <c r="S109" s="5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21"/>
      <c r="AH109" s="122"/>
      <c r="AI109" s="120"/>
      <c r="AJ109" s="120"/>
      <c r="AK109" s="121"/>
      <c r="AL109" s="121"/>
      <c r="AM109" s="121"/>
    </row>
    <row r="110" spans="1:39" ht="12.75" customHeight="1">
      <c r="A110" s="282">
        <v>20</v>
      </c>
      <c r="B110" s="278">
        <v>45392</v>
      </c>
      <c r="C110" s="279"/>
      <c r="D110" s="279" t="s">
        <v>1002</v>
      </c>
      <c r="E110" s="280" t="s">
        <v>586</v>
      </c>
      <c r="F110" s="280">
        <v>95</v>
      </c>
      <c r="G110" s="280">
        <v>0</v>
      </c>
      <c r="H110" s="280">
        <v>150</v>
      </c>
      <c r="I110" s="281" t="s">
        <v>1003</v>
      </c>
      <c r="J110" s="273" t="s">
        <v>712</v>
      </c>
      <c r="K110" s="274">
        <f>H110-F110</f>
        <v>55</v>
      </c>
      <c r="L110" s="275">
        <v>50</v>
      </c>
      <c r="M110" s="276">
        <f t="shared" ref="M110" si="93">(K110*N110)-L110</f>
        <v>775</v>
      </c>
      <c r="N110" s="274">
        <v>15</v>
      </c>
      <c r="O110" s="273" t="s">
        <v>577</v>
      </c>
      <c r="P110" s="277">
        <v>45392</v>
      </c>
      <c r="Q110" s="231"/>
      <c r="R110" s="120"/>
      <c r="S110" s="54" t="s">
        <v>768</v>
      </c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21"/>
      <c r="AH110" s="122"/>
      <c r="AI110" s="120"/>
      <c r="AJ110" s="120"/>
      <c r="AK110" s="121"/>
      <c r="AL110" s="121"/>
      <c r="AM110" s="121"/>
    </row>
    <row r="111" spans="1:39" ht="12.75" customHeight="1">
      <c r="A111" s="361">
        <v>21</v>
      </c>
      <c r="B111" s="363">
        <v>45392</v>
      </c>
      <c r="C111" s="279"/>
      <c r="D111" s="279" t="s">
        <v>1007</v>
      </c>
      <c r="E111" s="280" t="s">
        <v>855</v>
      </c>
      <c r="F111" s="280">
        <v>358</v>
      </c>
      <c r="G111" s="280"/>
      <c r="H111" s="280">
        <v>220</v>
      </c>
      <c r="I111" s="281"/>
      <c r="J111" s="365" t="s">
        <v>913</v>
      </c>
      <c r="K111" s="274">
        <f>F111-H111</f>
        <v>138</v>
      </c>
      <c r="L111" s="275">
        <v>50</v>
      </c>
      <c r="M111" s="375">
        <v>700</v>
      </c>
      <c r="N111" s="274">
        <v>40</v>
      </c>
      <c r="O111" s="365" t="s">
        <v>577</v>
      </c>
      <c r="P111" s="363">
        <v>45394</v>
      </c>
      <c r="Q111" s="231"/>
      <c r="R111" s="120"/>
      <c r="S111" s="54" t="s">
        <v>863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21"/>
      <c r="AH111" s="122"/>
      <c r="AI111" s="120"/>
      <c r="AJ111" s="120"/>
      <c r="AK111" s="121"/>
      <c r="AL111" s="121"/>
      <c r="AM111" s="121"/>
    </row>
    <row r="112" spans="1:39" ht="12.75" customHeight="1">
      <c r="A112" s="362"/>
      <c r="B112" s="364"/>
      <c r="C112" s="279"/>
      <c r="D112" s="279" t="s">
        <v>1008</v>
      </c>
      <c r="E112" s="280" t="s">
        <v>855</v>
      </c>
      <c r="F112" s="280">
        <v>302</v>
      </c>
      <c r="G112" s="280"/>
      <c r="H112" s="280">
        <v>420</v>
      </c>
      <c r="I112" s="281"/>
      <c r="J112" s="366"/>
      <c r="K112" s="274">
        <f>F112-H112</f>
        <v>-118</v>
      </c>
      <c r="L112" s="275">
        <v>50</v>
      </c>
      <c r="M112" s="376"/>
      <c r="N112" s="274">
        <v>40</v>
      </c>
      <c r="O112" s="366"/>
      <c r="P112" s="364"/>
      <c r="Q112" s="231"/>
      <c r="R112" s="120"/>
      <c r="S112" s="5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21"/>
      <c r="AH112" s="122"/>
      <c r="AI112" s="120"/>
      <c r="AJ112" s="120"/>
      <c r="AK112" s="121"/>
      <c r="AL112" s="121"/>
      <c r="AM112" s="121"/>
    </row>
    <row r="113" spans="1:39" ht="12.75" customHeight="1">
      <c r="A113" s="361">
        <v>22</v>
      </c>
      <c r="B113" s="363">
        <v>45394</v>
      </c>
      <c r="C113" s="279"/>
      <c r="D113" s="279" t="s">
        <v>1020</v>
      </c>
      <c r="E113" s="280" t="s">
        <v>855</v>
      </c>
      <c r="F113" s="280">
        <v>442.5</v>
      </c>
      <c r="G113" s="280"/>
      <c r="H113" s="280">
        <v>212</v>
      </c>
      <c r="I113" s="281"/>
      <c r="J113" s="365" t="s">
        <v>1029</v>
      </c>
      <c r="K113" s="274">
        <f>F113-H113</f>
        <v>230.5</v>
      </c>
      <c r="L113" s="275">
        <v>50</v>
      </c>
      <c r="M113" s="375">
        <v>2425</v>
      </c>
      <c r="N113" s="274">
        <v>50</v>
      </c>
      <c r="O113" s="365" t="s">
        <v>577</v>
      </c>
      <c r="P113" s="363">
        <v>45397</v>
      </c>
      <c r="Q113" s="231"/>
      <c r="R113" s="120"/>
      <c r="S113" s="54" t="s">
        <v>863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21"/>
      <c r="AH113" s="122"/>
      <c r="AI113" s="120"/>
      <c r="AJ113" s="120"/>
      <c r="AK113" s="121"/>
      <c r="AL113" s="121"/>
      <c r="AM113" s="121"/>
    </row>
    <row r="114" spans="1:39" ht="12.75" customHeight="1">
      <c r="A114" s="362"/>
      <c r="B114" s="364"/>
      <c r="C114" s="279"/>
      <c r="D114" s="279" t="s">
        <v>1021</v>
      </c>
      <c r="E114" s="280" t="s">
        <v>855</v>
      </c>
      <c r="F114" s="280">
        <v>427.5</v>
      </c>
      <c r="G114" s="280"/>
      <c r="H114" s="280">
        <v>607.5</v>
      </c>
      <c r="I114" s="281"/>
      <c r="J114" s="366"/>
      <c r="K114" s="274">
        <f>F114-H114</f>
        <v>-180</v>
      </c>
      <c r="L114" s="275">
        <v>50</v>
      </c>
      <c r="M114" s="376"/>
      <c r="N114" s="274">
        <v>50</v>
      </c>
      <c r="O114" s="366"/>
      <c r="P114" s="364"/>
      <c r="Q114" s="231"/>
      <c r="R114" s="120"/>
      <c r="S114" s="5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21"/>
      <c r="AH114" s="122"/>
      <c r="AI114" s="120"/>
      <c r="AJ114" s="120"/>
      <c r="AK114" s="121"/>
      <c r="AL114" s="121"/>
      <c r="AM114" s="121"/>
    </row>
    <row r="115" spans="1:39" ht="12.75" customHeight="1">
      <c r="A115" s="361">
        <v>23</v>
      </c>
      <c r="B115" s="363">
        <v>45394</v>
      </c>
      <c r="C115" s="279"/>
      <c r="D115" s="279" t="s">
        <v>1022</v>
      </c>
      <c r="E115" s="280" t="s">
        <v>586</v>
      </c>
      <c r="F115" s="280">
        <v>55</v>
      </c>
      <c r="G115" s="280"/>
      <c r="H115" s="280">
        <v>17.5</v>
      </c>
      <c r="I115" s="281"/>
      <c r="J115" s="365" t="s">
        <v>1027</v>
      </c>
      <c r="K115" s="274">
        <f t="shared" ref="K115:K121" si="94">H115-F115</f>
        <v>-37.5</v>
      </c>
      <c r="L115" s="275">
        <v>50</v>
      </c>
      <c r="M115" s="375">
        <v>2040</v>
      </c>
      <c r="N115" s="274">
        <v>40</v>
      </c>
      <c r="O115" s="365" t="s">
        <v>577</v>
      </c>
      <c r="P115" s="363">
        <v>45397</v>
      </c>
      <c r="Q115" s="231"/>
      <c r="R115" s="120"/>
      <c r="S115" s="54" t="s">
        <v>863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21"/>
      <c r="AH115" s="122"/>
      <c r="AI115" s="120"/>
      <c r="AJ115" s="120"/>
      <c r="AK115" s="121"/>
      <c r="AL115" s="121"/>
      <c r="AM115" s="121"/>
    </row>
    <row r="116" spans="1:39" ht="12.75" customHeight="1">
      <c r="A116" s="362"/>
      <c r="B116" s="364"/>
      <c r="C116" s="279"/>
      <c r="D116" s="279" t="s">
        <v>1023</v>
      </c>
      <c r="E116" s="280" t="s">
        <v>586</v>
      </c>
      <c r="F116" s="280">
        <v>49</v>
      </c>
      <c r="G116" s="280"/>
      <c r="H116" s="280">
        <v>140</v>
      </c>
      <c r="I116" s="281"/>
      <c r="J116" s="366"/>
      <c r="K116" s="274">
        <f t="shared" si="94"/>
        <v>91</v>
      </c>
      <c r="L116" s="275">
        <v>50</v>
      </c>
      <c r="M116" s="376"/>
      <c r="N116" s="274">
        <v>40</v>
      </c>
      <c r="O116" s="366"/>
      <c r="P116" s="364"/>
      <c r="Q116" s="231"/>
      <c r="R116" s="120"/>
      <c r="S116" s="5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21"/>
      <c r="AH116" s="122"/>
      <c r="AI116" s="120"/>
      <c r="AJ116" s="120"/>
      <c r="AK116" s="121"/>
      <c r="AL116" s="121"/>
      <c r="AM116" s="121"/>
    </row>
    <row r="117" spans="1:39" ht="12.75" customHeight="1">
      <c r="A117" s="282">
        <v>24</v>
      </c>
      <c r="B117" s="278">
        <v>45397</v>
      </c>
      <c r="C117" s="279"/>
      <c r="D117" s="279" t="s">
        <v>1035</v>
      </c>
      <c r="E117" s="280" t="s">
        <v>586</v>
      </c>
      <c r="F117" s="280">
        <v>72</v>
      </c>
      <c r="G117" s="280">
        <v>30</v>
      </c>
      <c r="H117" s="280">
        <v>92</v>
      </c>
      <c r="I117" s="281" t="s">
        <v>965</v>
      </c>
      <c r="J117" s="273" t="s">
        <v>913</v>
      </c>
      <c r="K117" s="274">
        <f t="shared" si="94"/>
        <v>20</v>
      </c>
      <c r="L117" s="275">
        <v>50</v>
      </c>
      <c r="M117" s="276">
        <f t="shared" ref="M117:M118" si="95">(K117*N117)-L117</f>
        <v>750</v>
      </c>
      <c r="N117" s="274">
        <v>40</v>
      </c>
      <c r="O117" s="273" t="s">
        <v>577</v>
      </c>
      <c r="P117" s="277">
        <v>45397</v>
      </c>
      <c r="Q117" s="231"/>
      <c r="R117" s="120"/>
      <c r="S117" s="54" t="s">
        <v>863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21"/>
      <c r="AH117" s="122"/>
      <c r="AI117" s="120"/>
      <c r="AJ117" s="120"/>
      <c r="AK117" s="121"/>
      <c r="AL117" s="121"/>
      <c r="AM117" s="121"/>
    </row>
    <row r="118" spans="1:39" ht="12.75" customHeight="1">
      <c r="A118" s="307">
        <v>25</v>
      </c>
      <c r="B118" s="306">
        <v>45397</v>
      </c>
      <c r="C118" s="270"/>
      <c r="D118" s="270" t="s">
        <v>1038</v>
      </c>
      <c r="E118" s="271" t="s">
        <v>586</v>
      </c>
      <c r="F118" s="271">
        <v>14</v>
      </c>
      <c r="G118" s="271">
        <v>0</v>
      </c>
      <c r="H118" s="271">
        <v>0</v>
      </c>
      <c r="I118" s="272" t="s">
        <v>1039</v>
      </c>
      <c r="J118" s="308" t="s">
        <v>1040</v>
      </c>
      <c r="K118" s="267">
        <f t="shared" si="94"/>
        <v>-14</v>
      </c>
      <c r="L118" s="268">
        <v>25</v>
      </c>
      <c r="M118" s="309">
        <f t="shared" si="95"/>
        <v>-1075</v>
      </c>
      <c r="N118" s="267">
        <v>75</v>
      </c>
      <c r="O118" s="308" t="s">
        <v>587</v>
      </c>
      <c r="P118" s="269">
        <v>45397</v>
      </c>
      <c r="Q118" s="231"/>
      <c r="R118" s="120"/>
      <c r="S118" s="54" t="s">
        <v>863</v>
      </c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21"/>
      <c r="AH118" s="122"/>
      <c r="AI118" s="120"/>
      <c r="AJ118" s="120"/>
      <c r="AK118" s="121"/>
      <c r="AL118" s="121"/>
      <c r="AM118" s="121"/>
    </row>
    <row r="119" spans="1:39" ht="12.75" customHeight="1">
      <c r="A119" s="307">
        <v>26</v>
      </c>
      <c r="B119" s="306">
        <v>45397</v>
      </c>
      <c r="C119" s="270"/>
      <c r="D119" s="270" t="s">
        <v>1042</v>
      </c>
      <c r="E119" s="271" t="s">
        <v>586</v>
      </c>
      <c r="F119" s="271">
        <v>74</v>
      </c>
      <c r="G119" s="271">
        <v>30</v>
      </c>
      <c r="H119" s="271">
        <v>39</v>
      </c>
      <c r="I119" s="272" t="s">
        <v>1043</v>
      </c>
      <c r="J119" s="308" t="s">
        <v>1044</v>
      </c>
      <c r="K119" s="267">
        <f t="shared" si="94"/>
        <v>-35</v>
      </c>
      <c r="L119" s="268">
        <v>50</v>
      </c>
      <c r="M119" s="309">
        <f t="shared" ref="M119" si="96">(K119*N119)-L119</f>
        <v>-1450</v>
      </c>
      <c r="N119" s="267">
        <v>40</v>
      </c>
      <c r="O119" s="308" t="s">
        <v>587</v>
      </c>
      <c r="P119" s="269">
        <v>45397</v>
      </c>
      <c r="Q119" s="231"/>
      <c r="R119" s="120"/>
      <c r="S119" s="54" t="s">
        <v>863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21"/>
      <c r="AH119" s="122"/>
      <c r="AI119" s="120"/>
      <c r="AJ119" s="120"/>
      <c r="AK119" s="121"/>
      <c r="AL119" s="121"/>
      <c r="AM119" s="121"/>
    </row>
    <row r="120" spans="1:39" ht="12.75" customHeight="1">
      <c r="A120" s="361">
        <v>27</v>
      </c>
      <c r="B120" s="363">
        <v>45397</v>
      </c>
      <c r="C120" s="279"/>
      <c r="D120" s="279" t="s">
        <v>1045</v>
      </c>
      <c r="E120" s="280" t="s">
        <v>586</v>
      </c>
      <c r="F120" s="280">
        <v>117.5</v>
      </c>
      <c r="G120" s="280"/>
      <c r="H120" s="280">
        <v>30</v>
      </c>
      <c r="I120" s="281"/>
      <c r="J120" s="365" t="s">
        <v>1047</v>
      </c>
      <c r="K120" s="274">
        <f t="shared" si="94"/>
        <v>-87.5</v>
      </c>
      <c r="L120" s="275">
        <v>50</v>
      </c>
      <c r="M120" s="375">
        <v>650</v>
      </c>
      <c r="N120" s="274">
        <v>15</v>
      </c>
      <c r="O120" s="365" t="s">
        <v>577</v>
      </c>
      <c r="P120" s="363">
        <v>45398</v>
      </c>
      <c r="Q120" s="231"/>
      <c r="R120" s="120"/>
      <c r="S120" s="54" t="s">
        <v>576</v>
      </c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121"/>
      <c r="AH120" s="122"/>
      <c r="AI120" s="120"/>
      <c r="AJ120" s="120"/>
      <c r="AK120" s="121"/>
      <c r="AL120" s="121"/>
      <c r="AM120" s="121"/>
    </row>
    <row r="121" spans="1:39" ht="12.75" customHeight="1">
      <c r="A121" s="362"/>
      <c r="B121" s="364"/>
      <c r="C121" s="279"/>
      <c r="D121" s="279" t="s">
        <v>1046</v>
      </c>
      <c r="E121" s="280" t="s">
        <v>586</v>
      </c>
      <c r="F121" s="280">
        <v>132.5</v>
      </c>
      <c r="G121" s="280"/>
      <c r="H121" s="280">
        <v>270</v>
      </c>
      <c r="I121" s="281"/>
      <c r="J121" s="366"/>
      <c r="K121" s="274">
        <f t="shared" si="94"/>
        <v>137.5</v>
      </c>
      <c r="L121" s="275">
        <v>50</v>
      </c>
      <c r="M121" s="376"/>
      <c r="N121" s="274">
        <v>15</v>
      </c>
      <c r="O121" s="366"/>
      <c r="P121" s="364"/>
      <c r="Q121" s="231"/>
      <c r="R121" s="120"/>
      <c r="S121" s="5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121"/>
      <c r="AH121" s="122"/>
      <c r="AI121" s="120"/>
      <c r="AJ121" s="120"/>
      <c r="AK121" s="121"/>
      <c r="AL121" s="121"/>
      <c r="AM121" s="121"/>
    </row>
    <row r="122" spans="1:39" ht="12.75" customHeight="1">
      <c r="A122" s="361">
        <v>28</v>
      </c>
      <c r="B122" s="363">
        <v>45398</v>
      </c>
      <c r="C122" s="279"/>
      <c r="D122" s="279" t="s">
        <v>1049</v>
      </c>
      <c r="E122" s="280" t="s">
        <v>586</v>
      </c>
      <c r="F122" s="280">
        <v>132.5</v>
      </c>
      <c r="G122" s="280"/>
      <c r="H122" s="280">
        <v>133</v>
      </c>
      <c r="I122" s="281"/>
      <c r="J122" s="365" t="s">
        <v>1079</v>
      </c>
      <c r="K122" s="274">
        <f t="shared" ref="K122" si="97">H122-F122</f>
        <v>0.5</v>
      </c>
      <c r="L122" s="275">
        <v>50</v>
      </c>
      <c r="M122" s="375">
        <v>1500</v>
      </c>
      <c r="N122" s="274">
        <v>100</v>
      </c>
      <c r="O122" s="365" t="s">
        <v>577</v>
      </c>
      <c r="P122" s="363">
        <v>45404</v>
      </c>
      <c r="Q122" s="231"/>
      <c r="R122" s="120"/>
      <c r="S122" s="54" t="s">
        <v>576</v>
      </c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121"/>
      <c r="AH122" s="122"/>
      <c r="AI122" s="120"/>
      <c r="AJ122" s="120"/>
      <c r="AK122" s="121"/>
      <c r="AL122" s="121"/>
      <c r="AM122" s="121"/>
    </row>
    <row r="123" spans="1:39" ht="12.75" customHeight="1">
      <c r="A123" s="362"/>
      <c r="B123" s="364"/>
      <c r="C123" s="279"/>
      <c r="D123" s="279" t="s">
        <v>1050</v>
      </c>
      <c r="E123" s="280" t="s">
        <v>855</v>
      </c>
      <c r="F123" s="280">
        <v>56.5</v>
      </c>
      <c r="G123" s="280"/>
      <c r="H123" s="280">
        <v>41</v>
      </c>
      <c r="I123" s="281"/>
      <c r="J123" s="366"/>
      <c r="K123" s="274">
        <f>F123-H123</f>
        <v>15.5</v>
      </c>
      <c r="L123" s="275">
        <v>50</v>
      </c>
      <c r="M123" s="376"/>
      <c r="N123" s="274">
        <v>100</v>
      </c>
      <c r="O123" s="366"/>
      <c r="P123" s="364"/>
      <c r="Q123" s="231"/>
      <c r="R123" s="120"/>
      <c r="S123" s="5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121"/>
      <c r="AH123" s="122"/>
      <c r="AI123" s="120"/>
      <c r="AJ123" s="120"/>
      <c r="AK123" s="121"/>
      <c r="AL123" s="121"/>
      <c r="AM123" s="121"/>
    </row>
    <row r="124" spans="1:39" ht="12.75" customHeight="1">
      <c r="A124" s="377">
        <v>29</v>
      </c>
      <c r="B124" s="379">
        <v>45398</v>
      </c>
      <c r="C124" s="292"/>
      <c r="D124" s="292" t="s">
        <v>1052</v>
      </c>
      <c r="E124" s="293" t="s">
        <v>586</v>
      </c>
      <c r="F124" s="293">
        <v>66.5</v>
      </c>
      <c r="G124" s="293"/>
      <c r="H124" s="293">
        <v>122.5</v>
      </c>
      <c r="I124" s="294"/>
      <c r="J124" s="381" t="s">
        <v>1055</v>
      </c>
      <c r="K124" s="295">
        <f t="shared" ref="K124:K127" si="98">H124-F124</f>
        <v>56</v>
      </c>
      <c r="L124" s="296">
        <v>50</v>
      </c>
      <c r="M124" s="383">
        <v>-175</v>
      </c>
      <c r="N124" s="295">
        <v>50</v>
      </c>
      <c r="O124" s="381" t="s">
        <v>594</v>
      </c>
      <c r="P124" s="379">
        <v>45400</v>
      </c>
      <c r="Q124" s="231"/>
      <c r="R124" s="120"/>
      <c r="S124" s="54" t="s">
        <v>576</v>
      </c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121"/>
      <c r="AH124" s="122"/>
      <c r="AI124" s="120"/>
      <c r="AJ124" s="120"/>
      <c r="AK124" s="121"/>
      <c r="AL124" s="121"/>
      <c r="AM124" s="121"/>
    </row>
    <row r="125" spans="1:39" ht="12.75" customHeight="1">
      <c r="A125" s="378"/>
      <c r="B125" s="380"/>
      <c r="C125" s="292"/>
      <c r="D125" s="292" t="s">
        <v>1053</v>
      </c>
      <c r="E125" s="293" t="s">
        <v>586</v>
      </c>
      <c r="F125" s="293">
        <v>66.5</v>
      </c>
      <c r="G125" s="293"/>
      <c r="H125" s="293">
        <v>9</v>
      </c>
      <c r="I125" s="294"/>
      <c r="J125" s="382"/>
      <c r="K125" s="295">
        <f t="shared" si="98"/>
        <v>-57.5</v>
      </c>
      <c r="L125" s="296">
        <v>50</v>
      </c>
      <c r="M125" s="384"/>
      <c r="N125" s="295">
        <v>50</v>
      </c>
      <c r="O125" s="382"/>
      <c r="P125" s="380"/>
      <c r="Q125" s="231"/>
      <c r="R125" s="120"/>
      <c r="S125" s="5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121"/>
      <c r="AH125" s="122"/>
      <c r="AI125" s="120"/>
      <c r="AJ125" s="120"/>
      <c r="AK125" s="121"/>
      <c r="AL125" s="121"/>
      <c r="AM125" s="121"/>
    </row>
    <row r="126" spans="1:39" ht="12.75" customHeight="1">
      <c r="A126" s="282">
        <v>30</v>
      </c>
      <c r="B126" s="278">
        <v>45400</v>
      </c>
      <c r="C126" s="279"/>
      <c r="D126" s="279" t="s">
        <v>1058</v>
      </c>
      <c r="E126" s="280" t="s">
        <v>586</v>
      </c>
      <c r="F126" s="280">
        <v>31</v>
      </c>
      <c r="G126" s="280"/>
      <c r="H126" s="280">
        <v>200</v>
      </c>
      <c r="I126" s="281" t="s">
        <v>1059</v>
      </c>
      <c r="J126" s="273" t="s">
        <v>1060</v>
      </c>
      <c r="K126" s="274">
        <f t="shared" si="98"/>
        <v>169</v>
      </c>
      <c r="L126" s="275">
        <v>50</v>
      </c>
      <c r="M126" s="276">
        <f t="shared" ref="M126:M127" si="99">(K126*N126)-L126</f>
        <v>8400</v>
      </c>
      <c r="N126" s="274">
        <v>50</v>
      </c>
      <c r="O126" s="273" t="s">
        <v>577</v>
      </c>
      <c r="P126" s="277">
        <v>45400</v>
      </c>
      <c r="Q126" s="231"/>
      <c r="R126" s="120"/>
      <c r="S126" s="54" t="s">
        <v>863</v>
      </c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121"/>
      <c r="AH126" s="122"/>
      <c r="AI126" s="120"/>
      <c r="AJ126" s="120"/>
      <c r="AK126" s="121"/>
      <c r="AL126" s="121"/>
      <c r="AM126" s="121"/>
    </row>
    <row r="127" spans="1:39" ht="12.75" customHeight="1">
      <c r="A127" s="307">
        <v>31</v>
      </c>
      <c r="B127" s="306">
        <v>45400</v>
      </c>
      <c r="C127" s="270"/>
      <c r="D127" s="270" t="s">
        <v>1061</v>
      </c>
      <c r="E127" s="271" t="s">
        <v>586</v>
      </c>
      <c r="F127" s="271">
        <v>265</v>
      </c>
      <c r="G127" s="271">
        <v>90</v>
      </c>
      <c r="H127" s="271">
        <v>50</v>
      </c>
      <c r="I127" s="272" t="s">
        <v>1062</v>
      </c>
      <c r="J127" s="308" t="s">
        <v>745</v>
      </c>
      <c r="K127" s="267">
        <f t="shared" si="98"/>
        <v>-215</v>
      </c>
      <c r="L127" s="268">
        <v>50</v>
      </c>
      <c r="M127" s="309">
        <f t="shared" si="99"/>
        <v>-2200</v>
      </c>
      <c r="N127" s="267">
        <v>10</v>
      </c>
      <c r="O127" s="308" t="s">
        <v>587</v>
      </c>
      <c r="P127" s="269">
        <v>45401</v>
      </c>
      <c r="Q127" s="231"/>
      <c r="R127" s="120"/>
      <c r="S127" s="54" t="s">
        <v>863</v>
      </c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121"/>
      <c r="AH127" s="122"/>
      <c r="AI127" s="120"/>
      <c r="AJ127" s="120"/>
      <c r="AK127" s="121"/>
      <c r="AL127" s="121"/>
      <c r="AM127" s="121"/>
    </row>
    <row r="128" spans="1:39" ht="12.75" customHeight="1">
      <c r="A128" s="361">
        <v>32</v>
      </c>
      <c r="B128" s="363">
        <v>45400</v>
      </c>
      <c r="C128" s="279"/>
      <c r="D128" s="279" t="s">
        <v>1063</v>
      </c>
      <c r="E128" s="280" t="s">
        <v>586</v>
      </c>
      <c r="F128" s="280">
        <v>142.5</v>
      </c>
      <c r="G128" s="280"/>
      <c r="H128" s="280">
        <v>224</v>
      </c>
      <c r="I128" s="281"/>
      <c r="J128" s="365" t="s">
        <v>1078</v>
      </c>
      <c r="K128" s="274">
        <f t="shared" ref="K128" si="100">H128-F128</f>
        <v>81.5</v>
      </c>
      <c r="L128" s="275">
        <v>50</v>
      </c>
      <c r="M128" s="375">
        <v>2125</v>
      </c>
      <c r="N128" s="274">
        <v>50</v>
      </c>
      <c r="O128" s="365" t="s">
        <v>577</v>
      </c>
      <c r="P128" s="363">
        <v>45404</v>
      </c>
      <c r="Q128" s="231"/>
      <c r="R128" s="120"/>
      <c r="S128" s="54" t="s">
        <v>576</v>
      </c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121"/>
      <c r="AH128" s="122"/>
      <c r="AI128" s="120"/>
      <c r="AJ128" s="120"/>
      <c r="AK128" s="121"/>
      <c r="AL128" s="121"/>
      <c r="AM128" s="121"/>
    </row>
    <row r="129" spans="1:39" ht="12.75" customHeight="1">
      <c r="A129" s="362"/>
      <c r="B129" s="364"/>
      <c r="C129" s="279"/>
      <c r="D129" s="279" t="s">
        <v>1064</v>
      </c>
      <c r="E129" s="280" t="s">
        <v>855</v>
      </c>
      <c r="F129" s="280">
        <v>65</v>
      </c>
      <c r="G129" s="280"/>
      <c r="H129" s="280">
        <v>102</v>
      </c>
      <c r="I129" s="281"/>
      <c r="J129" s="366"/>
      <c r="K129" s="274">
        <f>F129-H129</f>
        <v>-37</v>
      </c>
      <c r="L129" s="275">
        <v>50</v>
      </c>
      <c r="M129" s="376"/>
      <c r="N129" s="274">
        <v>50</v>
      </c>
      <c r="O129" s="366"/>
      <c r="P129" s="364"/>
      <c r="Q129" s="231"/>
      <c r="R129" s="120"/>
      <c r="S129" s="5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121"/>
      <c r="AH129" s="122"/>
      <c r="AI129" s="120"/>
      <c r="AJ129" s="120"/>
      <c r="AK129" s="121"/>
      <c r="AL129" s="121"/>
      <c r="AM129" s="121"/>
    </row>
    <row r="130" spans="1:39" ht="12.75" customHeight="1">
      <c r="A130" s="307">
        <v>33</v>
      </c>
      <c r="B130" s="306">
        <v>45401</v>
      </c>
      <c r="C130" s="270"/>
      <c r="D130" s="270" t="s">
        <v>1068</v>
      </c>
      <c r="E130" s="271" t="s">
        <v>586</v>
      </c>
      <c r="F130" s="271">
        <v>128</v>
      </c>
      <c r="G130" s="271">
        <v>95</v>
      </c>
      <c r="H130" s="271">
        <v>110</v>
      </c>
      <c r="I130" s="272" t="s">
        <v>1069</v>
      </c>
      <c r="J130" s="308" t="s">
        <v>1070</v>
      </c>
      <c r="K130" s="267">
        <f t="shared" ref="K130:K131" si="101">H130-F130</f>
        <v>-18</v>
      </c>
      <c r="L130" s="268">
        <v>50</v>
      </c>
      <c r="M130" s="309">
        <f t="shared" ref="M130:M131" si="102">(K130*N130)-L130</f>
        <v>-770</v>
      </c>
      <c r="N130" s="267">
        <v>40</v>
      </c>
      <c r="O130" s="308" t="s">
        <v>587</v>
      </c>
      <c r="P130" s="269">
        <v>45401</v>
      </c>
      <c r="Q130" s="231"/>
      <c r="R130" s="120"/>
      <c r="S130" s="54" t="s">
        <v>863</v>
      </c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121"/>
      <c r="AH130" s="122"/>
      <c r="AI130" s="120"/>
      <c r="AJ130" s="120"/>
      <c r="AK130" s="121"/>
      <c r="AL130" s="121"/>
      <c r="AM130" s="121"/>
    </row>
    <row r="131" spans="1:39" ht="12.75" customHeight="1">
      <c r="A131" s="282">
        <v>34</v>
      </c>
      <c r="B131" s="278">
        <v>45404</v>
      </c>
      <c r="C131" s="279"/>
      <c r="D131" s="279" t="s">
        <v>1084</v>
      </c>
      <c r="E131" s="280" t="s">
        <v>586</v>
      </c>
      <c r="F131" s="280">
        <v>245</v>
      </c>
      <c r="G131" s="280">
        <v>140</v>
      </c>
      <c r="H131" s="280">
        <v>295</v>
      </c>
      <c r="I131" s="281" t="s">
        <v>1085</v>
      </c>
      <c r="J131" s="273" t="s">
        <v>1047</v>
      </c>
      <c r="K131" s="274">
        <f t="shared" si="101"/>
        <v>50</v>
      </c>
      <c r="L131" s="275">
        <v>50</v>
      </c>
      <c r="M131" s="276">
        <f t="shared" si="102"/>
        <v>700</v>
      </c>
      <c r="N131" s="274">
        <v>15</v>
      </c>
      <c r="O131" s="273" t="s">
        <v>577</v>
      </c>
      <c r="P131" s="277">
        <v>45404</v>
      </c>
      <c r="Q131" s="231"/>
      <c r="R131" s="120"/>
      <c r="S131" s="54" t="s">
        <v>863</v>
      </c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121"/>
      <c r="AH131" s="122"/>
      <c r="AI131" s="120"/>
      <c r="AJ131" s="120"/>
      <c r="AK131" s="121"/>
      <c r="AL131" s="121"/>
      <c r="AM131" s="121"/>
    </row>
    <row r="132" spans="1:39" ht="12.75" customHeight="1">
      <c r="A132" s="282">
        <v>35</v>
      </c>
      <c r="B132" s="278">
        <v>45404</v>
      </c>
      <c r="C132" s="279"/>
      <c r="D132" s="279" t="s">
        <v>1086</v>
      </c>
      <c r="E132" s="280" t="s">
        <v>586</v>
      </c>
      <c r="F132" s="280">
        <v>65</v>
      </c>
      <c r="G132" s="280">
        <v>35</v>
      </c>
      <c r="H132" s="280">
        <v>100</v>
      </c>
      <c r="I132" s="281" t="s">
        <v>1087</v>
      </c>
      <c r="J132" s="273" t="s">
        <v>1077</v>
      </c>
      <c r="K132" s="274">
        <f t="shared" ref="K132:K133" si="103">H132-F132</f>
        <v>35</v>
      </c>
      <c r="L132" s="275">
        <v>50</v>
      </c>
      <c r="M132" s="276">
        <f t="shared" ref="M132:M133" si="104">(K132*N132)-L132</f>
        <v>1350</v>
      </c>
      <c r="N132" s="274">
        <v>40</v>
      </c>
      <c r="O132" s="273" t="s">
        <v>577</v>
      </c>
      <c r="P132" s="277">
        <v>45405</v>
      </c>
      <c r="Q132" s="231"/>
      <c r="R132" s="120"/>
      <c r="S132" s="54" t="s">
        <v>863</v>
      </c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121"/>
      <c r="AH132" s="122"/>
      <c r="AI132" s="120"/>
      <c r="AJ132" s="120"/>
      <c r="AK132" s="121"/>
      <c r="AL132" s="121"/>
      <c r="AM132" s="121"/>
    </row>
    <row r="133" spans="1:39" ht="12.75" customHeight="1">
      <c r="A133" s="338">
        <v>36</v>
      </c>
      <c r="B133" s="339">
        <v>45405</v>
      </c>
      <c r="C133" s="292"/>
      <c r="D133" s="292" t="s">
        <v>1089</v>
      </c>
      <c r="E133" s="293" t="s">
        <v>586</v>
      </c>
      <c r="F133" s="293">
        <v>125</v>
      </c>
      <c r="G133" s="293">
        <v>0</v>
      </c>
      <c r="H133" s="293">
        <v>120</v>
      </c>
      <c r="I133" s="293" t="s">
        <v>1090</v>
      </c>
      <c r="J133" s="295" t="s">
        <v>1097</v>
      </c>
      <c r="K133" s="295">
        <f t="shared" si="103"/>
        <v>-5</v>
      </c>
      <c r="L133" s="340">
        <v>50</v>
      </c>
      <c r="M133" s="341">
        <f t="shared" si="104"/>
        <v>-125</v>
      </c>
      <c r="N133" s="295">
        <v>15</v>
      </c>
      <c r="O133" s="295" t="s">
        <v>594</v>
      </c>
      <c r="P133" s="297">
        <v>45406</v>
      </c>
      <c r="Q133" s="231"/>
      <c r="R133" s="120"/>
      <c r="S133" s="54" t="s">
        <v>863</v>
      </c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121"/>
      <c r="AH133" s="122"/>
      <c r="AI133" s="120"/>
      <c r="AJ133" s="120"/>
      <c r="AK133" s="121"/>
      <c r="AL133" s="121"/>
      <c r="AM133" s="121"/>
    </row>
    <row r="134" spans="1:39" ht="12.75" customHeight="1">
      <c r="A134" s="307">
        <v>37</v>
      </c>
      <c r="B134" s="306">
        <v>45405</v>
      </c>
      <c r="C134" s="270"/>
      <c r="D134" s="270" t="s">
        <v>1091</v>
      </c>
      <c r="E134" s="271" t="s">
        <v>586</v>
      </c>
      <c r="F134" s="271">
        <v>25</v>
      </c>
      <c r="G134" s="271">
        <v>0</v>
      </c>
      <c r="H134" s="271">
        <v>0</v>
      </c>
      <c r="I134" s="272" t="s">
        <v>943</v>
      </c>
      <c r="J134" s="308" t="s">
        <v>1092</v>
      </c>
      <c r="K134" s="267">
        <f t="shared" ref="K134:K135" si="105">H134-F134</f>
        <v>-25</v>
      </c>
      <c r="L134" s="268">
        <v>25</v>
      </c>
      <c r="M134" s="309">
        <f t="shared" ref="M134:M135" si="106">(K134*N134)-L134</f>
        <v>-1025</v>
      </c>
      <c r="N134" s="267">
        <v>40</v>
      </c>
      <c r="O134" s="308" t="s">
        <v>587</v>
      </c>
      <c r="P134" s="269">
        <v>45405</v>
      </c>
      <c r="Q134" s="231"/>
      <c r="R134" s="120"/>
      <c r="S134" s="54" t="s">
        <v>863</v>
      </c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121"/>
      <c r="AH134" s="122"/>
      <c r="AI134" s="120"/>
      <c r="AJ134" s="120"/>
      <c r="AK134" s="121"/>
      <c r="AL134" s="121"/>
      <c r="AM134" s="121"/>
    </row>
    <row r="135" spans="1:39" ht="12.75" customHeight="1">
      <c r="A135" s="282">
        <v>38</v>
      </c>
      <c r="B135" s="278">
        <v>45406</v>
      </c>
      <c r="C135" s="279"/>
      <c r="D135" s="279" t="s">
        <v>1089</v>
      </c>
      <c r="E135" s="280" t="s">
        <v>586</v>
      </c>
      <c r="F135" s="280">
        <v>105</v>
      </c>
      <c r="G135" s="280">
        <v>20</v>
      </c>
      <c r="H135" s="280">
        <v>135</v>
      </c>
      <c r="I135" s="281" t="s">
        <v>1101</v>
      </c>
      <c r="J135" s="273" t="s">
        <v>797</v>
      </c>
      <c r="K135" s="274">
        <f t="shared" si="105"/>
        <v>30</v>
      </c>
      <c r="L135" s="275">
        <v>50</v>
      </c>
      <c r="M135" s="276">
        <f t="shared" si="106"/>
        <v>400</v>
      </c>
      <c r="N135" s="274">
        <v>15</v>
      </c>
      <c r="O135" s="273" t="s">
        <v>577</v>
      </c>
      <c r="P135" s="277">
        <v>45406</v>
      </c>
      <c r="Q135" s="231"/>
      <c r="R135" s="120"/>
      <c r="S135" s="54" t="s">
        <v>863</v>
      </c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121"/>
      <c r="AH135" s="122"/>
      <c r="AI135" s="120"/>
      <c r="AJ135" s="120"/>
      <c r="AK135" s="121"/>
      <c r="AL135" s="121"/>
      <c r="AM135" s="121"/>
    </row>
    <row r="136" spans="1:39" ht="12.75" customHeight="1">
      <c r="A136" s="282">
        <v>39</v>
      </c>
      <c r="B136" s="278">
        <v>45407</v>
      </c>
      <c r="C136" s="279"/>
      <c r="D136" s="279" t="s">
        <v>1106</v>
      </c>
      <c r="E136" s="280" t="s">
        <v>586</v>
      </c>
      <c r="F136" s="280">
        <v>42</v>
      </c>
      <c r="G136" s="280">
        <v>14</v>
      </c>
      <c r="H136" s="280">
        <v>100</v>
      </c>
      <c r="I136" s="281" t="s">
        <v>950</v>
      </c>
      <c r="J136" s="273" t="s">
        <v>1107</v>
      </c>
      <c r="K136" s="274">
        <f t="shared" ref="K136:K137" si="107">H136-F136</f>
        <v>58</v>
      </c>
      <c r="L136" s="275">
        <v>50</v>
      </c>
      <c r="M136" s="276">
        <f t="shared" ref="M136:M137" si="108">(K136*N136)-L136</f>
        <v>2850</v>
      </c>
      <c r="N136" s="274">
        <v>50</v>
      </c>
      <c r="O136" s="273" t="s">
        <v>577</v>
      </c>
      <c r="P136" s="277">
        <v>45407</v>
      </c>
      <c r="Q136" s="231"/>
      <c r="R136" s="54"/>
      <c r="S136" s="37" t="s">
        <v>576</v>
      </c>
      <c r="T136" s="54"/>
      <c r="U136" s="37"/>
      <c r="V136" s="54"/>
      <c r="W136" s="37"/>
      <c r="X136" s="54"/>
      <c r="Y136" s="37"/>
      <c r="Z136" s="54"/>
      <c r="AA136" s="37"/>
      <c r="AB136" s="54"/>
      <c r="AC136" s="37"/>
      <c r="AD136" s="54"/>
      <c r="AE136" s="37"/>
      <c r="AF136" s="54"/>
      <c r="AG136" s="37"/>
      <c r="AH136" s="122"/>
      <c r="AI136" s="120"/>
      <c r="AJ136" s="120"/>
      <c r="AK136" s="121"/>
      <c r="AL136" s="121"/>
      <c r="AM136" s="121"/>
    </row>
    <row r="137" spans="1:39" ht="12.75" customHeight="1">
      <c r="A137" s="307">
        <v>40</v>
      </c>
      <c r="B137" s="306">
        <v>45407</v>
      </c>
      <c r="C137" s="270"/>
      <c r="D137" s="270" t="s">
        <v>1106</v>
      </c>
      <c r="E137" s="271" t="s">
        <v>586</v>
      </c>
      <c r="F137" s="271">
        <v>50</v>
      </c>
      <c r="G137" s="271">
        <v>14</v>
      </c>
      <c r="H137" s="271">
        <v>29</v>
      </c>
      <c r="I137" s="272" t="s">
        <v>1108</v>
      </c>
      <c r="J137" s="308" t="s">
        <v>977</v>
      </c>
      <c r="K137" s="267">
        <f t="shared" si="107"/>
        <v>-21</v>
      </c>
      <c r="L137" s="268">
        <v>50</v>
      </c>
      <c r="M137" s="309">
        <f t="shared" si="108"/>
        <v>-1100</v>
      </c>
      <c r="N137" s="267">
        <v>50</v>
      </c>
      <c r="O137" s="308" t="s">
        <v>587</v>
      </c>
      <c r="P137" s="269">
        <v>45407</v>
      </c>
      <c r="Q137" s="231"/>
      <c r="R137" s="54"/>
      <c r="S137" s="37" t="s">
        <v>863</v>
      </c>
      <c r="T137" s="54"/>
      <c r="U137" s="37"/>
      <c r="V137" s="54"/>
      <c r="W137" s="37"/>
      <c r="X137" s="54"/>
      <c r="Y137" s="37"/>
      <c r="Z137" s="54"/>
      <c r="AA137" s="37"/>
      <c r="AB137" s="54"/>
      <c r="AC137" s="37"/>
      <c r="AD137" s="54"/>
      <c r="AE137" s="37"/>
      <c r="AF137" s="54"/>
      <c r="AG137" s="37"/>
      <c r="AH137" s="122"/>
      <c r="AI137" s="120"/>
      <c r="AJ137" s="120"/>
      <c r="AK137" s="121"/>
      <c r="AL137" s="121"/>
      <c r="AM137" s="121"/>
    </row>
    <row r="138" spans="1:39" ht="12.75" customHeight="1">
      <c r="A138" s="282">
        <v>41</v>
      </c>
      <c r="B138" s="278">
        <v>45407</v>
      </c>
      <c r="C138" s="279"/>
      <c r="D138" s="279" t="s">
        <v>1113</v>
      </c>
      <c r="E138" s="280" t="s">
        <v>586</v>
      </c>
      <c r="F138" s="280">
        <v>330</v>
      </c>
      <c r="G138" s="280">
        <v>180</v>
      </c>
      <c r="H138" s="280">
        <v>405</v>
      </c>
      <c r="I138" s="281" t="s">
        <v>1114</v>
      </c>
      <c r="J138" s="273" t="s">
        <v>941</v>
      </c>
      <c r="K138" s="274">
        <f t="shared" ref="K138" si="109">H138-F138</f>
        <v>75</v>
      </c>
      <c r="L138" s="275">
        <v>50</v>
      </c>
      <c r="M138" s="276">
        <f t="shared" ref="M138" si="110">(K138*N138)-L138</f>
        <v>1075</v>
      </c>
      <c r="N138" s="274">
        <v>15</v>
      </c>
      <c r="O138" s="273" t="s">
        <v>577</v>
      </c>
      <c r="P138" s="277">
        <v>45408</v>
      </c>
      <c r="Q138" s="231"/>
      <c r="R138" s="54"/>
      <c r="S138" s="37" t="s">
        <v>576</v>
      </c>
      <c r="T138" s="54"/>
      <c r="U138" s="37"/>
      <c r="V138" s="54"/>
      <c r="W138" s="37"/>
      <c r="X138" s="54"/>
      <c r="Y138" s="37"/>
      <c r="Z138" s="54"/>
      <c r="AA138" s="37"/>
      <c r="AB138" s="54"/>
      <c r="AC138" s="37"/>
      <c r="AD138" s="54"/>
      <c r="AE138" s="37"/>
      <c r="AF138" s="54"/>
      <c r="AG138" s="37"/>
      <c r="AH138" s="122"/>
      <c r="AI138" s="120"/>
      <c r="AJ138" s="120"/>
      <c r="AK138" s="121"/>
      <c r="AL138" s="121"/>
      <c r="AM138" s="121"/>
    </row>
    <row r="139" spans="1:39" ht="12.75" customHeight="1">
      <c r="A139" s="282">
        <v>42</v>
      </c>
      <c r="B139" s="278">
        <v>45408</v>
      </c>
      <c r="C139" s="279"/>
      <c r="D139" s="279" t="s">
        <v>1120</v>
      </c>
      <c r="E139" s="280" t="s">
        <v>586</v>
      </c>
      <c r="F139" s="280">
        <v>285</v>
      </c>
      <c r="G139" s="280">
        <v>180</v>
      </c>
      <c r="H139" s="280">
        <v>335</v>
      </c>
      <c r="I139" s="281" t="s">
        <v>1121</v>
      </c>
      <c r="J139" s="273" t="s">
        <v>1047</v>
      </c>
      <c r="K139" s="274">
        <f t="shared" ref="K139:K140" si="111">H139-F139</f>
        <v>50</v>
      </c>
      <c r="L139" s="275">
        <v>50</v>
      </c>
      <c r="M139" s="276">
        <f t="shared" ref="M139:M140" si="112">(K139*N139)-L139</f>
        <v>700</v>
      </c>
      <c r="N139" s="274">
        <v>15</v>
      </c>
      <c r="O139" s="273" t="s">
        <v>577</v>
      </c>
      <c r="P139" s="277">
        <v>45408</v>
      </c>
      <c r="Q139" s="231"/>
      <c r="R139" s="54"/>
      <c r="S139" s="37"/>
      <c r="T139" s="54"/>
      <c r="U139" s="37"/>
      <c r="V139" s="54"/>
      <c r="W139" s="37"/>
      <c r="X139" s="54"/>
      <c r="Y139" s="37"/>
      <c r="Z139" s="54"/>
      <c r="AA139" s="37"/>
      <c r="AB139" s="54"/>
      <c r="AC139" s="37"/>
      <c r="AD139" s="54"/>
      <c r="AE139" s="37"/>
      <c r="AF139" s="54"/>
      <c r="AG139" s="37"/>
      <c r="AH139" s="122"/>
      <c r="AI139" s="120"/>
      <c r="AJ139" s="120"/>
      <c r="AK139" s="121"/>
      <c r="AL139" s="121"/>
      <c r="AM139" s="121"/>
    </row>
    <row r="140" spans="1:39" ht="12.75" customHeight="1">
      <c r="A140" s="307">
        <v>43</v>
      </c>
      <c r="B140" s="306">
        <v>45408</v>
      </c>
      <c r="C140" s="270"/>
      <c r="D140" s="270" t="s">
        <v>1123</v>
      </c>
      <c r="E140" s="271" t="s">
        <v>586</v>
      </c>
      <c r="F140" s="271">
        <v>100</v>
      </c>
      <c r="G140" s="271">
        <v>70</v>
      </c>
      <c r="H140" s="271">
        <v>77</v>
      </c>
      <c r="I140" s="272" t="s">
        <v>1122</v>
      </c>
      <c r="J140" s="308" t="s">
        <v>1124</v>
      </c>
      <c r="K140" s="267">
        <f t="shared" si="111"/>
        <v>-23</v>
      </c>
      <c r="L140" s="268">
        <v>50</v>
      </c>
      <c r="M140" s="309">
        <f t="shared" si="112"/>
        <v>-1200</v>
      </c>
      <c r="N140" s="267">
        <v>50</v>
      </c>
      <c r="O140" s="308" t="s">
        <v>587</v>
      </c>
      <c r="P140" s="269">
        <v>45408</v>
      </c>
      <c r="Q140" s="231"/>
      <c r="R140" s="54"/>
      <c r="S140" s="37"/>
      <c r="T140" s="54"/>
      <c r="U140" s="37"/>
      <c r="V140" s="54"/>
      <c r="W140" s="37"/>
      <c r="X140" s="54"/>
      <c r="Y140" s="37"/>
      <c r="Z140" s="54"/>
      <c r="AA140" s="37"/>
      <c r="AB140" s="54"/>
      <c r="AC140" s="37"/>
      <c r="AD140" s="54"/>
      <c r="AE140" s="37"/>
      <c r="AF140" s="54"/>
      <c r="AG140" s="37"/>
      <c r="AH140" s="122"/>
      <c r="AI140" s="120"/>
      <c r="AJ140" s="120"/>
      <c r="AK140" s="121"/>
      <c r="AL140" s="121"/>
      <c r="AM140" s="121"/>
    </row>
    <row r="141" spans="1:39" ht="12.75" customHeight="1">
      <c r="A141" s="338">
        <v>44</v>
      </c>
      <c r="B141" s="339">
        <v>45408</v>
      </c>
      <c r="C141" s="292"/>
      <c r="D141" s="292" t="s">
        <v>1129</v>
      </c>
      <c r="E141" s="293" t="s">
        <v>586</v>
      </c>
      <c r="F141" s="293">
        <v>315</v>
      </c>
      <c r="G141" s="293">
        <v>190</v>
      </c>
      <c r="H141" s="293">
        <v>310</v>
      </c>
      <c r="I141" s="294" t="s">
        <v>1130</v>
      </c>
      <c r="J141" s="342" t="s">
        <v>1097</v>
      </c>
      <c r="K141" s="295">
        <f t="shared" ref="K141" si="113">H141-F141</f>
        <v>-5</v>
      </c>
      <c r="L141" s="296">
        <v>50</v>
      </c>
      <c r="M141" s="341">
        <f t="shared" ref="M141" si="114">(K141*N141)-L141</f>
        <v>-125</v>
      </c>
      <c r="N141" s="295">
        <v>15</v>
      </c>
      <c r="O141" s="342" t="s">
        <v>594</v>
      </c>
      <c r="P141" s="297">
        <v>45408</v>
      </c>
      <c r="Q141" s="231"/>
      <c r="R141" s="54"/>
      <c r="S141" s="37"/>
      <c r="T141" s="54"/>
      <c r="U141" s="37"/>
      <c r="V141" s="54"/>
      <c r="W141" s="37"/>
      <c r="X141" s="54"/>
      <c r="Y141" s="37"/>
      <c r="Z141" s="54"/>
      <c r="AA141" s="37"/>
      <c r="AB141" s="54"/>
      <c r="AC141" s="37"/>
      <c r="AD141" s="54"/>
      <c r="AE141" s="37"/>
      <c r="AF141" s="54"/>
      <c r="AG141" s="37"/>
      <c r="AH141" s="122"/>
      <c r="AI141" s="120"/>
      <c r="AJ141" s="120"/>
      <c r="AK141" s="121"/>
      <c r="AL141" s="121"/>
      <c r="AM141" s="121"/>
    </row>
    <row r="142" spans="1:39" ht="12.75" customHeight="1">
      <c r="A142" s="359">
        <v>45</v>
      </c>
      <c r="B142" s="357">
        <v>45411</v>
      </c>
      <c r="C142" s="232"/>
      <c r="D142" s="232" t="s">
        <v>1155</v>
      </c>
      <c r="E142" s="187" t="s">
        <v>855</v>
      </c>
      <c r="F142" s="187" t="s">
        <v>1157</v>
      </c>
      <c r="G142" s="187"/>
      <c r="H142" s="187"/>
      <c r="I142" s="189"/>
      <c r="J142" s="355" t="s">
        <v>575</v>
      </c>
      <c r="K142" s="187"/>
      <c r="L142" s="190"/>
      <c r="M142" s="260"/>
      <c r="N142" s="187"/>
      <c r="O142" s="310"/>
      <c r="P142" s="357"/>
      <c r="Q142" s="231"/>
      <c r="R142" s="54"/>
      <c r="S142" s="37"/>
      <c r="T142" s="54"/>
      <c r="U142" s="37"/>
      <c r="V142" s="54"/>
      <c r="W142" s="37"/>
      <c r="X142" s="54"/>
      <c r="Y142" s="37"/>
      <c r="Z142" s="54"/>
      <c r="AA142" s="37"/>
      <c r="AB142" s="54"/>
      <c r="AC142" s="37"/>
      <c r="AD142" s="54"/>
      <c r="AE142" s="37"/>
      <c r="AF142" s="54"/>
      <c r="AG142" s="37"/>
      <c r="AH142" s="122"/>
      <c r="AI142" s="120"/>
      <c r="AJ142" s="120"/>
      <c r="AK142" s="121"/>
      <c r="AL142" s="121"/>
      <c r="AM142" s="121"/>
    </row>
    <row r="143" spans="1:39" ht="12.75" customHeight="1">
      <c r="A143" s="360"/>
      <c r="B143" s="358"/>
      <c r="C143" s="232"/>
      <c r="D143" s="232" t="s">
        <v>1156</v>
      </c>
      <c r="E143" s="187" t="s">
        <v>855</v>
      </c>
      <c r="F143" s="187" t="s">
        <v>1158</v>
      </c>
      <c r="G143" s="187"/>
      <c r="H143" s="187"/>
      <c r="I143" s="189"/>
      <c r="J143" s="356"/>
      <c r="K143" s="187"/>
      <c r="L143" s="190"/>
      <c r="M143" s="260"/>
      <c r="N143" s="187"/>
      <c r="O143" s="310"/>
      <c r="P143" s="358"/>
      <c r="Q143" s="231"/>
      <c r="R143" s="54"/>
      <c r="S143" s="37"/>
      <c r="T143" s="54"/>
      <c r="U143" s="37"/>
      <c r="V143" s="54"/>
      <c r="W143" s="37"/>
      <c r="X143" s="54"/>
      <c r="Y143" s="37"/>
      <c r="Z143" s="54"/>
      <c r="AA143" s="37"/>
      <c r="AB143" s="54"/>
      <c r="AC143" s="37"/>
      <c r="AD143" s="54"/>
      <c r="AE143" s="37"/>
      <c r="AF143" s="54"/>
      <c r="AG143" s="37"/>
      <c r="AH143" s="122"/>
      <c r="AI143" s="120"/>
      <c r="AJ143" s="120"/>
      <c r="AK143" s="121"/>
      <c r="AL143" s="121"/>
      <c r="AM143" s="121"/>
    </row>
    <row r="144" spans="1:39" ht="12.75" customHeight="1">
      <c r="A144" s="307">
        <v>46</v>
      </c>
      <c r="B144" s="306">
        <v>45411</v>
      </c>
      <c r="C144" s="270"/>
      <c r="D144" s="270" t="s">
        <v>1159</v>
      </c>
      <c r="E144" s="271" t="s">
        <v>586</v>
      </c>
      <c r="F144" s="271">
        <v>65</v>
      </c>
      <c r="G144" s="271">
        <v>30</v>
      </c>
      <c r="H144" s="271">
        <v>40</v>
      </c>
      <c r="I144" s="272" t="s">
        <v>1160</v>
      </c>
      <c r="J144" s="308" t="s">
        <v>1092</v>
      </c>
      <c r="K144" s="267">
        <f t="shared" ref="K144" si="115">H144-F144</f>
        <v>-25</v>
      </c>
      <c r="L144" s="268">
        <v>50</v>
      </c>
      <c r="M144" s="309">
        <f t="shared" ref="M144" si="116">(K144*N144)-L144</f>
        <v>-1050</v>
      </c>
      <c r="N144" s="267">
        <v>40</v>
      </c>
      <c r="O144" s="308" t="s">
        <v>587</v>
      </c>
      <c r="P144" s="269">
        <v>45411</v>
      </c>
      <c r="Q144" s="231"/>
      <c r="R144" s="54"/>
      <c r="S144" s="37"/>
      <c r="T144" s="54"/>
      <c r="U144" s="37"/>
      <c r="V144" s="54"/>
      <c r="W144" s="37"/>
      <c r="X144" s="54"/>
      <c r="Y144" s="37"/>
      <c r="Z144" s="54"/>
      <c r="AA144" s="37"/>
      <c r="AB144" s="54"/>
      <c r="AC144" s="37"/>
      <c r="AD144" s="54"/>
      <c r="AE144" s="37"/>
      <c r="AF144" s="54"/>
      <c r="AG144" s="37"/>
      <c r="AH144" s="122"/>
      <c r="AI144" s="120"/>
      <c r="AJ144" s="120"/>
      <c r="AK144" s="121"/>
      <c r="AL144" s="121"/>
      <c r="AM144" s="121"/>
    </row>
    <row r="145" spans="1:39" ht="12.75" customHeight="1">
      <c r="A145" s="328">
        <v>47</v>
      </c>
      <c r="B145" s="327">
        <v>45411</v>
      </c>
      <c r="C145" s="232"/>
      <c r="D145" s="232" t="s">
        <v>1165</v>
      </c>
      <c r="E145" s="187" t="s">
        <v>586</v>
      </c>
      <c r="F145" s="187" t="s">
        <v>1166</v>
      </c>
      <c r="G145" s="187">
        <v>45</v>
      </c>
      <c r="H145" s="187"/>
      <c r="I145" s="189" t="s">
        <v>1167</v>
      </c>
      <c r="J145" s="310" t="s">
        <v>575</v>
      </c>
      <c r="K145" s="187"/>
      <c r="L145" s="190"/>
      <c r="M145" s="260"/>
      <c r="N145" s="187"/>
      <c r="O145" s="310"/>
      <c r="P145" s="327"/>
      <c r="Q145" s="231"/>
      <c r="R145" s="54"/>
      <c r="S145" s="37"/>
      <c r="T145" s="54"/>
      <c r="U145" s="37"/>
      <c r="V145" s="54"/>
      <c r="W145" s="37"/>
      <c r="X145" s="54"/>
      <c r="Y145" s="37"/>
      <c r="Z145" s="54"/>
      <c r="AA145" s="37"/>
      <c r="AB145" s="54"/>
      <c r="AC145" s="37"/>
      <c r="AD145" s="54"/>
      <c r="AE145" s="37"/>
      <c r="AF145" s="54"/>
      <c r="AG145" s="37"/>
      <c r="AH145" s="122"/>
      <c r="AI145" s="120"/>
      <c r="AJ145" s="120"/>
      <c r="AK145" s="121"/>
      <c r="AL145" s="121"/>
      <c r="AM145" s="121"/>
    </row>
    <row r="146" spans="1:39" ht="12.75" customHeight="1">
      <c r="A146" s="328"/>
      <c r="B146" s="327"/>
      <c r="C146" s="232"/>
      <c r="D146" s="232"/>
      <c r="E146" s="187"/>
      <c r="F146" s="187"/>
      <c r="G146" s="187"/>
      <c r="H146" s="187"/>
      <c r="I146" s="189"/>
      <c r="J146" s="310"/>
      <c r="K146" s="187"/>
      <c r="L146" s="190"/>
      <c r="M146" s="260"/>
      <c r="N146" s="187"/>
      <c r="O146" s="310"/>
      <c r="P146" s="327"/>
      <c r="Q146" s="231"/>
      <c r="R146" s="54"/>
      <c r="S146" s="37"/>
      <c r="T146" s="54"/>
      <c r="U146" s="37"/>
      <c r="V146" s="54"/>
      <c r="W146" s="37"/>
      <c r="X146" s="54"/>
      <c r="Y146" s="37"/>
      <c r="Z146" s="54"/>
      <c r="AA146" s="37"/>
      <c r="AB146" s="54"/>
      <c r="AC146" s="37"/>
      <c r="AD146" s="54"/>
      <c r="AE146" s="37"/>
      <c r="AF146" s="54"/>
      <c r="AG146" s="37"/>
      <c r="AH146" s="122"/>
      <c r="AI146" s="120"/>
      <c r="AJ146" s="120"/>
      <c r="AK146" s="121"/>
      <c r="AL146" s="121"/>
      <c r="AM146" s="121"/>
    </row>
    <row r="147" spans="1:39" s="254" customFormat="1" ht="12.75" customHeight="1">
      <c r="A147" s="246"/>
      <c r="B147" s="247"/>
      <c r="C147" s="248"/>
      <c r="D147" s="248"/>
      <c r="E147" s="246"/>
      <c r="F147" s="246"/>
      <c r="G147" s="246"/>
      <c r="H147" s="246"/>
      <c r="I147" s="249"/>
      <c r="J147" s="249"/>
      <c r="K147" s="246"/>
      <c r="L147" s="256"/>
      <c r="M147" s="255"/>
      <c r="N147" s="246"/>
      <c r="O147" s="249"/>
      <c r="P147" s="247"/>
      <c r="Q147" s="250"/>
      <c r="R147" s="54"/>
      <c r="S147" s="37"/>
      <c r="T147" s="54"/>
      <c r="U147" s="37"/>
      <c r="V147" s="54"/>
      <c r="W147" s="37"/>
      <c r="X147" s="54"/>
      <c r="Y147" s="37"/>
      <c r="Z147" s="54"/>
      <c r="AA147" s="37"/>
      <c r="AB147" s="54"/>
      <c r="AC147" s="37"/>
      <c r="AD147" s="54"/>
      <c r="AE147" s="37"/>
      <c r="AF147" s="54"/>
      <c r="AG147" s="37"/>
      <c r="AH147" s="253"/>
      <c r="AI147" s="251"/>
      <c r="AJ147" s="251"/>
      <c r="AK147" s="252"/>
      <c r="AL147" s="252"/>
      <c r="AM147" s="252"/>
    </row>
    <row r="148" spans="1:39" ht="38.25" customHeight="1">
      <c r="A148" s="91" t="s">
        <v>598</v>
      </c>
      <c r="B148" s="127"/>
      <c r="C148" s="127"/>
      <c r="D148" s="128"/>
      <c r="E148" s="112"/>
      <c r="F148" s="6"/>
      <c r="G148" s="6"/>
      <c r="H148" s="113"/>
      <c r="I148" s="129"/>
      <c r="J148" s="1"/>
      <c r="K148" s="6"/>
      <c r="L148" s="6"/>
      <c r="M148" s="6"/>
      <c r="N148" s="1"/>
      <c r="O148" s="1"/>
      <c r="R148" s="54"/>
      <c r="S148" s="37"/>
      <c r="T148" s="54"/>
      <c r="U148" s="37"/>
      <c r="V148" s="54"/>
      <c r="W148" s="37"/>
      <c r="X148" s="54"/>
      <c r="Y148" s="37"/>
      <c r="Z148" s="54"/>
      <c r="AA148" s="37"/>
      <c r="AB148" s="54"/>
      <c r="AC148" s="37"/>
      <c r="AD148" s="54"/>
      <c r="AE148" s="37"/>
      <c r="AF148" s="54"/>
      <c r="AG148" s="37"/>
      <c r="AH148" s="1"/>
      <c r="AI148" s="1"/>
      <c r="AJ148" s="1"/>
      <c r="AK148" s="6"/>
      <c r="AL148" s="1"/>
    </row>
    <row r="149" spans="1:39" ht="38.25">
      <c r="A149" s="92" t="s">
        <v>16</v>
      </c>
      <c r="B149" s="93" t="s">
        <v>550</v>
      </c>
      <c r="C149" s="93"/>
      <c r="D149" s="94" t="s">
        <v>561</v>
      </c>
      <c r="E149" s="93" t="s">
        <v>562</v>
      </c>
      <c r="F149" s="93" t="s">
        <v>563</v>
      </c>
      <c r="G149" s="93" t="s">
        <v>564</v>
      </c>
      <c r="H149" s="93" t="s">
        <v>565</v>
      </c>
      <c r="I149" s="93" t="s">
        <v>566</v>
      </c>
      <c r="J149" s="92" t="s">
        <v>567</v>
      </c>
      <c r="K149" s="116" t="s">
        <v>585</v>
      </c>
      <c r="L149" s="117" t="s">
        <v>569</v>
      </c>
      <c r="M149" s="95" t="s">
        <v>570</v>
      </c>
      <c r="N149" s="93" t="s">
        <v>571</v>
      </c>
      <c r="O149" s="94" t="s">
        <v>572</v>
      </c>
      <c r="P149" s="197" t="s">
        <v>573</v>
      </c>
      <c r="Q149" s="199" t="s">
        <v>848</v>
      </c>
      <c r="R149" s="54"/>
      <c r="S149" s="37"/>
      <c r="T149" s="54"/>
      <c r="U149" s="37"/>
      <c r="V149" s="54"/>
      <c r="W149" s="37"/>
      <c r="X149" s="54"/>
      <c r="Y149" s="37"/>
      <c r="Z149" s="54"/>
      <c r="AA149" s="37"/>
      <c r="AB149" s="54"/>
      <c r="AC149" s="37"/>
      <c r="AD149" s="54"/>
      <c r="AE149" s="37"/>
      <c r="AF149" s="54"/>
      <c r="AG149" s="37"/>
      <c r="AH149" s="37"/>
      <c r="AI149" s="37"/>
      <c r="AJ149" s="37"/>
      <c r="AK149" s="37"/>
      <c r="AL149" s="37"/>
      <c r="AM149" s="37"/>
    </row>
    <row r="150" spans="1:39" ht="12.75" customHeight="1">
      <c r="A150" s="187">
        <v>1</v>
      </c>
      <c r="B150" s="188">
        <v>45356</v>
      </c>
      <c r="C150" s="232"/>
      <c r="D150" s="232" t="s">
        <v>297</v>
      </c>
      <c r="E150" s="187" t="s">
        <v>574</v>
      </c>
      <c r="F150" s="187" t="s">
        <v>884</v>
      </c>
      <c r="G150" s="187">
        <v>35</v>
      </c>
      <c r="H150" s="187"/>
      <c r="I150" s="187" t="s">
        <v>882</v>
      </c>
      <c r="J150" s="187" t="s">
        <v>575</v>
      </c>
      <c r="K150" s="187"/>
      <c r="L150" s="258"/>
      <c r="M150" s="259"/>
      <c r="N150" s="187"/>
      <c r="O150" s="237"/>
      <c r="P150" s="190">
        <f>VLOOKUP(D150,'MidCap Intra'!$B$11:$C$568,2,0)</f>
        <v>39.75</v>
      </c>
      <c r="Q150" s="257"/>
      <c r="R150" s="54"/>
      <c r="S150" s="37" t="s">
        <v>576</v>
      </c>
      <c r="T150" s="54"/>
      <c r="U150" s="37"/>
      <c r="V150" s="54"/>
      <c r="W150" s="37"/>
      <c r="X150" s="54"/>
      <c r="Y150" s="37"/>
      <c r="Z150" s="54"/>
      <c r="AA150" s="37"/>
      <c r="AB150" s="54"/>
      <c r="AC150" s="37"/>
      <c r="AD150" s="54"/>
      <c r="AE150" s="37"/>
      <c r="AF150" s="54"/>
      <c r="AG150" s="37"/>
    </row>
    <row r="151" spans="1:39" ht="12.75" customHeight="1">
      <c r="A151" s="187">
        <v>2</v>
      </c>
      <c r="B151" s="188">
        <v>45390</v>
      </c>
      <c r="C151" s="232"/>
      <c r="D151" s="232" t="s">
        <v>974</v>
      </c>
      <c r="E151" s="187" t="s">
        <v>574</v>
      </c>
      <c r="F151" s="187" t="s">
        <v>975</v>
      </c>
      <c r="G151" s="187">
        <v>1770</v>
      </c>
      <c r="H151" s="187"/>
      <c r="I151" s="187" t="s">
        <v>894</v>
      </c>
      <c r="J151" s="187" t="s">
        <v>575</v>
      </c>
      <c r="K151" s="187"/>
      <c r="L151" s="258"/>
      <c r="M151" s="259"/>
      <c r="N151" s="187"/>
      <c r="O151" s="237"/>
      <c r="P151" s="190"/>
      <c r="Q151" s="257"/>
      <c r="R151" s="54"/>
      <c r="S151" s="37" t="s">
        <v>576</v>
      </c>
      <c r="T151" s="54"/>
      <c r="U151" s="37"/>
      <c r="V151" s="54"/>
      <c r="W151" s="37"/>
      <c r="X151" s="54"/>
      <c r="Y151" s="37"/>
      <c r="Z151" s="54"/>
      <c r="AA151" s="37"/>
      <c r="AB151" s="54"/>
      <c r="AC151" s="37"/>
      <c r="AD151" s="54"/>
      <c r="AE151" s="37"/>
      <c r="AF151" s="54"/>
      <c r="AG151" s="37"/>
    </row>
    <row r="152" spans="1:39" ht="12.75" customHeight="1">
      <c r="A152" s="187"/>
      <c r="B152" s="188"/>
      <c r="C152" s="232"/>
      <c r="D152" s="232"/>
      <c r="E152" s="187"/>
      <c r="F152" s="187"/>
      <c r="G152" s="187"/>
      <c r="H152" s="187"/>
      <c r="I152" s="187"/>
      <c r="J152" s="187"/>
      <c r="K152" s="187"/>
      <c r="L152" s="258"/>
      <c r="M152" s="259"/>
      <c r="N152" s="187"/>
      <c r="O152" s="237"/>
      <c r="P152" s="188"/>
      <c r="Q152" s="257"/>
      <c r="R152" s="54"/>
      <c r="S152" s="37"/>
      <c r="T152" s="54"/>
      <c r="U152" s="37"/>
      <c r="V152" s="54"/>
      <c r="W152" s="37"/>
      <c r="X152" s="54"/>
      <c r="Y152" s="37"/>
      <c r="Z152" s="54"/>
      <c r="AA152" s="37"/>
      <c r="AB152" s="54"/>
      <c r="AC152" s="37"/>
      <c r="AD152" s="54"/>
      <c r="AE152" s="37"/>
      <c r="AF152" s="54"/>
      <c r="AG152" s="37"/>
    </row>
    <row r="153" spans="1:39" ht="12.75" customHeight="1">
      <c r="A153" s="106" t="s">
        <v>578</v>
      </c>
      <c r="B153" s="106"/>
      <c r="C153" s="106"/>
      <c r="D153" s="54"/>
      <c r="E153" s="37"/>
      <c r="F153" s="111" t="s">
        <v>580</v>
      </c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37"/>
      <c r="T153" s="54"/>
      <c r="U153" s="37"/>
      <c r="V153" s="54"/>
      <c r="W153" s="37"/>
      <c r="X153" s="54"/>
      <c r="Y153" s="37"/>
      <c r="Z153" s="54"/>
      <c r="AA153" s="37"/>
      <c r="AB153" s="54"/>
      <c r="AC153" s="37"/>
      <c r="AD153" s="54"/>
      <c r="AE153" s="37"/>
      <c r="AF153" s="54"/>
      <c r="AG153" s="37"/>
    </row>
    <row r="154" spans="1:39" ht="12.75" customHeight="1">
      <c r="A154" s="110" t="s">
        <v>579</v>
      </c>
      <c r="B154" s="106"/>
      <c r="C154" s="106"/>
      <c r="D154" s="54"/>
      <c r="E154" s="37"/>
      <c r="F154" s="111" t="s">
        <v>583</v>
      </c>
      <c r="G154" s="54"/>
      <c r="H154" s="54" t="s">
        <v>600</v>
      </c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37"/>
      <c r="T154" s="54"/>
      <c r="U154" s="37"/>
      <c r="V154" s="54"/>
      <c r="W154" s="37"/>
      <c r="X154" s="54"/>
      <c r="Y154" s="37"/>
      <c r="Z154" s="54"/>
      <c r="AA154" s="37"/>
      <c r="AB154" s="54"/>
      <c r="AC154" s="37"/>
      <c r="AD154" s="54"/>
      <c r="AE154" s="37"/>
      <c r="AF154" s="54"/>
      <c r="AG154" s="37"/>
    </row>
    <row r="155" spans="1:39" ht="12.75" customHeight="1">
      <c r="A155" s="54"/>
      <c r="B155" s="54"/>
      <c r="C155" s="106"/>
      <c r="D155" s="54"/>
      <c r="E155" s="37"/>
      <c r="F155" s="111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37"/>
      <c r="T155" s="54"/>
      <c r="U155" s="37"/>
      <c r="V155" s="54"/>
      <c r="W155" s="37"/>
      <c r="X155" s="54"/>
      <c r="Y155" s="37"/>
      <c r="Z155" s="54"/>
      <c r="AA155" s="37"/>
      <c r="AB155" s="54"/>
      <c r="AC155" s="37"/>
      <c r="AD155" s="54"/>
      <c r="AE155" s="37"/>
      <c r="AF155" s="54"/>
      <c r="AG155" s="37"/>
    </row>
    <row r="156" spans="1:39" ht="12.75" customHeight="1">
      <c r="A156" s="54"/>
      <c r="B156" s="54"/>
      <c r="C156" s="106"/>
      <c r="D156" s="54"/>
      <c r="E156" s="37"/>
      <c r="F156" s="111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37"/>
      <c r="T156" s="54"/>
      <c r="U156" s="37"/>
      <c r="V156" s="54"/>
      <c r="W156" s="37"/>
      <c r="X156" s="54"/>
      <c r="Y156" s="37"/>
      <c r="Z156" s="54"/>
      <c r="AA156" s="37"/>
      <c r="AB156" s="54"/>
      <c r="AC156" s="37"/>
      <c r="AD156" s="54"/>
      <c r="AE156" s="37"/>
    </row>
    <row r="157" spans="1:39" ht="12.75" customHeight="1">
      <c r="A157" s="54"/>
      <c r="B157" s="54"/>
      <c r="C157" s="106"/>
      <c r="D157" s="54"/>
      <c r="E157" s="37"/>
      <c r="F157" s="111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37"/>
      <c r="T157" s="54"/>
      <c r="U157" s="37"/>
      <c r="V157" s="54"/>
      <c r="W157" s="37"/>
      <c r="X157" s="54"/>
      <c r="Y157" s="37"/>
      <c r="Z157" s="54"/>
      <c r="AA157" s="37"/>
      <c r="AB157" s="54"/>
      <c r="AC157" s="37"/>
      <c r="AD157" s="54"/>
      <c r="AE157" s="37"/>
    </row>
    <row r="158" spans="1:39" ht="12.75" customHeight="1">
      <c r="A158" s="54"/>
      <c r="B158" s="54"/>
      <c r="C158" s="106"/>
      <c r="D158" s="54"/>
      <c r="E158" s="37"/>
      <c r="F158" s="111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37"/>
      <c r="T158" s="54"/>
      <c r="U158" s="37"/>
      <c r="V158" s="54"/>
      <c r="W158" s="37"/>
      <c r="X158" s="54"/>
      <c r="Y158" s="37"/>
      <c r="Z158" s="54"/>
      <c r="AA158" s="37"/>
      <c r="AB158" s="54"/>
      <c r="AC158" s="37"/>
      <c r="AD158" s="54"/>
      <c r="AE158" s="37"/>
    </row>
    <row r="159" spans="1:39" ht="12.75" customHeight="1">
      <c r="A159" s="54"/>
      <c r="B159" s="54"/>
      <c r="C159" s="106"/>
      <c r="D159" s="54"/>
      <c r="E159" s="37"/>
      <c r="F159" s="111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37"/>
      <c r="T159" s="54"/>
      <c r="U159" s="37"/>
      <c r="V159" s="54"/>
      <c r="W159" s="37"/>
      <c r="X159" s="54"/>
      <c r="Y159" s="37"/>
      <c r="Z159" s="54"/>
      <c r="AA159" s="37"/>
      <c r="AB159" s="54"/>
      <c r="AC159" s="37"/>
      <c r="AD159" s="54"/>
      <c r="AE159" s="37"/>
    </row>
    <row r="160" spans="1:39" ht="12.75" customHeight="1">
      <c r="A160" s="54"/>
      <c r="B160" s="54"/>
      <c r="C160" s="106"/>
      <c r="D160" s="54"/>
      <c r="E160" s="37"/>
      <c r="F160" s="111"/>
      <c r="G160" s="54"/>
      <c r="H160" s="37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37"/>
      <c r="T160" s="54"/>
      <c r="U160" s="37"/>
      <c r="V160" s="54"/>
      <c r="W160" s="37"/>
      <c r="X160" s="54"/>
      <c r="Y160" s="37"/>
      <c r="Z160" s="54"/>
      <c r="AA160" s="37"/>
      <c r="AB160" s="54"/>
      <c r="AC160" s="37"/>
      <c r="AD160" s="54"/>
      <c r="AE160" s="37"/>
    </row>
    <row r="161" spans="1:31" ht="12.75" customHeight="1">
      <c r="A161" s="54"/>
      <c r="B161" s="54"/>
      <c r="C161" s="106"/>
      <c r="D161" s="54"/>
      <c r="E161" s="37"/>
      <c r="F161" s="111"/>
      <c r="G161" s="54"/>
      <c r="H161" s="37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37"/>
      <c r="T161" s="54"/>
      <c r="U161" s="37"/>
      <c r="V161" s="54"/>
      <c r="W161" s="37"/>
      <c r="X161" s="54"/>
      <c r="Y161" s="37"/>
      <c r="Z161" s="54"/>
      <c r="AA161" s="37"/>
      <c r="AB161" s="54"/>
      <c r="AC161" s="37"/>
      <c r="AD161" s="54"/>
      <c r="AE161" s="37"/>
    </row>
    <row r="162" spans="1:31" ht="12.75" customHeight="1">
      <c r="A162" s="54"/>
      <c r="B162" s="54"/>
      <c r="C162" s="100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37"/>
      <c r="T162" s="54"/>
      <c r="U162" s="37"/>
      <c r="V162" s="54"/>
      <c r="W162" s="37"/>
      <c r="X162" s="54"/>
      <c r="Y162" s="37"/>
      <c r="Z162" s="54"/>
      <c r="AA162" s="37"/>
      <c r="AB162" s="54"/>
      <c r="AC162" s="37"/>
      <c r="AD162" s="54"/>
      <c r="AE162" s="37"/>
    </row>
    <row r="163" spans="1:31" ht="38.25" customHeight="1">
      <c r="A163" s="37"/>
      <c r="B163" s="130" t="s">
        <v>601</v>
      </c>
      <c r="C163" s="130"/>
      <c r="D163" s="54"/>
      <c r="E163" s="130"/>
      <c r="F163" s="6"/>
      <c r="G163" s="6"/>
      <c r="H163" s="114"/>
      <c r="I163" s="6"/>
      <c r="J163" s="114"/>
      <c r="K163" s="115"/>
      <c r="L163" s="6"/>
      <c r="M163" s="6"/>
      <c r="N163" s="1"/>
      <c r="O163" s="54"/>
      <c r="P163" s="54"/>
      <c r="Q163" s="202"/>
      <c r="R163" s="54"/>
      <c r="S163" s="37"/>
      <c r="T163" s="54"/>
      <c r="U163" s="37"/>
      <c r="V163" s="54"/>
      <c r="W163" s="37"/>
      <c r="X163" s="54"/>
      <c r="Y163" s="37"/>
      <c r="Z163" s="54"/>
      <c r="AA163" s="37"/>
      <c r="AB163" s="54"/>
      <c r="AC163" s="37"/>
      <c r="AD163" s="54"/>
      <c r="AE163" s="37"/>
    </row>
    <row r="164" spans="1:31" ht="12.75" customHeight="1">
      <c r="A164" s="92" t="s">
        <v>16</v>
      </c>
      <c r="B164" s="93" t="s">
        <v>550</v>
      </c>
      <c r="C164" s="93"/>
      <c r="D164" s="94" t="s">
        <v>561</v>
      </c>
      <c r="E164" s="93" t="s">
        <v>562</v>
      </c>
      <c r="F164" s="93" t="s">
        <v>563</v>
      </c>
      <c r="G164" s="93" t="s">
        <v>602</v>
      </c>
      <c r="H164" s="93" t="s">
        <v>603</v>
      </c>
      <c r="I164" s="93" t="s">
        <v>566</v>
      </c>
      <c r="J164" s="131" t="s">
        <v>567</v>
      </c>
      <c r="K164" s="93" t="s">
        <v>568</v>
      </c>
      <c r="L164" s="93" t="s">
        <v>604</v>
      </c>
      <c r="M164" s="93" t="s">
        <v>571</v>
      </c>
      <c r="N164" s="94" t="s">
        <v>572</v>
      </c>
      <c r="O164" s="54"/>
      <c r="P164" s="54"/>
      <c r="Q164" s="202"/>
      <c r="R164" s="54"/>
      <c r="S164" s="37"/>
      <c r="T164" s="54"/>
      <c r="U164" s="37"/>
      <c r="V164" s="54"/>
      <c r="W164" s="37"/>
      <c r="X164" s="54"/>
      <c r="Y164" s="37"/>
      <c r="Z164" s="54"/>
      <c r="AA164" s="37"/>
      <c r="AB164" s="54"/>
      <c r="AC164" s="37"/>
      <c r="AD164" s="54"/>
      <c r="AE164" s="37"/>
    </row>
    <row r="165" spans="1:31" ht="12.75" customHeight="1">
      <c r="A165" s="132">
        <v>1</v>
      </c>
      <c r="B165" s="133">
        <v>41579</v>
      </c>
      <c r="C165" s="133"/>
      <c r="D165" s="134" t="s">
        <v>605</v>
      </c>
      <c r="E165" s="135" t="s">
        <v>574</v>
      </c>
      <c r="F165" s="136">
        <v>82</v>
      </c>
      <c r="G165" s="135" t="s">
        <v>606</v>
      </c>
      <c r="H165" s="135">
        <v>100</v>
      </c>
      <c r="I165" s="137">
        <v>100</v>
      </c>
      <c r="J165" s="138" t="s">
        <v>607</v>
      </c>
      <c r="K165" s="139">
        <f t="shared" ref="K165:K196" si="117">H165-F165</f>
        <v>18</v>
      </c>
      <c r="L165" s="140">
        <f t="shared" ref="L165:L196" si="118">K165/F165</f>
        <v>0.21951219512195122</v>
      </c>
      <c r="M165" s="135" t="s">
        <v>577</v>
      </c>
      <c r="N165" s="141">
        <v>42657</v>
      </c>
      <c r="O165" s="54"/>
      <c r="P165" s="54"/>
      <c r="Q165" s="202"/>
      <c r="R165" s="54"/>
      <c r="S165" s="37"/>
      <c r="T165" s="54"/>
      <c r="U165" s="37"/>
      <c r="V165" s="54"/>
      <c r="W165" s="37"/>
      <c r="X165" s="54"/>
      <c r="Y165" s="37"/>
      <c r="Z165" s="54"/>
      <c r="AA165" s="37"/>
      <c r="AB165" s="54"/>
      <c r="AC165" s="37"/>
      <c r="AD165" s="54"/>
      <c r="AE165" s="37"/>
    </row>
    <row r="166" spans="1:31" ht="12.75" customHeight="1">
      <c r="A166" s="132">
        <v>2</v>
      </c>
      <c r="B166" s="133">
        <v>41794</v>
      </c>
      <c r="C166" s="133"/>
      <c r="D166" s="134" t="s">
        <v>608</v>
      </c>
      <c r="E166" s="135" t="s">
        <v>586</v>
      </c>
      <c r="F166" s="136">
        <v>257</v>
      </c>
      <c r="G166" s="135" t="s">
        <v>606</v>
      </c>
      <c r="H166" s="135">
        <v>300</v>
      </c>
      <c r="I166" s="137">
        <v>300</v>
      </c>
      <c r="J166" s="138" t="s">
        <v>607</v>
      </c>
      <c r="K166" s="139">
        <f t="shared" si="117"/>
        <v>43</v>
      </c>
      <c r="L166" s="140">
        <f t="shared" si="118"/>
        <v>0.16731517509727625</v>
      </c>
      <c r="M166" s="135" t="s">
        <v>577</v>
      </c>
      <c r="N166" s="141">
        <v>41822</v>
      </c>
      <c r="O166" s="54"/>
      <c r="P166" s="54"/>
      <c r="Q166" s="202"/>
      <c r="R166" s="54"/>
      <c r="S166" s="37"/>
      <c r="T166" s="54"/>
      <c r="U166" s="37"/>
      <c r="V166" s="54"/>
      <c r="W166" s="37"/>
      <c r="X166" s="54"/>
      <c r="Y166" s="37"/>
      <c r="Z166" s="54"/>
      <c r="AA166" s="37"/>
      <c r="AB166" s="54"/>
      <c r="AC166" s="37"/>
      <c r="AD166" s="54"/>
      <c r="AE166" s="37"/>
    </row>
    <row r="167" spans="1:31" ht="12.75" customHeight="1">
      <c r="A167" s="132">
        <v>3</v>
      </c>
      <c r="B167" s="133">
        <v>41828</v>
      </c>
      <c r="C167" s="133"/>
      <c r="D167" s="134" t="s">
        <v>609</v>
      </c>
      <c r="E167" s="135" t="s">
        <v>586</v>
      </c>
      <c r="F167" s="136">
        <v>393</v>
      </c>
      <c r="G167" s="135" t="s">
        <v>606</v>
      </c>
      <c r="H167" s="135">
        <v>468</v>
      </c>
      <c r="I167" s="137">
        <v>468</v>
      </c>
      <c r="J167" s="138" t="s">
        <v>607</v>
      </c>
      <c r="K167" s="139">
        <f t="shared" si="117"/>
        <v>75</v>
      </c>
      <c r="L167" s="140">
        <f t="shared" si="118"/>
        <v>0.19083969465648856</v>
      </c>
      <c r="M167" s="135" t="s">
        <v>577</v>
      </c>
      <c r="N167" s="141">
        <v>41863</v>
      </c>
      <c r="O167" s="54"/>
      <c r="P167" s="54"/>
      <c r="Q167" s="202"/>
      <c r="R167" s="54"/>
      <c r="S167" s="37"/>
      <c r="T167" s="54"/>
      <c r="U167" s="37"/>
      <c r="V167" s="54"/>
      <c r="W167" s="37"/>
      <c r="X167" s="54"/>
      <c r="Y167" s="37"/>
      <c r="Z167" s="54"/>
      <c r="AA167" s="37"/>
      <c r="AB167" s="54"/>
      <c r="AC167" s="37"/>
      <c r="AD167" s="54"/>
      <c r="AE167" s="37"/>
    </row>
    <row r="168" spans="1:31" ht="12.75" customHeight="1">
      <c r="A168" s="132">
        <v>4</v>
      </c>
      <c r="B168" s="133">
        <v>41857</v>
      </c>
      <c r="C168" s="133"/>
      <c r="D168" s="134" t="s">
        <v>610</v>
      </c>
      <c r="E168" s="135" t="s">
        <v>586</v>
      </c>
      <c r="F168" s="136">
        <v>205</v>
      </c>
      <c r="G168" s="135" t="s">
        <v>606</v>
      </c>
      <c r="H168" s="135">
        <v>275</v>
      </c>
      <c r="I168" s="137">
        <v>250</v>
      </c>
      <c r="J168" s="138" t="s">
        <v>607</v>
      </c>
      <c r="K168" s="139">
        <f t="shared" si="117"/>
        <v>70</v>
      </c>
      <c r="L168" s="140">
        <f t="shared" si="118"/>
        <v>0.34146341463414637</v>
      </c>
      <c r="M168" s="135" t="s">
        <v>577</v>
      </c>
      <c r="N168" s="141">
        <v>41962</v>
      </c>
      <c r="O168" s="54"/>
      <c r="P168" s="54"/>
      <c r="Q168" s="202"/>
      <c r="R168" s="54"/>
      <c r="S168" s="37"/>
      <c r="T168" s="54"/>
      <c r="U168" s="37"/>
      <c r="V168" s="54"/>
      <c r="W168" s="37"/>
      <c r="X168" s="54"/>
      <c r="Y168" s="37"/>
      <c r="Z168" s="54"/>
      <c r="AA168" s="37"/>
      <c r="AB168" s="54"/>
      <c r="AC168" s="37"/>
      <c r="AD168" s="54"/>
      <c r="AE168" s="37"/>
    </row>
    <row r="169" spans="1:31" ht="12.75" customHeight="1">
      <c r="A169" s="132">
        <v>5</v>
      </c>
      <c r="B169" s="133">
        <v>41886</v>
      </c>
      <c r="C169" s="133"/>
      <c r="D169" s="134" t="s">
        <v>611</v>
      </c>
      <c r="E169" s="135" t="s">
        <v>586</v>
      </c>
      <c r="F169" s="136">
        <v>162</v>
      </c>
      <c r="G169" s="135" t="s">
        <v>606</v>
      </c>
      <c r="H169" s="135">
        <v>190</v>
      </c>
      <c r="I169" s="137">
        <v>190</v>
      </c>
      <c r="J169" s="138" t="s">
        <v>607</v>
      </c>
      <c r="K169" s="139">
        <f t="shared" si="117"/>
        <v>28</v>
      </c>
      <c r="L169" s="140">
        <f t="shared" si="118"/>
        <v>0.1728395061728395</v>
      </c>
      <c r="M169" s="135" t="s">
        <v>577</v>
      </c>
      <c r="N169" s="141">
        <v>42006</v>
      </c>
      <c r="O169" s="54"/>
      <c r="P169" s="54"/>
      <c r="Q169" s="202"/>
      <c r="R169" s="54"/>
      <c r="S169" s="37"/>
      <c r="T169" s="54"/>
      <c r="U169" s="37"/>
      <c r="V169" s="54"/>
      <c r="W169" s="37"/>
      <c r="X169" s="54"/>
      <c r="Y169" s="37"/>
      <c r="Z169" s="54"/>
      <c r="AA169" s="37"/>
      <c r="AB169" s="54"/>
      <c r="AC169" s="37"/>
      <c r="AD169" s="54"/>
      <c r="AE169" s="37"/>
    </row>
    <row r="170" spans="1:31" ht="12.75" customHeight="1">
      <c r="A170" s="132">
        <v>6</v>
      </c>
      <c r="B170" s="133">
        <v>41886</v>
      </c>
      <c r="C170" s="133"/>
      <c r="D170" s="134" t="s">
        <v>612</v>
      </c>
      <c r="E170" s="135" t="s">
        <v>586</v>
      </c>
      <c r="F170" s="136">
        <v>75</v>
      </c>
      <c r="G170" s="135" t="s">
        <v>606</v>
      </c>
      <c r="H170" s="135">
        <v>91.5</v>
      </c>
      <c r="I170" s="137" t="s">
        <v>599</v>
      </c>
      <c r="J170" s="138" t="s">
        <v>613</v>
      </c>
      <c r="K170" s="139">
        <f t="shared" si="117"/>
        <v>16.5</v>
      </c>
      <c r="L170" s="140">
        <f t="shared" si="118"/>
        <v>0.22</v>
      </c>
      <c r="M170" s="135" t="s">
        <v>577</v>
      </c>
      <c r="N170" s="141">
        <v>41954</v>
      </c>
      <c r="O170" s="54"/>
      <c r="P170" s="54"/>
      <c r="Q170" s="202"/>
      <c r="R170" s="54"/>
      <c r="S170" s="37"/>
      <c r="T170" s="54"/>
      <c r="U170" s="37"/>
      <c r="V170" s="54"/>
      <c r="W170" s="37"/>
      <c r="X170" s="54"/>
      <c r="Y170" s="37"/>
      <c r="Z170" s="54"/>
      <c r="AA170" s="37"/>
      <c r="AB170" s="54"/>
      <c r="AC170" s="37"/>
      <c r="AD170" s="54"/>
      <c r="AE170" s="37"/>
    </row>
    <row r="171" spans="1:31" ht="12.75" customHeight="1">
      <c r="A171" s="132">
        <v>7</v>
      </c>
      <c r="B171" s="133">
        <v>41913</v>
      </c>
      <c r="C171" s="133"/>
      <c r="D171" s="134" t="s">
        <v>614</v>
      </c>
      <c r="E171" s="135" t="s">
        <v>586</v>
      </c>
      <c r="F171" s="136">
        <v>850</v>
      </c>
      <c r="G171" s="135" t="s">
        <v>606</v>
      </c>
      <c r="H171" s="135">
        <v>982.5</v>
      </c>
      <c r="I171" s="137">
        <v>1050</v>
      </c>
      <c r="J171" s="138" t="s">
        <v>615</v>
      </c>
      <c r="K171" s="139">
        <f t="shared" si="117"/>
        <v>132.5</v>
      </c>
      <c r="L171" s="140">
        <f t="shared" si="118"/>
        <v>0.15588235294117647</v>
      </c>
      <c r="M171" s="135" t="s">
        <v>577</v>
      </c>
      <c r="N171" s="141">
        <v>42039</v>
      </c>
      <c r="O171" s="54"/>
      <c r="P171" s="54"/>
      <c r="Q171" s="202"/>
      <c r="R171" s="54"/>
      <c r="S171" s="37"/>
      <c r="T171" s="54"/>
      <c r="U171" s="37"/>
      <c r="V171" s="54"/>
      <c r="W171" s="37"/>
      <c r="X171" s="54"/>
      <c r="Y171" s="37"/>
      <c r="Z171" s="54"/>
      <c r="AA171" s="37"/>
      <c r="AB171" s="54"/>
      <c r="AC171" s="37"/>
      <c r="AD171" s="54"/>
      <c r="AE171" s="37"/>
    </row>
    <row r="172" spans="1:31" ht="12.75" customHeight="1">
      <c r="A172" s="132">
        <v>8</v>
      </c>
      <c r="B172" s="133">
        <v>41913</v>
      </c>
      <c r="C172" s="133"/>
      <c r="D172" s="134" t="s">
        <v>616</v>
      </c>
      <c r="E172" s="135" t="s">
        <v>586</v>
      </c>
      <c r="F172" s="136">
        <v>475</v>
      </c>
      <c r="G172" s="135" t="s">
        <v>606</v>
      </c>
      <c r="H172" s="135">
        <v>515</v>
      </c>
      <c r="I172" s="137">
        <v>600</v>
      </c>
      <c r="J172" s="138" t="s">
        <v>617</v>
      </c>
      <c r="K172" s="139">
        <f t="shared" si="117"/>
        <v>40</v>
      </c>
      <c r="L172" s="140">
        <f t="shared" si="118"/>
        <v>8.4210526315789472E-2</v>
      </c>
      <c r="M172" s="135" t="s">
        <v>577</v>
      </c>
      <c r="N172" s="141">
        <v>41939</v>
      </c>
      <c r="O172" s="54"/>
      <c r="P172" s="54"/>
      <c r="Q172" s="202"/>
      <c r="R172" s="54"/>
      <c r="S172" s="37"/>
      <c r="T172" s="54"/>
      <c r="U172" s="37"/>
      <c r="V172" s="54"/>
      <c r="W172" s="37"/>
      <c r="X172" s="54"/>
      <c r="Y172" s="37"/>
      <c r="Z172" s="54"/>
      <c r="AA172" s="37"/>
      <c r="AB172" s="54"/>
      <c r="AC172" s="37"/>
      <c r="AD172" s="54"/>
      <c r="AE172" s="37"/>
    </row>
    <row r="173" spans="1:31" ht="12.75" customHeight="1">
      <c r="A173" s="132">
        <v>9</v>
      </c>
      <c r="B173" s="133">
        <v>41913</v>
      </c>
      <c r="C173" s="133"/>
      <c r="D173" s="134" t="s">
        <v>618</v>
      </c>
      <c r="E173" s="135" t="s">
        <v>586</v>
      </c>
      <c r="F173" s="136">
        <v>86</v>
      </c>
      <c r="G173" s="135" t="s">
        <v>606</v>
      </c>
      <c r="H173" s="135">
        <v>99</v>
      </c>
      <c r="I173" s="137">
        <v>140</v>
      </c>
      <c r="J173" s="138" t="s">
        <v>619</v>
      </c>
      <c r="K173" s="139">
        <f t="shared" si="117"/>
        <v>13</v>
      </c>
      <c r="L173" s="140">
        <f t="shared" si="118"/>
        <v>0.15116279069767441</v>
      </c>
      <c r="M173" s="135" t="s">
        <v>577</v>
      </c>
      <c r="N173" s="141">
        <v>41939</v>
      </c>
      <c r="O173" s="54"/>
      <c r="P173" s="54"/>
      <c r="Q173" s="202"/>
      <c r="R173" s="54"/>
      <c r="S173" s="37"/>
      <c r="T173" s="54"/>
      <c r="U173" s="37"/>
      <c r="V173" s="54"/>
      <c r="W173" s="37"/>
      <c r="X173" s="54"/>
      <c r="Y173" s="37"/>
      <c r="Z173" s="54"/>
      <c r="AA173" s="37"/>
      <c r="AB173" s="54"/>
      <c r="AC173" s="37"/>
      <c r="AD173" s="54"/>
      <c r="AE173" s="37"/>
    </row>
    <row r="174" spans="1:31" ht="12.75" customHeight="1">
      <c r="A174" s="132">
        <v>10</v>
      </c>
      <c r="B174" s="133">
        <v>41926</v>
      </c>
      <c r="C174" s="133"/>
      <c r="D174" s="134" t="s">
        <v>620</v>
      </c>
      <c r="E174" s="135" t="s">
        <v>586</v>
      </c>
      <c r="F174" s="136">
        <v>496.6</v>
      </c>
      <c r="G174" s="135" t="s">
        <v>606</v>
      </c>
      <c r="H174" s="135">
        <v>621</v>
      </c>
      <c r="I174" s="137">
        <v>580</v>
      </c>
      <c r="J174" s="138" t="s">
        <v>607</v>
      </c>
      <c r="K174" s="139">
        <f t="shared" si="117"/>
        <v>124.39999999999998</v>
      </c>
      <c r="L174" s="140">
        <f t="shared" si="118"/>
        <v>0.25050342327829234</v>
      </c>
      <c r="M174" s="135" t="s">
        <v>577</v>
      </c>
      <c r="N174" s="141">
        <v>42605</v>
      </c>
      <c r="O174" s="54"/>
      <c r="P174" s="54"/>
      <c r="Q174" s="202"/>
      <c r="R174" s="54"/>
      <c r="S174" s="37"/>
      <c r="T174" s="54"/>
      <c r="U174" s="37"/>
      <c r="V174" s="54"/>
      <c r="W174" s="37"/>
      <c r="X174" s="54"/>
      <c r="Y174" s="37"/>
      <c r="Z174" s="54"/>
      <c r="AA174" s="37"/>
      <c r="AB174" s="54"/>
      <c r="AC174" s="37"/>
      <c r="AD174" s="54"/>
      <c r="AE174" s="37"/>
    </row>
    <row r="175" spans="1:31" ht="12.75" customHeight="1">
      <c r="A175" s="132">
        <v>11</v>
      </c>
      <c r="B175" s="133">
        <v>41926</v>
      </c>
      <c r="C175" s="133"/>
      <c r="D175" s="134" t="s">
        <v>621</v>
      </c>
      <c r="E175" s="135" t="s">
        <v>586</v>
      </c>
      <c r="F175" s="136">
        <v>2481.9</v>
      </c>
      <c r="G175" s="135" t="s">
        <v>606</v>
      </c>
      <c r="H175" s="135">
        <v>2840</v>
      </c>
      <c r="I175" s="137">
        <v>2870</v>
      </c>
      <c r="J175" s="138" t="s">
        <v>622</v>
      </c>
      <c r="K175" s="139">
        <f t="shared" si="117"/>
        <v>358.09999999999991</v>
      </c>
      <c r="L175" s="140">
        <f t="shared" si="118"/>
        <v>0.14428462065353154</v>
      </c>
      <c r="M175" s="135" t="s">
        <v>577</v>
      </c>
      <c r="N175" s="141">
        <v>42017</v>
      </c>
      <c r="O175" s="54"/>
      <c r="P175" s="54"/>
      <c r="Q175" s="202"/>
      <c r="R175" s="54"/>
      <c r="S175" s="37"/>
      <c r="T175" s="54"/>
      <c r="U175" s="37"/>
      <c r="V175" s="54"/>
      <c r="W175" s="37"/>
      <c r="X175" s="54"/>
      <c r="Y175" s="37"/>
      <c r="Z175" s="54"/>
      <c r="AA175" s="37"/>
      <c r="AB175" s="54"/>
      <c r="AC175" s="37"/>
      <c r="AD175" s="54"/>
      <c r="AE175" s="37"/>
    </row>
    <row r="176" spans="1:31" ht="12.75" customHeight="1">
      <c r="A176" s="132">
        <v>12</v>
      </c>
      <c r="B176" s="133">
        <v>41928</v>
      </c>
      <c r="C176" s="133"/>
      <c r="D176" s="134" t="s">
        <v>623</v>
      </c>
      <c r="E176" s="135" t="s">
        <v>586</v>
      </c>
      <c r="F176" s="136">
        <v>84.5</v>
      </c>
      <c r="G176" s="135" t="s">
        <v>606</v>
      </c>
      <c r="H176" s="135">
        <v>93</v>
      </c>
      <c r="I176" s="137">
        <v>110</v>
      </c>
      <c r="J176" s="138" t="s">
        <v>624</v>
      </c>
      <c r="K176" s="139">
        <f t="shared" si="117"/>
        <v>8.5</v>
      </c>
      <c r="L176" s="140">
        <f t="shared" si="118"/>
        <v>0.10059171597633136</v>
      </c>
      <c r="M176" s="135" t="s">
        <v>577</v>
      </c>
      <c r="N176" s="141">
        <v>41939</v>
      </c>
      <c r="O176" s="54"/>
      <c r="P176" s="54"/>
      <c r="Q176" s="202"/>
      <c r="R176" s="54"/>
      <c r="S176" s="37"/>
      <c r="T176" s="54"/>
      <c r="U176" s="37"/>
      <c r="V176" s="54"/>
      <c r="W176" s="37"/>
      <c r="X176" s="54"/>
      <c r="Y176" s="37"/>
      <c r="Z176" s="54"/>
      <c r="AA176" s="37"/>
      <c r="AB176" s="54"/>
      <c r="AC176" s="37"/>
      <c r="AD176" s="54"/>
      <c r="AE176" s="37"/>
    </row>
    <row r="177" spans="1:31" ht="12.75" customHeight="1">
      <c r="A177" s="132">
        <v>13</v>
      </c>
      <c r="B177" s="133">
        <v>41928</v>
      </c>
      <c r="C177" s="133"/>
      <c r="D177" s="134" t="s">
        <v>625</v>
      </c>
      <c r="E177" s="135" t="s">
        <v>586</v>
      </c>
      <c r="F177" s="136">
        <v>401</v>
      </c>
      <c r="G177" s="135" t="s">
        <v>606</v>
      </c>
      <c r="H177" s="135">
        <v>428</v>
      </c>
      <c r="I177" s="137">
        <v>450</v>
      </c>
      <c r="J177" s="138" t="s">
        <v>626</v>
      </c>
      <c r="K177" s="139">
        <f t="shared" si="117"/>
        <v>27</v>
      </c>
      <c r="L177" s="140">
        <f t="shared" si="118"/>
        <v>6.7331670822942641E-2</v>
      </c>
      <c r="M177" s="135" t="s">
        <v>577</v>
      </c>
      <c r="N177" s="141">
        <v>42020</v>
      </c>
      <c r="O177" s="54"/>
      <c r="P177" s="54"/>
      <c r="Q177" s="202"/>
      <c r="R177" s="54"/>
      <c r="S177" s="37"/>
      <c r="T177" s="54"/>
      <c r="U177" s="37"/>
      <c r="V177" s="54"/>
      <c r="W177" s="37"/>
      <c r="X177" s="54"/>
      <c r="Y177" s="37"/>
      <c r="Z177" s="54"/>
      <c r="AA177" s="37"/>
      <c r="AB177" s="54"/>
      <c r="AC177" s="37"/>
      <c r="AD177" s="54"/>
      <c r="AE177" s="37"/>
    </row>
    <row r="178" spans="1:31" ht="12.75" customHeight="1">
      <c r="A178" s="132">
        <v>14</v>
      </c>
      <c r="B178" s="133">
        <v>41928</v>
      </c>
      <c r="C178" s="133"/>
      <c r="D178" s="134" t="s">
        <v>627</v>
      </c>
      <c r="E178" s="135" t="s">
        <v>586</v>
      </c>
      <c r="F178" s="136">
        <v>101</v>
      </c>
      <c r="G178" s="135" t="s">
        <v>606</v>
      </c>
      <c r="H178" s="135">
        <v>112</v>
      </c>
      <c r="I178" s="137">
        <v>120</v>
      </c>
      <c r="J178" s="138" t="s">
        <v>628</v>
      </c>
      <c r="K178" s="139">
        <f t="shared" si="117"/>
        <v>11</v>
      </c>
      <c r="L178" s="140">
        <f t="shared" si="118"/>
        <v>0.10891089108910891</v>
      </c>
      <c r="M178" s="135" t="s">
        <v>577</v>
      </c>
      <c r="N178" s="141">
        <v>41939</v>
      </c>
      <c r="O178" s="54"/>
      <c r="P178" s="54"/>
      <c r="Q178" s="202"/>
      <c r="R178" s="54"/>
      <c r="S178" s="37"/>
      <c r="T178" s="54"/>
      <c r="U178" s="37"/>
      <c r="V178" s="54"/>
      <c r="W178" s="37"/>
      <c r="X178" s="54"/>
      <c r="Y178" s="37"/>
      <c r="Z178" s="54"/>
      <c r="AA178" s="37"/>
      <c r="AB178" s="54"/>
      <c r="AC178" s="37"/>
      <c r="AD178" s="54"/>
      <c r="AE178" s="37"/>
    </row>
    <row r="179" spans="1:31" ht="12.75" customHeight="1">
      <c r="A179" s="132">
        <v>15</v>
      </c>
      <c r="B179" s="133">
        <v>41954</v>
      </c>
      <c r="C179" s="133"/>
      <c r="D179" s="134" t="s">
        <v>629</v>
      </c>
      <c r="E179" s="135" t="s">
        <v>586</v>
      </c>
      <c r="F179" s="136">
        <v>59</v>
      </c>
      <c r="G179" s="135" t="s">
        <v>606</v>
      </c>
      <c r="H179" s="135">
        <v>76</v>
      </c>
      <c r="I179" s="137">
        <v>76</v>
      </c>
      <c r="J179" s="138" t="s">
        <v>607</v>
      </c>
      <c r="K179" s="139">
        <f t="shared" si="117"/>
        <v>17</v>
      </c>
      <c r="L179" s="140">
        <f t="shared" si="118"/>
        <v>0.28813559322033899</v>
      </c>
      <c r="M179" s="135" t="s">
        <v>577</v>
      </c>
      <c r="N179" s="141">
        <v>43032</v>
      </c>
      <c r="O179" s="54"/>
      <c r="P179" s="54"/>
      <c r="Q179" s="202"/>
      <c r="R179" s="54"/>
      <c r="S179" s="37"/>
      <c r="T179" s="54"/>
      <c r="U179" s="37"/>
      <c r="V179" s="54"/>
      <c r="W179" s="37"/>
      <c r="X179" s="54"/>
      <c r="Y179" s="37"/>
      <c r="Z179" s="54"/>
      <c r="AA179" s="37"/>
      <c r="AB179" s="54"/>
      <c r="AC179" s="37"/>
      <c r="AD179" s="54"/>
      <c r="AE179" s="37"/>
    </row>
    <row r="180" spans="1:31" ht="12.75" customHeight="1">
      <c r="A180" s="132">
        <v>16</v>
      </c>
      <c r="B180" s="133">
        <v>41954</v>
      </c>
      <c r="C180" s="133"/>
      <c r="D180" s="134" t="s">
        <v>618</v>
      </c>
      <c r="E180" s="135" t="s">
        <v>586</v>
      </c>
      <c r="F180" s="136">
        <v>99</v>
      </c>
      <c r="G180" s="135" t="s">
        <v>606</v>
      </c>
      <c r="H180" s="135">
        <v>120</v>
      </c>
      <c r="I180" s="137">
        <v>120</v>
      </c>
      <c r="J180" s="138" t="s">
        <v>595</v>
      </c>
      <c r="K180" s="139">
        <f t="shared" si="117"/>
        <v>21</v>
      </c>
      <c r="L180" s="140">
        <f t="shared" si="118"/>
        <v>0.21212121212121213</v>
      </c>
      <c r="M180" s="135" t="s">
        <v>577</v>
      </c>
      <c r="N180" s="141">
        <v>41960</v>
      </c>
      <c r="O180" s="54"/>
      <c r="P180" s="54"/>
      <c r="Q180" s="202"/>
      <c r="R180" s="54"/>
      <c r="S180" s="37"/>
      <c r="T180" s="54"/>
      <c r="U180" s="37"/>
      <c r="V180" s="54"/>
      <c r="W180" s="37"/>
      <c r="X180" s="54"/>
      <c r="Y180" s="37"/>
      <c r="Z180" s="54"/>
      <c r="AA180" s="37"/>
      <c r="AB180" s="54"/>
      <c r="AC180" s="37"/>
      <c r="AD180" s="54"/>
      <c r="AE180" s="37"/>
    </row>
    <row r="181" spans="1:31" ht="12.75" customHeight="1">
      <c r="A181" s="132">
        <v>17</v>
      </c>
      <c r="B181" s="133">
        <v>41956</v>
      </c>
      <c r="C181" s="133"/>
      <c r="D181" s="134" t="s">
        <v>630</v>
      </c>
      <c r="E181" s="135" t="s">
        <v>586</v>
      </c>
      <c r="F181" s="136">
        <v>22</v>
      </c>
      <c r="G181" s="135" t="s">
        <v>606</v>
      </c>
      <c r="H181" s="135">
        <v>33.549999999999997</v>
      </c>
      <c r="I181" s="137">
        <v>32</v>
      </c>
      <c r="J181" s="138" t="s">
        <v>631</v>
      </c>
      <c r="K181" s="139">
        <f t="shared" si="117"/>
        <v>11.549999999999997</v>
      </c>
      <c r="L181" s="140">
        <f t="shared" si="118"/>
        <v>0.52499999999999991</v>
      </c>
      <c r="M181" s="135" t="s">
        <v>577</v>
      </c>
      <c r="N181" s="141">
        <v>42188</v>
      </c>
      <c r="O181" s="54"/>
      <c r="P181" s="54"/>
      <c r="Q181" s="202"/>
      <c r="R181" s="54"/>
      <c r="S181" s="37"/>
      <c r="T181" s="54"/>
      <c r="U181" s="37"/>
      <c r="V181" s="54"/>
      <c r="W181" s="37"/>
      <c r="X181" s="54"/>
      <c r="Y181" s="37"/>
      <c r="Z181" s="54"/>
      <c r="AA181" s="37"/>
      <c r="AB181" s="54"/>
      <c r="AC181" s="37"/>
      <c r="AD181" s="54"/>
      <c r="AE181" s="37"/>
    </row>
    <row r="182" spans="1:31" ht="12.75" customHeight="1">
      <c r="A182" s="132">
        <v>18</v>
      </c>
      <c r="B182" s="133">
        <v>41976</v>
      </c>
      <c r="C182" s="133"/>
      <c r="D182" s="134" t="s">
        <v>632</v>
      </c>
      <c r="E182" s="135" t="s">
        <v>586</v>
      </c>
      <c r="F182" s="136">
        <v>440</v>
      </c>
      <c r="G182" s="135" t="s">
        <v>606</v>
      </c>
      <c r="H182" s="135">
        <v>520</v>
      </c>
      <c r="I182" s="137">
        <v>520</v>
      </c>
      <c r="J182" s="138" t="s">
        <v>633</v>
      </c>
      <c r="K182" s="139">
        <f t="shared" si="117"/>
        <v>80</v>
      </c>
      <c r="L182" s="140">
        <f t="shared" si="118"/>
        <v>0.18181818181818182</v>
      </c>
      <c r="M182" s="135" t="s">
        <v>577</v>
      </c>
      <c r="N182" s="141">
        <v>42208</v>
      </c>
      <c r="O182" s="54"/>
      <c r="P182" s="54"/>
      <c r="Q182" s="202"/>
      <c r="R182" s="54"/>
      <c r="S182" s="37"/>
      <c r="T182" s="54"/>
      <c r="U182" s="37"/>
      <c r="V182" s="54"/>
      <c r="W182" s="37"/>
      <c r="X182" s="54"/>
      <c r="Y182" s="37"/>
      <c r="Z182" s="54"/>
      <c r="AA182" s="37"/>
      <c r="AB182" s="54"/>
      <c r="AC182" s="37"/>
      <c r="AD182" s="54"/>
      <c r="AE182" s="37"/>
    </row>
    <row r="183" spans="1:31" ht="12.75" customHeight="1">
      <c r="A183" s="132">
        <v>19</v>
      </c>
      <c r="B183" s="133">
        <v>41976</v>
      </c>
      <c r="C183" s="133"/>
      <c r="D183" s="134" t="s">
        <v>634</v>
      </c>
      <c r="E183" s="135" t="s">
        <v>586</v>
      </c>
      <c r="F183" s="136">
        <v>360</v>
      </c>
      <c r="G183" s="135" t="s">
        <v>606</v>
      </c>
      <c r="H183" s="135">
        <v>427</v>
      </c>
      <c r="I183" s="137">
        <v>425</v>
      </c>
      <c r="J183" s="138" t="s">
        <v>635</v>
      </c>
      <c r="K183" s="139">
        <f t="shared" si="117"/>
        <v>67</v>
      </c>
      <c r="L183" s="140">
        <f t="shared" si="118"/>
        <v>0.18611111111111112</v>
      </c>
      <c r="M183" s="135" t="s">
        <v>577</v>
      </c>
      <c r="N183" s="141">
        <v>42058</v>
      </c>
      <c r="O183" s="54"/>
      <c r="P183" s="54"/>
      <c r="Q183" s="202"/>
      <c r="R183" s="54"/>
      <c r="S183" s="37"/>
      <c r="T183" s="54"/>
      <c r="U183" s="37"/>
      <c r="V183" s="54"/>
      <c r="W183" s="37"/>
      <c r="X183" s="54"/>
      <c r="Y183" s="37"/>
      <c r="Z183" s="54"/>
      <c r="AA183" s="37"/>
      <c r="AB183" s="54"/>
      <c r="AC183" s="37"/>
      <c r="AD183" s="54"/>
      <c r="AE183" s="37"/>
    </row>
    <row r="184" spans="1:31" ht="12.75" customHeight="1">
      <c r="A184" s="132">
        <v>20</v>
      </c>
      <c r="B184" s="133">
        <v>42012</v>
      </c>
      <c r="C184" s="133"/>
      <c r="D184" s="134" t="s">
        <v>636</v>
      </c>
      <c r="E184" s="135" t="s">
        <v>586</v>
      </c>
      <c r="F184" s="136">
        <v>360</v>
      </c>
      <c r="G184" s="135" t="s">
        <v>606</v>
      </c>
      <c r="H184" s="135">
        <v>455</v>
      </c>
      <c r="I184" s="137">
        <v>420</v>
      </c>
      <c r="J184" s="138" t="s">
        <v>637</v>
      </c>
      <c r="K184" s="139">
        <f t="shared" si="117"/>
        <v>95</v>
      </c>
      <c r="L184" s="140">
        <f t="shared" si="118"/>
        <v>0.2638888888888889</v>
      </c>
      <c r="M184" s="135" t="s">
        <v>577</v>
      </c>
      <c r="N184" s="141">
        <v>42024</v>
      </c>
      <c r="O184" s="54"/>
      <c r="P184" s="54"/>
      <c r="Q184" s="202"/>
      <c r="R184" s="54"/>
      <c r="S184" s="37"/>
      <c r="T184" s="54"/>
      <c r="U184" s="37"/>
      <c r="V184" s="54"/>
      <c r="W184" s="37"/>
      <c r="X184" s="54"/>
      <c r="Y184" s="37"/>
      <c r="Z184" s="54"/>
      <c r="AA184" s="37"/>
      <c r="AB184" s="54"/>
      <c r="AC184" s="37"/>
      <c r="AD184" s="54"/>
      <c r="AE184" s="37"/>
    </row>
    <row r="185" spans="1:31" ht="12.75" customHeight="1">
      <c r="A185" s="132">
        <v>21</v>
      </c>
      <c r="B185" s="133">
        <v>42012</v>
      </c>
      <c r="C185" s="133"/>
      <c r="D185" s="134" t="s">
        <v>638</v>
      </c>
      <c r="E185" s="135" t="s">
        <v>586</v>
      </c>
      <c r="F185" s="136">
        <v>130</v>
      </c>
      <c r="G185" s="135"/>
      <c r="H185" s="135">
        <v>175.5</v>
      </c>
      <c r="I185" s="137">
        <v>165</v>
      </c>
      <c r="J185" s="138" t="s">
        <v>639</v>
      </c>
      <c r="K185" s="139">
        <f t="shared" si="117"/>
        <v>45.5</v>
      </c>
      <c r="L185" s="140">
        <f t="shared" si="118"/>
        <v>0.35</v>
      </c>
      <c r="M185" s="135" t="s">
        <v>577</v>
      </c>
      <c r="N185" s="141">
        <v>43088</v>
      </c>
      <c r="O185" s="54"/>
      <c r="P185" s="54"/>
      <c r="Q185" s="202"/>
      <c r="R185" s="54"/>
      <c r="S185" s="37"/>
      <c r="T185" s="54"/>
      <c r="U185" s="37"/>
      <c r="V185" s="54"/>
      <c r="W185" s="37"/>
      <c r="X185" s="54"/>
      <c r="Y185" s="37"/>
      <c r="Z185" s="54"/>
      <c r="AA185" s="37"/>
      <c r="AB185" s="54"/>
      <c r="AC185" s="37"/>
      <c r="AD185" s="54"/>
      <c r="AE185" s="37"/>
    </row>
    <row r="186" spans="1:31" ht="12.75" customHeight="1">
      <c r="A186" s="132">
        <v>22</v>
      </c>
      <c r="B186" s="133">
        <v>42040</v>
      </c>
      <c r="C186" s="133"/>
      <c r="D186" s="134" t="s">
        <v>396</v>
      </c>
      <c r="E186" s="135" t="s">
        <v>574</v>
      </c>
      <c r="F186" s="136">
        <v>98</v>
      </c>
      <c r="G186" s="135"/>
      <c r="H186" s="135">
        <v>120</v>
      </c>
      <c r="I186" s="137">
        <v>120</v>
      </c>
      <c r="J186" s="138" t="s">
        <v>607</v>
      </c>
      <c r="K186" s="139">
        <f t="shared" si="117"/>
        <v>22</v>
      </c>
      <c r="L186" s="140">
        <f t="shared" si="118"/>
        <v>0.22448979591836735</v>
      </c>
      <c r="M186" s="135" t="s">
        <v>577</v>
      </c>
      <c r="N186" s="141">
        <v>42753</v>
      </c>
      <c r="O186" s="54"/>
      <c r="P186" s="54"/>
      <c r="Q186" s="202"/>
      <c r="R186" s="54"/>
      <c r="S186" s="37"/>
      <c r="T186" s="54"/>
      <c r="U186" s="37"/>
      <c r="V186" s="54"/>
      <c r="W186" s="37"/>
      <c r="X186" s="54"/>
      <c r="Y186" s="37"/>
      <c r="Z186" s="54"/>
      <c r="AA186" s="37"/>
      <c r="AB186" s="54"/>
      <c r="AC186" s="37"/>
      <c r="AD186" s="54"/>
      <c r="AE186" s="37"/>
    </row>
    <row r="187" spans="1:31" ht="12.75" customHeight="1">
      <c r="A187" s="132">
        <v>23</v>
      </c>
      <c r="B187" s="133">
        <v>42040</v>
      </c>
      <c r="C187" s="133"/>
      <c r="D187" s="134" t="s">
        <v>640</v>
      </c>
      <c r="E187" s="135" t="s">
        <v>574</v>
      </c>
      <c r="F187" s="136">
        <v>196</v>
      </c>
      <c r="G187" s="135"/>
      <c r="H187" s="135">
        <v>262</v>
      </c>
      <c r="I187" s="137">
        <v>255</v>
      </c>
      <c r="J187" s="138" t="s">
        <v>607</v>
      </c>
      <c r="K187" s="139">
        <f t="shared" si="117"/>
        <v>66</v>
      </c>
      <c r="L187" s="140">
        <f t="shared" si="118"/>
        <v>0.33673469387755101</v>
      </c>
      <c r="M187" s="135" t="s">
        <v>577</v>
      </c>
      <c r="N187" s="141">
        <v>42599</v>
      </c>
      <c r="O187" s="54"/>
      <c r="P187" s="54"/>
      <c r="Q187" s="202"/>
      <c r="R187" s="54"/>
      <c r="S187" s="37"/>
      <c r="T187" s="54"/>
      <c r="U187" s="37"/>
      <c r="V187" s="54"/>
      <c r="W187" s="37"/>
      <c r="X187" s="54"/>
      <c r="Y187" s="37"/>
      <c r="Z187" s="54"/>
      <c r="AA187" s="37"/>
      <c r="AB187" s="54"/>
      <c r="AC187" s="37"/>
      <c r="AD187" s="54"/>
      <c r="AE187" s="37"/>
    </row>
    <row r="188" spans="1:31" ht="12.75" customHeight="1">
      <c r="A188" s="142">
        <v>24</v>
      </c>
      <c r="B188" s="143">
        <v>42067</v>
      </c>
      <c r="C188" s="143"/>
      <c r="D188" s="144" t="s">
        <v>395</v>
      </c>
      <c r="E188" s="145" t="s">
        <v>574</v>
      </c>
      <c r="F188" s="146">
        <v>235</v>
      </c>
      <c r="G188" s="146"/>
      <c r="H188" s="147">
        <v>77</v>
      </c>
      <c r="I188" s="147" t="s">
        <v>641</v>
      </c>
      <c r="J188" s="148" t="s">
        <v>642</v>
      </c>
      <c r="K188" s="149">
        <f t="shared" si="117"/>
        <v>-158</v>
      </c>
      <c r="L188" s="150">
        <f t="shared" si="118"/>
        <v>-0.67234042553191486</v>
      </c>
      <c r="M188" s="146" t="s">
        <v>587</v>
      </c>
      <c r="N188" s="143">
        <v>43522</v>
      </c>
      <c r="O188" s="54"/>
      <c r="P188" s="54"/>
      <c r="Q188" s="202"/>
      <c r="R188" s="54"/>
      <c r="S188" s="37"/>
      <c r="T188" s="54"/>
      <c r="U188" s="37"/>
      <c r="V188" s="54"/>
      <c r="W188" s="37"/>
      <c r="X188" s="54"/>
      <c r="Y188" s="37"/>
      <c r="Z188" s="54"/>
      <c r="AA188" s="37"/>
      <c r="AB188" s="54"/>
      <c r="AC188" s="37"/>
      <c r="AD188" s="54"/>
      <c r="AE188" s="37"/>
    </row>
    <row r="189" spans="1:31" ht="12.75" customHeight="1">
      <c r="A189" s="132">
        <v>25</v>
      </c>
      <c r="B189" s="133">
        <v>42067</v>
      </c>
      <c r="C189" s="133"/>
      <c r="D189" s="134" t="s">
        <v>643</v>
      </c>
      <c r="E189" s="135" t="s">
        <v>574</v>
      </c>
      <c r="F189" s="136">
        <v>185</v>
      </c>
      <c r="G189" s="135"/>
      <c r="H189" s="135">
        <v>224</v>
      </c>
      <c r="I189" s="137" t="s">
        <v>644</v>
      </c>
      <c r="J189" s="138" t="s">
        <v>607</v>
      </c>
      <c r="K189" s="139">
        <f t="shared" si="117"/>
        <v>39</v>
      </c>
      <c r="L189" s="140">
        <f t="shared" si="118"/>
        <v>0.21081081081081082</v>
      </c>
      <c r="M189" s="135" t="s">
        <v>577</v>
      </c>
      <c r="N189" s="141">
        <v>42647</v>
      </c>
      <c r="O189" s="54"/>
      <c r="P189" s="54"/>
      <c r="Q189" s="202"/>
      <c r="R189" s="54"/>
      <c r="S189" s="37"/>
      <c r="T189" s="54"/>
      <c r="U189" s="37"/>
      <c r="V189" s="54"/>
      <c r="W189" s="37"/>
      <c r="X189" s="54"/>
      <c r="Y189" s="37"/>
      <c r="Z189" s="54"/>
      <c r="AA189" s="37"/>
      <c r="AB189" s="54"/>
      <c r="AC189" s="37"/>
      <c r="AD189" s="54"/>
      <c r="AE189" s="37"/>
    </row>
    <row r="190" spans="1:31" ht="12.75" customHeight="1">
      <c r="A190" s="142">
        <v>26</v>
      </c>
      <c r="B190" s="143">
        <v>42090</v>
      </c>
      <c r="C190" s="143"/>
      <c r="D190" s="151" t="s">
        <v>645</v>
      </c>
      <c r="E190" s="146" t="s">
        <v>574</v>
      </c>
      <c r="F190" s="146">
        <v>49.5</v>
      </c>
      <c r="G190" s="147"/>
      <c r="H190" s="147">
        <v>15.85</v>
      </c>
      <c r="I190" s="147">
        <v>67</v>
      </c>
      <c r="J190" s="148" t="s">
        <v>646</v>
      </c>
      <c r="K190" s="147">
        <f t="shared" si="117"/>
        <v>-33.65</v>
      </c>
      <c r="L190" s="152">
        <f t="shared" si="118"/>
        <v>-0.67979797979797973</v>
      </c>
      <c r="M190" s="146" t="s">
        <v>587</v>
      </c>
      <c r="N190" s="153">
        <v>43627</v>
      </c>
      <c r="O190" s="54"/>
      <c r="P190" s="54"/>
      <c r="Q190" s="202"/>
      <c r="R190" s="54"/>
      <c r="S190" s="37"/>
      <c r="T190" s="54"/>
      <c r="U190" s="37"/>
      <c r="V190" s="54"/>
      <c r="W190" s="37"/>
      <c r="X190" s="54"/>
      <c r="Y190" s="37"/>
      <c r="Z190" s="54"/>
      <c r="AA190" s="37"/>
      <c r="AB190" s="54"/>
      <c r="AC190" s="37"/>
      <c r="AD190" s="54"/>
      <c r="AE190" s="37"/>
    </row>
    <row r="191" spans="1:31" ht="12.75" customHeight="1">
      <c r="A191" s="132">
        <v>27</v>
      </c>
      <c r="B191" s="133">
        <v>42093</v>
      </c>
      <c r="C191" s="133"/>
      <c r="D191" s="134" t="s">
        <v>647</v>
      </c>
      <c r="E191" s="135" t="s">
        <v>574</v>
      </c>
      <c r="F191" s="136">
        <v>183.5</v>
      </c>
      <c r="G191" s="135"/>
      <c r="H191" s="135">
        <v>219</v>
      </c>
      <c r="I191" s="137">
        <v>218</v>
      </c>
      <c r="J191" s="138" t="s">
        <v>648</v>
      </c>
      <c r="K191" s="139">
        <f t="shared" si="117"/>
        <v>35.5</v>
      </c>
      <c r="L191" s="140">
        <f t="shared" si="118"/>
        <v>0.19346049046321526</v>
      </c>
      <c r="M191" s="135" t="s">
        <v>577</v>
      </c>
      <c r="N191" s="141">
        <v>42103</v>
      </c>
      <c r="O191" s="54"/>
      <c r="P191" s="54"/>
      <c r="Q191" s="202"/>
      <c r="R191" s="54"/>
      <c r="S191" s="37"/>
      <c r="T191" s="54"/>
      <c r="U191" s="37"/>
      <c r="V191" s="54"/>
      <c r="W191" s="37"/>
      <c r="X191" s="54"/>
      <c r="Y191" s="37"/>
      <c r="Z191" s="54"/>
      <c r="AA191" s="37"/>
      <c r="AB191" s="54"/>
      <c r="AC191" s="37"/>
      <c r="AD191" s="54"/>
      <c r="AE191" s="37"/>
    </row>
    <row r="192" spans="1:31" ht="12.75" customHeight="1">
      <c r="A192" s="132">
        <v>28</v>
      </c>
      <c r="B192" s="133">
        <v>42114</v>
      </c>
      <c r="C192" s="133"/>
      <c r="D192" s="134" t="s">
        <v>649</v>
      </c>
      <c r="E192" s="135" t="s">
        <v>574</v>
      </c>
      <c r="F192" s="136">
        <f>(227+237)/2</f>
        <v>232</v>
      </c>
      <c r="G192" s="135"/>
      <c r="H192" s="135">
        <v>298</v>
      </c>
      <c r="I192" s="137">
        <v>298</v>
      </c>
      <c r="J192" s="138" t="s">
        <v>607</v>
      </c>
      <c r="K192" s="139">
        <f t="shared" si="117"/>
        <v>66</v>
      </c>
      <c r="L192" s="140">
        <f t="shared" si="118"/>
        <v>0.28448275862068967</v>
      </c>
      <c r="M192" s="135" t="s">
        <v>577</v>
      </c>
      <c r="N192" s="141">
        <v>42823</v>
      </c>
      <c r="O192" s="54"/>
      <c r="P192" s="54"/>
      <c r="Q192" s="202"/>
      <c r="R192" s="54"/>
      <c r="S192" s="37"/>
      <c r="T192" s="54"/>
      <c r="U192" s="37"/>
      <c r="V192" s="54"/>
      <c r="W192" s="37"/>
      <c r="X192" s="54"/>
      <c r="Y192" s="37"/>
      <c r="Z192" s="54"/>
      <c r="AA192" s="37"/>
      <c r="AB192" s="54"/>
      <c r="AC192" s="37"/>
      <c r="AD192" s="54"/>
      <c r="AE192" s="37"/>
    </row>
    <row r="193" spans="1:31" ht="12.75" customHeight="1">
      <c r="A193" s="132">
        <v>29</v>
      </c>
      <c r="B193" s="133">
        <v>42128</v>
      </c>
      <c r="C193" s="133"/>
      <c r="D193" s="134" t="s">
        <v>650</v>
      </c>
      <c r="E193" s="135" t="s">
        <v>586</v>
      </c>
      <c r="F193" s="136">
        <v>385</v>
      </c>
      <c r="G193" s="135"/>
      <c r="H193" s="135">
        <f>212.5+331</f>
        <v>543.5</v>
      </c>
      <c r="I193" s="137">
        <v>510</v>
      </c>
      <c r="J193" s="138" t="s">
        <v>651</v>
      </c>
      <c r="K193" s="139">
        <f t="shared" si="117"/>
        <v>158.5</v>
      </c>
      <c r="L193" s="140">
        <f t="shared" si="118"/>
        <v>0.41168831168831171</v>
      </c>
      <c r="M193" s="135" t="s">
        <v>577</v>
      </c>
      <c r="N193" s="141">
        <v>42235</v>
      </c>
      <c r="O193" s="54"/>
      <c r="P193" s="54"/>
      <c r="Q193" s="202"/>
      <c r="R193" s="54"/>
      <c r="S193" s="37"/>
      <c r="T193" s="54"/>
      <c r="U193" s="37"/>
      <c r="V193" s="54"/>
      <c r="W193" s="37"/>
      <c r="X193" s="54"/>
      <c r="Y193" s="37"/>
      <c r="Z193" s="54"/>
      <c r="AA193" s="37"/>
      <c r="AB193" s="54"/>
      <c r="AC193" s="37"/>
      <c r="AD193" s="54"/>
      <c r="AE193" s="37"/>
    </row>
    <row r="194" spans="1:31" ht="12.75" customHeight="1">
      <c r="A194" s="132">
        <v>30</v>
      </c>
      <c r="B194" s="133">
        <v>42128</v>
      </c>
      <c r="C194" s="133"/>
      <c r="D194" s="134" t="s">
        <v>652</v>
      </c>
      <c r="E194" s="135" t="s">
        <v>586</v>
      </c>
      <c r="F194" s="136">
        <v>115.5</v>
      </c>
      <c r="G194" s="135"/>
      <c r="H194" s="135">
        <v>146</v>
      </c>
      <c r="I194" s="137">
        <v>142</v>
      </c>
      <c r="J194" s="138" t="s">
        <v>653</v>
      </c>
      <c r="K194" s="139">
        <f t="shared" si="117"/>
        <v>30.5</v>
      </c>
      <c r="L194" s="140">
        <f t="shared" si="118"/>
        <v>0.26406926406926406</v>
      </c>
      <c r="M194" s="135" t="s">
        <v>577</v>
      </c>
      <c r="N194" s="141">
        <v>42202</v>
      </c>
      <c r="O194" s="54"/>
      <c r="P194" s="54"/>
      <c r="Q194" s="202"/>
      <c r="R194" s="54"/>
      <c r="S194" s="37"/>
      <c r="T194" s="54"/>
      <c r="U194" s="37"/>
      <c r="V194" s="54"/>
      <c r="W194" s="37"/>
      <c r="X194" s="54"/>
      <c r="Y194" s="37"/>
      <c r="Z194" s="54"/>
      <c r="AA194" s="37"/>
      <c r="AB194" s="54"/>
      <c r="AC194" s="37"/>
      <c r="AD194" s="54"/>
      <c r="AE194" s="37"/>
    </row>
    <row r="195" spans="1:31" ht="12.75" customHeight="1">
      <c r="A195" s="132">
        <v>31</v>
      </c>
      <c r="B195" s="133">
        <v>42151</v>
      </c>
      <c r="C195" s="133"/>
      <c r="D195" s="134" t="s">
        <v>527</v>
      </c>
      <c r="E195" s="135" t="s">
        <v>586</v>
      </c>
      <c r="F195" s="136">
        <v>237.5</v>
      </c>
      <c r="G195" s="135"/>
      <c r="H195" s="135">
        <v>279.5</v>
      </c>
      <c r="I195" s="137">
        <v>278</v>
      </c>
      <c r="J195" s="138" t="s">
        <v>607</v>
      </c>
      <c r="K195" s="139">
        <f t="shared" si="117"/>
        <v>42</v>
      </c>
      <c r="L195" s="140">
        <f t="shared" si="118"/>
        <v>0.17684210526315788</v>
      </c>
      <c r="M195" s="135" t="s">
        <v>577</v>
      </c>
      <c r="N195" s="141">
        <v>42222</v>
      </c>
      <c r="O195" s="54"/>
      <c r="P195" s="54"/>
      <c r="Q195" s="202"/>
      <c r="R195" s="54"/>
      <c r="S195" s="37"/>
      <c r="T195" s="54"/>
      <c r="U195" s="37"/>
      <c r="V195" s="54"/>
      <c r="W195" s="37"/>
      <c r="X195" s="54"/>
      <c r="Y195" s="37"/>
      <c r="Z195" s="54"/>
      <c r="AA195" s="37"/>
      <c r="AB195" s="54"/>
      <c r="AC195" s="37"/>
      <c r="AD195" s="54"/>
      <c r="AE195" s="37"/>
    </row>
    <row r="196" spans="1:31" ht="12.75" customHeight="1">
      <c r="A196" s="132">
        <v>32</v>
      </c>
      <c r="B196" s="133">
        <v>42174</v>
      </c>
      <c r="C196" s="133"/>
      <c r="D196" s="134" t="s">
        <v>625</v>
      </c>
      <c r="E196" s="135" t="s">
        <v>574</v>
      </c>
      <c r="F196" s="136">
        <v>340</v>
      </c>
      <c r="G196" s="135"/>
      <c r="H196" s="135">
        <v>448</v>
      </c>
      <c r="I196" s="137">
        <v>448</v>
      </c>
      <c r="J196" s="138" t="s">
        <v>607</v>
      </c>
      <c r="K196" s="139">
        <f t="shared" si="117"/>
        <v>108</v>
      </c>
      <c r="L196" s="140">
        <f t="shared" si="118"/>
        <v>0.31764705882352939</v>
      </c>
      <c r="M196" s="135" t="s">
        <v>577</v>
      </c>
      <c r="N196" s="141">
        <v>43018</v>
      </c>
      <c r="O196" s="54"/>
      <c r="P196" s="54"/>
      <c r="Q196" s="202"/>
      <c r="R196" s="54"/>
      <c r="S196" s="37"/>
      <c r="T196" s="54"/>
      <c r="U196" s="37"/>
      <c r="V196" s="54"/>
      <c r="W196" s="37"/>
      <c r="X196" s="54"/>
      <c r="Y196" s="37"/>
      <c r="Z196" s="54"/>
      <c r="AA196" s="37"/>
      <c r="AB196" s="54"/>
      <c r="AC196" s="37"/>
      <c r="AD196" s="54"/>
      <c r="AE196" s="37"/>
    </row>
    <row r="197" spans="1:31" ht="12.75" customHeight="1">
      <c r="A197" s="132">
        <v>33</v>
      </c>
      <c r="B197" s="133">
        <v>42191</v>
      </c>
      <c r="C197" s="133"/>
      <c r="D197" s="134" t="s">
        <v>654</v>
      </c>
      <c r="E197" s="135" t="s">
        <v>574</v>
      </c>
      <c r="F197" s="136">
        <v>390</v>
      </c>
      <c r="G197" s="135"/>
      <c r="H197" s="135">
        <v>460</v>
      </c>
      <c r="I197" s="137">
        <v>460</v>
      </c>
      <c r="J197" s="138" t="s">
        <v>607</v>
      </c>
      <c r="K197" s="139">
        <f t="shared" ref="K197:K217" si="119">H197-F197</f>
        <v>70</v>
      </c>
      <c r="L197" s="140">
        <f t="shared" ref="L197:L217" si="120">K197/F197</f>
        <v>0.17948717948717949</v>
      </c>
      <c r="M197" s="135" t="s">
        <v>577</v>
      </c>
      <c r="N197" s="141">
        <v>42478</v>
      </c>
      <c r="O197" s="54"/>
      <c r="P197" s="54"/>
      <c r="Q197" s="202"/>
      <c r="R197" s="54"/>
      <c r="S197" s="37"/>
      <c r="T197" s="54"/>
      <c r="U197" s="37"/>
      <c r="V197" s="54"/>
      <c r="W197" s="37"/>
      <c r="X197" s="54"/>
      <c r="Y197" s="37"/>
      <c r="Z197" s="54"/>
      <c r="AA197" s="37"/>
      <c r="AB197" s="54"/>
      <c r="AC197" s="37"/>
      <c r="AD197" s="54"/>
      <c r="AE197" s="37"/>
    </row>
    <row r="198" spans="1:31" ht="12.75" customHeight="1">
      <c r="A198" s="142">
        <v>34</v>
      </c>
      <c r="B198" s="143">
        <v>42195</v>
      </c>
      <c r="C198" s="143"/>
      <c r="D198" s="144" t="s">
        <v>655</v>
      </c>
      <c r="E198" s="145" t="s">
        <v>574</v>
      </c>
      <c r="F198" s="146">
        <v>122.5</v>
      </c>
      <c r="G198" s="146"/>
      <c r="H198" s="147">
        <v>61</v>
      </c>
      <c r="I198" s="147">
        <v>172</v>
      </c>
      <c r="J198" s="148" t="s">
        <v>656</v>
      </c>
      <c r="K198" s="149">
        <f t="shared" si="119"/>
        <v>-61.5</v>
      </c>
      <c r="L198" s="150">
        <f t="shared" si="120"/>
        <v>-0.50204081632653064</v>
      </c>
      <c r="M198" s="146" t="s">
        <v>587</v>
      </c>
      <c r="N198" s="143">
        <v>43333</v>
      </c>
      <c r="O198" s="54"/>
      <c r="P198" s="54"/>
      <c r="Q198" s="202"/>
      <c r="R198" s="54"/>
      <c r="S198" s="37"/>
      <c r="T198" s="54"/>
      <c r="U198" s="37"/>
      <c r="V198" s="54"/>
      <c r="W198" s="37"/>
      <c r="X198" s="54"/>
      <c r="Y198" s="37"/>
      <c r="Z198" s="54"/>
      <c r="AA198" s="37"/>
      <c r="AB198" s="54"/>
      <c r="AC198" s="37"/>
      <c r="AD198" s="54"/>
      <c r="AE198" s="37"/>
    </row>
    <row r="199" spans="1:31" ht="12.75" customHeight="1">
      <c r="A199" s="132">
        <v>35</v>
      </c>
      <c r="B199" s="133">
        <v>42219</v>
      </c>
      <c r="C199" s="133"/>
      <c r="D199" s="134" t="s">
        <v>657</v>
      </c>
      <c r="E199" s="135" t="s">
        <v>574</v>
      </c>
      <c r="F199" s="136">
        <v>297.5</v>
      </c>
      <c r="G199" s="135"/>
      <c r="H199" s="135">
        <v>350</v>
      </c>
      <c r="I199" s="137">
        <v>360</v>
      </c>
      <c r="J199" s="138" t="s">
        <v>658</v>
      </c>
      <c r="K199" s="139">
        <f t="shared" si="119"/>
        <v>52.5</v>
      </c>
      <c r="L199" s="140">
        <f t="shared" si="120"/>
        <v>0.17647058823529413</v>
      </c>
      <c r="M199" s="135" t="s">
        <v>577</v>
      </c>
      <c r="N199" s="141">
        <v>42232</v>
      </c>
      <c r="O199" s="54"/>
      <c r="P199" s="54"/>
      <c r="Q199" s="202"/>
      <c r="R199" s="54"/>
      <c r="S199" s="37"/>
      <c r="T199" s="54"/>
      <c r="U199" s="37"/>
      <c r="V199" s="54"/>
      <c r="W199" s="37"/>
      <c r="X199" s="54"/>
      <c r="Y199" s="37"/>
      <c r="Z199" s="54"/>
      <c r="AA199" s="37"/>
      <c r="AB199" s="54"/>
      <c r="AC199" s="37"/>
      <c r="AD199" s="54"/>
      <c r="AE199" s="37"/>
    </row>
    <row r="200" spans="1:31" ht="12.75" customHeight="1">
      <c r="A200" s="132">
        <v>36</v>
      </c>
      <c r="B200" s="133">
        <v>42219</v>
      </c>
      <c r="C200" s="133"/>
      <c r="D200" s="134" t="s">
        <v>659</v>
      </c>
      <c r="E200" s="135" t="s">
        <v>574</v>
      </c>
      <c r="F200" s="136">
        <v>115.5</v>
      </c>
      <c r="G200" s="135"/>
      <c r="H200" s="135">
        <v>149</v>
      </c>
      <c r="I200" s="137">
        <v>140</v>
      </c>
      <c r="J200" s="138" t="s">
        <v>660</v>
      </c>
      <c r="K200" s="139">
        <f t="shared" si="119"/>
        <v>33.5</v>
      </c>
      <c r="L200" s="140">
        <f t="shared" si="120"/>
        <v>0.29004329004329005</v>
      </c>
      <c r="M200" s="135" t="s">
        <v>577</v>
      </c>
      <c r="N200" s="141">
        <v>42740</v>
      </c>
      <c r="O200" s="54"/>
      <c r="P200" s="54"/>
      <c r="Q200" s="202"/>
      <c r="R200" s="54"/>
      <c r="S200" s="37"/>
      <c r="T200" s="54"/>
      <c r="U200" s="37"/>
      <c r="V200" s="54"/>
      <c r="W200" s="37"/>
      <c r="X200" s="54"/>
      <c r="Y200" s="37"/>
      <c r="Z200" s="54"/>
      <c r="AA200" s="37"/>
      <c r="AB200" s="54"/>
      <c r="AC200" s="37"/>
      <c r="AD200" s="54"/>
      <c r="AE200" s="37"/>
    </row>
    <row r="201" spans="1:31" ht="12.75" customHeight="1">
      <c r="A201" s="132">
        <v>37</v>
      </c>
      <c r="B201" s="133">
        <v>42251</v>
      </c>
      <c r="C201" s="133"/>
      <c r="D201" s="134" t="s">
        <v>527</v>
      </c>
      <c r="E201" s="135" t="s">
        <v>574</v>
      </c>
      <c r="F201" s="136">
        <v>226</v>
      </c>
      <c r="G201" s="135"/>
      <c r="H201" s="135">
        <v>292</v>
      </c>
      <c r="I201" s="137">
        <v>292</v>
      </c>
      <c r="J201" s="138" t="s">
        <v>661</v>
      </c>
      <c r="K201" s="139">
        <f t="shared" si="119"/>
        <v>66</v>
      </c>
      <c r="L201" s="140">
        <f t="shared" si="120"/>
        <v>0.29203539823008851</v>
      </c>
      <c r="M201" s="135" t="s">
        <v>577</v>
      </c>
      <c r="N201" s="141">
        <v>42286</v>
      </c>
      <c r="O201" s="54"/>
      <c r="P201" s="54"/>
      <c r="Q201" s="202"/>
      <c r="R201" s="54"/>
      <c r="S201" s="37"/>
      <c r="T201" s="54"/>
      <c r="U201" s="37"/>
      <c r="V201" s="54"/>
      <c r="W201" s="37"/>
      <c r="X201" s="54"/>
      <c r="Y201" s="37"/>
      <c r="Z201" s="54"/>
      <c r="AA201" s="37"/>
      <c r="AB201" s="54"/>
      <c r="AC201" s="37"/>
      <c r="AD201" s="54"/>
      <c r="AE201" s="37"/>
    </row>
    <row r="202" spans="1:31" ht="12.75" customHeight="1">
      <c r="A202" s="132">
        <v>38</v>
      </c>
      <c r="B202" s="133">
        <v>42254</v>
      </c>
      <c r="C202" s="133"/>
      <c r="D202" s="134" t="s">
        <v>649</v>
      </c>
      <c r="E202" s="135" t="s">
        <v>574</v>
      </c>
      <c r="F202" s="136">
        <v>232.5</v>
      </c>
      <c r="G202" s="135"/>
      <c r="H202" s="135">
        <v>312.5</v>
      </c>
      <c r="I202" s="137">
        <v>310</v>
      </c>
      <c r="J202" s="138" t="s">
        <v>607</v>
      </c>
      <c r="K202" s="139">
        <f t="shared" si="119"/>
        <v>80</v>
      </c>
      <c r="L202" s="140">
        <f t="shared" si="120"/>
        <v>0.34408602150537637</v>
      </c>
      <c r="M202" s="135" t="s">
        <v>577</v>
      </c>
      <c r="N202" s="141">
        <v>42823</v>
      </c>
      <c r="O202" s="54"/>
      <c r="P202" s="54"/>
      <c r="Q202" s="202"/>
      <c r="R202" s="54"/>
      <c r="S202" s="37"/>
      <c r="T202" s="54"/>
      <c r="U202" s="37"/>
      <c r="V202" s="54"/>
      <c r="W202" s="37"/>
      <c r="X202" s="54"/>
      <c r="Y202" s="37"/>
      <c r="Z202" s="54"/>
      <c r="AA202" s="37"/>
      <c r="AB202" s="54"/>
      <c r="AC202" s="37"/>
      <c r="AD202" s="54"/>
      <c r="AE202" s="37"/>
    </row>
    <row r="203" spans="1:31" ht="12.75" customHeight="1">
      <c r="A203" s="132">
        <v>39</v>
      </c>
      <c r="B203" s="133">
        <v>42268</v>
      </c>
      <c r="C203" s="133"/>
      <c r="D203" s="134" t="s">
        <v>662</v>
      </c>
      <c r="E203" s="135" t="s">
        <v>574</v>
      </c>
      <c r="F203" s="136">
        <v>196.5</v>
      </c>
      <c r="G203" s="135"/>
      <c r="H203" s="135">
        <v>238</v>
      </c>
      <c r="I203" s="137">
        <v>238</v>
      </c>
      <c r="J203" s="138" t="s">
        <v>661</v>
      </c>
      <c r="K203" s="139">
        <f t="shared" si="119"/>
        <v>41.5</v>
      </c>
      <c r="L203" s="140">
        <f t="shared" si="120"/>
        <v>0.21119592875318066</v>
      </c>
      <c r="M203" s="135" t="s">
        <v>577</v>
      </c>
      <c r="N203" s="141">
        <v>42291</v>
      </c>
      <c r="O203" s="54"/>
      <c r="P203" s="54"/>
      <c r="Q203" s="202"/>
      <c r="R203" s="54"/>
      <c r="S203" s="37"/>
      <c r="T203" s="54"/>
      <c r="U203" s="37"/>
      <c r="V203" s="54"/>
      <c r="W203" s="37"/>
      <c r="X203" s="54"/>
      <c r="Y203" s="37"/>
      <c r="Z203" s="54"/>
      <c r="AA203" s="37"/>
      <c r="AB203" s="54"/>
      <c r="AC203" s="37"/>
      <c r="AD203" s="54"/>
      <c r="AE203" s="37"/>
    </row>
    <row r="204" spans="1:31" ht="12.75" customHeight="1">
      <c r="A204" s="132">
        <v>40</v>
      </c>
      <c r="B204" s="133">
        <v>42271</v>
      </c>
      <c r="C204" s="133"/>
      <c r="D204" s="134" t="s">
        <v>605</v>
      </c>
      <c r="E204" s="135" t="s">
        <v>574</v>
      </c>
      <c r="F204" s="136">
        <v>65</v>
      </c>
      <c r="G204" s="135"/>
      <c r="H204" s="135">
        <v>82</v>
      </c>
      <c r="I204" s="137">
        <v>82</v>
      </c>
      <c r="J204" s="138" t="s">
        <v>661</v>
      </c>
      <c r="K204" s="139">
        <f t="shared" si="119"/>
        <v>17</v>
      </c>
      <c r="L204" s="140">
        <f t="shared" si="120"/>
        <v>0.26153846153846155</v>
      </c>
      <c r="M204" s="135" t="s">
        <v>577</v>
      </c>
      <c r="N204" s="141">
        <v>42578</v>
      </c>
      <c r="O204" s="54"/>
      <c r="P204" s="54"/>
      <c r="Q204" s="202"/>
      <c r="R204" s="54"/>
      <c r="S204" s="37"/>
      <c r="T204" s="54"/>
      <c r="U204" s="37"/>
      <c r="V204" s="54"/>
      <c r="W204" s="37"/>
      <c r="X204" s="54"/>
      <c r="Y204" s="37"/>
      <c r="Z204" s="54"/>
      <c r="AA204" s="37"/>
      <c r="AB204" s="54"/>
      <c r="AC204" s="37"/>
      <c r="AD204" s="54"/>
      <c r="AE204" s="37"/>
    </row>
    <row r="205" spans="1:31" ht="12.75" customHeight="1">
      <c r="A205" s="132">
        <v>41</v>
      </c>
      <c r="B205" s="133">
        <v>42291</v>
      </c>
      <c r="C205" s="133"/>
      <c r="D205" s="134" t="s">
        <v>663</v>
      </c>
      <c r="E205" s="135" t="s">
        <v>574</v>
      </c>
      <c r="F205" s="136">
        <v>144</v>
      </c>
      <c r="G205" s="135"/>
      <c r="H205" s="135">
        <v>182.5</v>
      </c>
      <c r="I205" s="137">
        <v>181</v>
      </c>
      <c r="J205" s="138" t="s">
        <v>661</v>
      </c>
      <c r="K205" s="139">
        <f t="shared" si="119"/>
        <v>38.5</v>
      </c>
      <c r="L205" s="140">
        <f t="shared" si="120"/>
        <v>0.2673611111111111</v>
      </c>
      <c r="M205" s="135" t="s">
        <v>577</v>
      </c>
      <c r="N205" s="141">
        <v>42817</v>
      </c>
      <c r="O205" s="54"/>
      <c r="P205" s="54"/>
      <c r="Q205" s="202"/>
      <c r="R205" s="54"/>
      <c r="S205" s="37"/>
      <c r="T205" s="54"/>
      <c r="U205" s="37"/>
      <c r="V205" s="54"/>
      <c r="W205" s="37"/>
      <c r="X205" s="54"/>
      <c r="Y205" s="37"/>
      <c r="Z205" s="54"/>
      <c r="AA205" s="37"/>
      <c r="AB205" s="54"/>
      <c r="AC205" s="37"/>
      <c r="AD205" s="54"/>
      <c r="AE205" s="37"/>
    </row>
    <row r="206" spans="1:31" ht="12.75" customHeight="1">
      <c r="A206" s="132">
        <v>42</v>
      </c>
      <c r="B206" s="133">
        <v>42291</v>
      </c>
      <c r="C206" s="133"/>
      <c r="D206" s="134" t="s">
        <v>664</v>
      </c>
      <c r="E206" s="135" t="s">
        <v>574</v>
      </c>
      <c r="F206" s="136">
        <v>264</v>
      </c>
      <c r="G206" s="135"/>
      <c r="H206" s="135">
        <v>311</v>
      </c>
      <c r="I206" s="137">
        <v>311</v>
      </c>
      <c r="J206" s="138" t="s">
        <v>661</v>
      </c>
      <c r="K206" s="139">
        <f t="shared" si="119"/>
        <v>47</v>
      </c>
      <c r="L206" s="140">
        <f t="shared" si="120"/>
        <v>0.17803030303030304</v>
      </c>
      <c r="M206" s="135" t="s">
        <v>577</v>
      </c>
      <c r="N206" s="141">
        <v>42604</v>
      </c>
      <c r="O206" s="54"/>
      <c r="P206" s="54"/>
      <c r="Q206" s="202"/>
      <c r="R206" s="54"/>
      <c r="S206" s="37"/>
      <c r="T206" s="54"/>
      <c r="U206" s="37"/>
      <c r="V206" s="54"/>
      <c r="W206" s="37"/>
      <c r="X206" s="54"/>
      <c r="Y206" s="37"/>
      <c r="Z206" s="54"/>
      <c r="AA206" s="37"/>
      <c r="AB206" s="54"/>
      <c r="AC206" s="37"/>
      <c r="AD206" s="54"/>
      <c r="AE206" s="37"/>
    </row>
    <row r="207" spans="1:31" ht="12.75" customHeight="1">
      <c r="A207" s="132">
        <v>43</v>
      </c>
      <c r="B207" s="133">
        <v>42318</v>
      </c>
      <c r="C207" s="133"/>
      <c r="D207" s="134" t="s">
        <v>665</v>
      </c>
      <c r="E207" s="135" t="s">
        <v>586</v>
      </c>
      <c r="F207" s="136">
        <v>549.5</v>
      </c>
      <c r="G207" s="135"/>
      <c r="H207" s="135">
        <v>630</v>
      </c>
      <c r="I207" s="137">
        <v>630</v>
      </c>
      <c r="J207" s="138" t="s">
        <v>661</v>
      </c>
      <c r="K207" s="139">
        <f t="shared" si="119"/>
        <v>80.5</v>
      </c>
      <c r="L207" s="140">
        <f t="shared" si="120"/>
        <v>0.1464968152866242</v>
      </c>
      <c r="M207" s="135" t="s">
        <v>577</v>
      </c>
      <c r="N207" s="141">
        <v>42419</v>
      </c>
      <c r="O207" s="54"/>
      <c r="P207" s="54"/>
      <c r="Q207" s="202"/>
      <c r="R207" s="54"/>
      <c r="S207" s="37"/>
      <c r="T207" s="54"/>
      <c r="U207" s="37"/>
      <c r="V207" s="54"/>
      <c r="W207" s="37"/>
      <c r="X207" s="54"/>
      <c r="Y207" s="37"/>
      <c r="Z207" s="54"/>
      <c r="AA207" s="37"/>
      <c r="AB207" s="54"/>
      <c r="AC207" s="37"/>
      <c r="AD207" s="54"/>
      <c r="AE207" s="37"/>
    </row>
    <row r="208" spans="1:31" ht="12.75" customHeight="1">
      <c r="A208" s="132">
        <v>44</v>
      </c>
      <c r="B208" s="133">
        <v>42342</v>
      </c>
      <c r="C208" s="133"/>
      <c r="D208" s="134" t="s">
        <v>666</v>
      </c>
      <c r="E208" s="135" t="s">
        <v>574</v>
      </c>
      <c r="F208" s="136">
        <v>1027.5</v>
      </c>
      <c r="G208" s="135"/>
      <c r="H208" s="135">
        <v>1315</v>
      </c>
      <c r="I208" s="137">
        <v>1250</v>
      </c>
      <c r="J208" s="138" t="s">
        <v>661</v>
      </c>
      <c r="K208" s="139">
        <f t="shared" si="119"/>
        <v>287.5</v>
      </c>
      <c r="L208" s="140">
        <f t="shared" si="120"/>
        <v>0.27980535279805352</v>
      </c>
      <c r="M208" s="135" t="s">
        <v>577</v>
      </c>
      <c r="N208" s="141">
        <v>43244</v>
      </c>
      <c r="O208" s="54"/>
      <c r="P208" s="54"/>
      <c r="Q208" s="202"/>
      <c r="R208" s="54"/>
      <c r="S208" s="37"/>
      <c r="T208" s="54"/>
      <c r="U208" s="37"/>
      <c r="V208" s="54"/>
      <c r="W208" s="37"/>
      <c r="X208" s="54"/>
      <c r="Y208" s="37"/>
      <c r="Z208" s="54"/>
      <c r="AA208" s="37"/>
      <c r="AB208" s="54"/>
      <c r="AC208" s="37"/>
      <c r="AD208" s="54"/>
      <c r="AE208" s="37"/>
    </row>
    <row r="209" spans="1:31" ht="12.75" customHeight="1">
      <c r="A209" s="132">
        <v>45</v>
      </c>
      <c r="B209" s="133">
        <v>42367</v>
      </c>
      <c r="C209" s="133"/>
      <c r="D209" s="134" t="s">
        <v>667</v>
      </c>
      <c r="E209" s="135" t="s">
        <v>574</v>
      </c>
      <c r="F209" s="136">
        <v>465</v>
      </c>
      <c r="G209" s="135"/>
      <c r="H209" s="135">
        <v>540</v>
      </c>
      <c r="I209" s="137">
        <v>540</v>
      </c>
      <c r="J209" s="138" t="s">
        <v>661</v>
      </c>
      <c r="K209" s="139">
        <f t="shared" si="119"/>
        <v>75</v>
      </c>
      <c r="L209" s="140">
        <f t="shared" si="120"/>
        <v>0.16129032258064516</v>
      </c>
      <c r="M209" s="135" t="s">
        <v>577</v>
      </c>
      <c r="N209" s="141">
        <v>42530</v>
      </c>
      <c r="O209" s="54"/>
      <c r="P209" s="54"/>
      <c r="Q209" s="202"/>
      <c r="R209" s="54"/>
      <c r="S209" s="37"/>
      <c r="T209" s="54"/>
      <c r="U209" s="37"/>
      <c r="V209" s="54"/>
      <c r="W209" s="37"/>
      <c r="X209" s="54"/>
      <c r="Y209" s="37"/>
      <c r="Z209" s="54"/>
      <c r="AA209" s="37"/>
      <c r="AB209" s="54"/>
      <c r="AC209" s="37"/>
      <c r="AD209" s="54"/>
      <c r="AE209" s="37"/>
    </row>
    <row r="210" spans="1:31" ht="12.75" customHeight="1">
      <c r="A210" s="132">
        <v>46</v>
      </c>
      <c r="B210" s="133">
        <v>42380</v>
      </c>
      <c r="C210" s="133"/>
      <c r="D210" s="134" t="s">
        <v>396</v>
      </c>
      <c r="E210" s="135" t="s">
        <v>586</v>
      </c>
      <c r="F210" s="136">
        <v>81</v>
      </c>
      <c r="G210" s="135"/>
      <c r="H210" s="135">
        <v>110</v>
      </c>
      <c r="I210" s="137">
        <v>110</v>
      </c>
      <c r="J210" s="138" t="s">
        <v>661</v>
      </c>
      <c r="K210" s="139">
        <f t="shared" si="119"/>
        <v>29</v>
      </c>
      <c r="L210" s="140">
        <f t="shared" si="120"/>
        <v>0.35802469135802467</v>
      </c>
      <c r="M210" s="135" t="s">
        <v>577</v>
      </c>
      <c r="N210" s="141">
        <v>42745</v>
      </c>
      <c r="O210" s="54"/>
      <c r="P210" s="54"/>
      <c r="Q210" s="202"/>
      <c r="R210" s="54"/>
      <c r="S210" s="37"/>
      <c r="T210" s="54"/>
      <c r="U210" s="37"/>
      <c r="V210" s="54"/>
      <c r="W210" s="37"/>
      <c r="X210" s="54"/>
      <c r="Y210" s="37"/>
      <c r="Z210" s="54"/>
      <c r="AA210" s="37"/>
      <c r="AB210" s="54"/>
      <c r="AC210" s="37"/>
      <c r="AD210" s="54"/>
      <c r="AE210" s="37"/>
    </row>
    <row r="211" spans="1:31" ht="12.75" customHeight="1">
      <c r="A211" s="132">
        <v>47</v>
      </c>
      <c r="B211" s="133">
        <v>42382</v>
      </c>
      <c r="C211" s="133"/>
      <c r="D211" s="134" t="s">
        <v>668</v>
      </c>
      <c r="E211" s="135" t="s">
        <v>586</v>
      </c>
      <c r="F211" s="136">
        <v>417.5</v>
      </c>
      <c r="G211" s="135"/>
      <c r="H211" s="135">
        <v>547</v>
      </c>
      <c r="I211" s="137">
        <v>535</v>
      </c>
      <c r="J211" s="138" t="s">
        <v>661</v>
      </c>
      <c r="K211" s="139">
        <f t="shared" si="119"/>
        <v>129.5</v>
      </c>
      <c r="L211" s="140">
        <f t="shared" si="120"/>
        <v>0.31017964071856285</v>
      </c>
      <c r="M211" s="135" t="s">
        <v>577</v>
      </c>
      <c r="N211" s="141">
        <v>42578</v>
      </c>
      <c r="O211" s="54"/>
      <c r="P211" s="54"/>
      <c r="Q211" s="202"/>
      <c r="R211" s="54"/>
      <c r="S211" s="37"/>
      <c r="T211" s="54"/>
      <c r="U211" s="37"/>
      <c r="V211" s="54"/>
      <c r="W211" s="37"/>
      <c r="X211" s="54"/>
      <c r="Y211" s="37"/>
      <c r="Z211" s="54"/>
      <c r="AA211" s="37"/>
      <c r="AB211" s="54"/>
      <c r="AC211" s="37"/>
      <c r="AD211" s="54"/>
      <c r="AE211" s="37"/>
    </row>
    <row r="212" spans="1:31" ht="12.75" customHeight="1">
      <c r="A212" s="132">
        <v>48</v>
      </c>
      <c r="B212" s="133">
        <v>42408</v>
      </c>
      <c r="C212" s="133"/>
      <c r="D212" s="134" t="s">
        <v>669</v>
      </c>
      <c r="E212" s="135" t="s">
        <v>574</v>
      </c>
      <c r="F212" s="136">
        <v>650</v>
      </c>
      <c r="G212" s="135"/>
      <c r="H212" s="135">
        <v>800</v>
      </c>
      <c r="I212" s="137">
        <v>800</v>
      </c>
      <c r="J212" s="138" t="s">
        <v>661</v>
      </c>
      <c r="K212" s="139">
        <f t="shared" si="119"/>
        <v>150</v>
      </c>
      <c r="L212" s="140">
        <f t="shared" si="120"/>
        <v>0.23076923076923078</v>
      </c>
      <c r="M212" s="135" t="s">
        <v>577</v>
      </c>
      <c r="N212" s="141">
        <v>43154</v>
      </c>
      <c r="O212" s="54"/>
      <c r="P212" s="54"/>
      <c r="Q212" s="202"/>
      <c r="R212" s="54"/>
      <c r="S212" s="37"/>
      <c r="T212" s="54"/>
      <c r="U212" s="37"/>
      <c r="V212" s="54"/>
      <c r="W212" s="37"/>
      <c r="X212" s="54"/>
      <c r="Y212" s="37"/>
      <c r="Z212" s="54"/>
      <c r="AA212" s="37"/>
      <c r="AB212" s="54"/>
      <c r="AC212" s="37"/>
      <c r="AD212" s="54"/>
      <c r="AE212" s="37"/>
    </row>
    <row r="213" spans="1:31" ht="12.75" customHeight="1">
      <c r="A213" s="132">
        <v>49</v>
      </c>
      <c r="B213" s="133">
        <v>42433</v>
      </c>
      <c r="C213" s="133"/>
      <c r="D213" s="134" t="s">
        <v>234</v>
      </c>
      <c r="E213" s="135" t="s">
        <v>574</v>
      </c>
      <c r="F213" s="136">
        <v>437.5</v>
      </c>
      <c r="G213" s="135"/>
      <c r="H213" s="135">
        <v>504.5</v>
      </c>
      <c r="I213" s="137">
        <v>522</v>
      </c>
      <c r="J213" s="138" t="s">
        <v>670</v>
      </c>
      <c r="K213" s="139">
        <f t="shared" si="119"/>
        <v>67</v>
      </c>
      <c r="L213" s="140">
        <f t="shared" si="120"/>
        <v>0.15314285714285714</v>
      </c>
      <c r="M213" s="135" t="s">
        <v>577</v>
      </c>
      <c r="N213" s="141">
        <v>42480</v>
      </c>
      <c r="O213" s="54"/>
      <c r="P213" s="54"/>
      <c r="Q213" s="202"/>
      <c r="R213" s="54"/>
      <c r="S213" s="37"/>
      <c r="T213" s="54"/>
      <c r="U213" s="37"/>
      <c r="V213" s="54"/>
      <c r="W213" s="37"/>
      <c r="X213" s="54"/>
      <c r="Y213" s="37"/>
      <c r="Z213" s="54"/>
      <c r="AA213" s="37"/>
      <c r="AB213" s="54"/>
      <c r="AC213" s="37"/>
      <c r="AD213" s="54"/>
      <c r="AE213" s="37"/>
    </row>
    <row r="214" spans="1:31" ht="12.75" customHeight="1">
      <c r="A214" s="132">
        <v>50</v>
      </c>
      <c r="B214" s="133">
        <v>42438</v>
      </c>
      <c r="C214" s="133"/>
      <c r="D214" s="134" t="s">
        <v>671</v>
      </c>
      <c r="E214" s="135" t="s">
        <v>574</v>
      </c>
      <c r="F214" s="136">
        <v>189.5</v>
      </c>
      <c r="G214" s="135"/>
      <c r="H214" s="135">
        <v>218</v>
      </c>
      <c r="I214" s="137">
        <v>218</v>
      </c>
      <c r="J214" s="138" t="s">
        <v>661</v>
      </c>
      <c r="K214" s="139">
        <f t="shared" si="119"/>
        <v>28.5</v>
      </c>
      <c r="L214" s="140">
        <f t="shared" si="120"/>
        <v>0.15039577836411611</v>
      </c>
      <c r="M214" s="135" t="s">
        <v>577</v>
      </c>
      <c r="N214" s="141">
        <v>43034</v>
      </c>
      <c r="O214" s="54"/>
      <c r="P214" s="54"/>
      <c r="Q214" s="202"/>
      <c r="R214" s="54"/>
      <c r="S214" s="37"/>
      <c r="T214" s="54"/>
      <c r="U214" s="37"/>
      <c r="V214" s="54"/>
      <c r="W214" s="37"/>
      <c r="X214" s="54"/>
      <c r="Y214" s="37"/>
      <c r="Z214" s="54"/>
      <c r="AA214" s="37"/>
      <c r="AB214" s="54"/>
      <c r="AC214" s="37"/>
      <c r="AD214" s="54"/>
      <c r="AE214" s="37"/>
    </row>
    <row r="215" spans="1:31" ht="12.75" customHeight="1">
      <c r="A215" s="142">
        <v>51</v>
      </c>
      <c r="B215" s="143">
        <v>42471</v>
      </c>
      <c r="C215" s="143"/>
      <c r="D215" s="151" t="s">
        <v>672</v>
      </c>
      <c r="E215" s="146" t="s">
        <v>574</v>
      </c>
      <c r="F215" s="146">
        <v>36.5</v>
      </c>
      <c r="G215" s="147"/>
      <c r="H215" s="147">
        <v>15.85</v>
      </c>
      <c r="I215" s="147">
        <v>60</v>
      </c>
      <c r="J215" s="148" t="s">
        <v>673</v>
      </c>
      <c r="K215" s="149">
        <f t="shared" si="119"/>
        <v>-20.65</v>
      </c>
      <c r="L215" s="150">
        <f t="shared" si="120"/>
        <v>-0.5657534246575342</v>
      </c>
      <c r="M215" s="146" t="s">
        <v>587</v>
      </c>
      <c r="N215" s="154">
        <v>43627</v>
      </c>
      <c r="O215" s="54"/>
      <c r="P215" s="54"/>
      <c r="Q215" s="202"/>
      <c r="R215" s="54"/>
      <c r="S215" s="37"/>
      <c r="T215" s="54"/>
      <c r="U215" s="37"/>
      <c r="V215" s="54"/>
      <c r="W215" s="37"/>
      <c r="X215" s="54"/>
      <c r="Y215" s="37"/>
      <c r="Z215" s="54"/>
      <c r="AA215" s="37"/>
      <c r="AB215" s="54"/>
      <c r="AC215" s="37"/>
      <c r="AD215" s="54"/>
      <c r="AE215" s="37"/>
    </row>
    <row r="216" spans="1:31" ht="12.75" customHeight="1">
      <c r="A216" s="132">
        <v>52</v>
      </c>
      <c r="B216" s="133">
        <v>42472</v>
      </c>
      <c r="C216" s="133"/>
      <c r="D216" s="134" t="s">
        <v>674</v>
      </c>
      <c r="E216" s="135" t="s">
        <v>574</v>
      </c>
      <c r="F216" s="136">
        <v>93</v>
      </c>
      <c r="G216" s="135"/>
      <c r="H216" s="135">
        <v>149</v>
      </c>
      <c r="I216" s="137">
        <v>140</v>
      </c>
      <c r="J216" s="138" t="s">
        <v>675</v>
      </c>
      <c r="K216" s="139">
        <f t="shared" si="119"/>
        <v>56</v>
      </c>
      <c r="L216" s="140">
        <f t="shared" si="120"/>
        <v>0.60215053763440862</v>
      </c>
      <c r="M216" s="135" t="s">
        <v>577</v>
      </c>
      <c r="N216" s="141">
        <v>42740</v>
      </c>
      <c r="O216" s="54"/>
      <c r="P216" s="54"/>
      <c r="Q216" s="202"/>
      <c r="R216" s="54"/>
      <c r="S216" s="37"/>
      <c r="T216" s="54"/>
      <c r="U216" s="37"/>
      <c r="V216" s="54"/>
      <c r="W216" s="37"/>
      <c r="X216" s="54"/>
      <c r="Y216" s="37"/>
      <c r="Z216" s="54"/>
      <c r="AA216" s="37"/>
      <c r="AB216" s="54"/>
      <c r="AC216" s="37"/>
      <c r="AD216" s="54"/>
      <c r="AE216" s="37"/>
    </row>
    <row r="217" spans="1:31" ht="12.75" customHeight="1">
      <c r="A217" s="132">
        <v>53</v>
      </c>
      <c r="B217" s="133">
        <v>42472</v>
      </c>
      <c r="C217" s="133"/>
      <c r="D217" s="134" t="s">
        <v>676</v>
      </c>
      <c r="E217" s="135" t="s">
        <v>574</v>
      </c>
      <c r="F217" s="136">
        <v>130</v>
      </c>
      <c r="G217" s="135"/>
      <c r="H217" s="135">
        <v>150</v>
      </c>
      <c r="I217" s="137" t="s">
        <v>677</v>
      </c>
      <c r="J217" s="138" t="s">
        <v>661</v>
      </c>
      <c r="K217" s="139">
        <f t="shared" si="119"/>
        <v>20</v>
      </c>
      <c r="L217" s="140">
        <f t="shared" si="120"/>
        <v>0.15384615384615385</v>
      </c>
      <c r="M217" s="135" t="s">
        <v>577</v>
      </c>
      <c r="N217" s="141">
        <v>42564</v>
      </c>
      <c r="O217" s="54"/>
      <c r="P217" s="54"/>
      <c r="Q217" s="202"/>
      <c r="R217" s="54"/>
      <c r="S217" s="37"/>
      <c r="T217" s="54"/>
      <c r="U217" s="37"/>
      <c r="V217" s="54"/>
      <c r="W217" s="37"/>
      <c r="X217" s="54"/>
      <c r="Y217" s="37"/>
      <c r="Z217" s="54"/>
      <c r="AA217" s="37"/>
      <c r="AB217" s="54"/>
      <c r="AC217" s="37"/>
      <c r="AD217" s="54"/>
      <c r="AE217" s="37"/>
    </row>
    <row r="218" spans="1:31" ht="12.75" customHeight="1">
      <c r="A218" s="132">
        <v>54</v>
      </c>
      <c r="B218" s="133">
        <v>42473</v>
      </c>
      <c r="C218" s="133"/>
      <c r="D218" s="134" t="s">
        <v>678</v>
      </c>
      <c r="E218" s="135" t="s">
        <v>574</v>
      </c>
      <c r="F218" s="136">
        <v>196</v>
      </c>
      <c r="G218" s="135"/>
      <c r="H218" s="135">
        <v>299</v>
      </c>
      <c r="I218" s="137">
        <v>299</v>
      </c>
      <c r="J218" s="138" t="s">
        <v>661</v>
      </c>
      <c r="K218" s="139">
        <v>103</v>
      </c>
      <c r="L218" s="140">
        <v>0.52551020408163296</v>
      </c>
      <c r="M218" s="135" t="s">
        <v>577</v>
      </c>
      <c r="N218" s="141">
        <v>42620</v>
      </c>
      <c r="O218" s="54"/>
      <c r="P218" s="54"/>
      <c r="Q218" s="202"/>
      <c r="R218" s="54"/>
      <c r="S218" s="37"/>
      <c r="T218" s="54"/>
      <c r="U218" s="37"/>
      <c r="V218" s="54"/>
      <c r="W218" s="37"/>
      <c r="X218" s="54"/>
      <c r="Y218" s="37"/>
      <c r="Z218" s="54"/>
      <c r="AA218" s="37"/>
      <c r="AB218" s="54"/>
      <c r="AC218" s="37"/>
      <c r="AD218" s="54"/>
      <c r="AE218" s="37"/>
    </row>
    <row r="219" spans="1:31" ht="12.75" customHeight="1">
      <c r="A219" s="132">
        <v>55</v>
      </c>
      <c r="B219" s="133">
        <v>42473</v>
      </c>
      <c r="C219" s="133"/>
      <c r="D219" s="134" t="s">
        <v>679</v>
      </c>
      <c r="E219" s="135" t="s">
        <v>574</v>
      </c>
      <c r="F219" s="136">
        <v>88</v>
      </c>
      <c r="G219" s="135"/>
      <c r="H219" s="135">
        <v>103</v>
      </c>
      <c r="I219" s="137">
        <v>103</v>
      </c>
      <c r="J219" s="138" t="s">
        <v>661</v>
      </c>
      <c r="K219" s="139">
        <v>15</v>
      </c>
      <c r="L219" s="140">
        <v>0.170454545454545</v>
      </c>
      <c r="M219" s="135" t="s">
        <v>577</v>
      </c>
      <c r="N219" s="141">
        <v>42530</v>
      </c>
      <c r="O219" s="54"/>
      <c r="P219" s="54"/>
      <c r="Q219" s="202"/>
      <c r="R219" s="54"/>
      <c r="S219" s="37"/>
      <c r="T219" s="54"/>
      <c r="U219" s="37"/>
      <c r="V219" s="54"/>
      <c r="W219" s="37"/>
      <c r="X219" s="54"/>
      <c r="Y219" s="37"/>
      <c r="Z219" s="54"/>
      <c r="AA219" s="37"/>
      <c r="AB219" s="54"/>
      <c r="AC219" s="37"/>
      <c r="AD219" s="54"/>
      <c r="AE219" s="37"/>
    </row>
    <row r="220" spans="1:31" ht="12.75" customHeight="1">
      <c r="A220" s="132">
        <v>56</v>
      </c>
      <c r="B220" s="133">
        <v>42492</v>
      </c>
      <c r="C220" s="133"/>
      <c r="D220" s="134" t="s">
        <v>680</v>
      </c>
      <c r="E220" s="135" t="s">
        <v>574</v>
      </c>
      <c r="F220" s="136">
        <v>127.5</v>
      </c>
      <c r="G220" s="135"/>
      <c r="H220" s="135">
        <v>148</v>
      </c>
      <c r="I220" s="137" t="s">
        <v>681</v>
      </c>
      <c r="J220" s="138" t="s">
        <v>661</v>
      </c>
      <c r="K220" s="139">
        <f>H220-F220</f>
        <v>20.5</v>
      </c>
      <c r="L220" s="140">
        <f>K220/F220</f>
        <v>0.16078431372549021</v>
      </c>
      <c r="M220" s="135" t="s">
        <v>577</v>
      </c>
      <c r="N220" s="141">
        <v>42564</v>
      </c>
      <c r="O220" s="54"/>
      <c r="P220" s="54"/>
      <c r="Q220" s="202"/>
      <c r="R220" s="54"/>
      <c r="S220" s="37"/>
      <c r="T220" s="54"/>
      <c r="U220" s="37"/>
      <c r="V220" s="54"/>
      <c r="W220" s="37"/>
      <c r="X220" s="54"/>
      <c r="Y220" s="37"/>
      <c r="Z220" s="54"/>
      <c r="AA220" s="37"/>
      <c r="AB220" s="54"/>
      <c r="AC220" s="37"/>
      <c r="AD220" s="54"/>
      <c r="AE220" s="37"/>
    </row>
    <row r="221" spans="1:31" ht="12.75" customHeight="1">
      <c r="A221" s="132">
        <v>57</v>
      </c>
      <c r="B221" s="133">
        <v>42493</v>
      </c>
      <c r="C221" s="133"/>
      <c r="D221" s="134" t="s">
        <v>682</v>
      </c>
      <c r="E221" s="135" t="s">
        <v>574</v>
      </c>
      <c r="F221" s="136">
        <v>675</v>
      </c>
      <c r="G221" s="135"/>
      <c r="H221" s="135">
        <v>815</v>
      </c>
      <c r="I221" s="137" t="s">
        <v>683</v>
      </c>
      <c r="J221" s="138" t="s">
        <v>661</v>
      </c>
      <c r="K221" s="139">
        <f>H221-F221</f>
        <v>140</v>
      </c>
      <c r="L221" s="140">
        <f>K221/F221</f>
        <v>0.2074074074074074</v>
      </c>
      <c r="M221" s="135" t="s">
        <v>577</v>
      </c>
      <c r="N221" s="141">
        <v>43154</v>
      </c>
      <c r="O221" s="54"/>
      <c r="P221" s="54"/>
      <c r="Q221" s="202"/>
      <c r="R221" s="54"/>
      <c r="S221" s="37"/>
      <c r="T221" s="54"/>
      <c r="U221" s="37"/>
      <c r="V221" s="54"/>
      <c r="W221" s="37"/>
      <c r="X221" s="54"/>
      <c r="Y221" s="37"/>
      <c r="Z221" s="54"/>
      <c r="AA221" s="37"/>
      <c r="AB221" s="54"/>
      <c r="AC221" s="37"/>
      <c r="AD221" s="54"/>
      <c r="AE221" s="37"/>
    </row>
    <row r="222" spans="1:31" ht="12.75" customHeight="1">
      <c r="A222" s="142">
        <v>58</v>
      </c>
      <c r="B222" s="143">
        <v>42522</v>
      </c>
      <c r="C222" s="143"/>
      <c r="D222" s="144" t="s">
        <v>684</v>
      </c>
      <c r="E222" s="145" t="s">
        <v>574</v>
      </c>
      <c r="F222" s="146">
        <v>500</v>
      </c>
      <c r="G222" s="146"/>
      <c r="H222" s="147">
        <v>232.5</v>
      </c>
      <c r="I222" s="147" t="s">
        <v>685</v>
      </c>
      <c r="J222" s="148" t="s">
        <v>686</v>
      </c>
      <c r="K222" s="149">
        <f>H222-F222</f>
        <v>-267.5</v>
      </c>
      <c r="L222" s="150">
        <f>K222/F222</f>
        <v>-0.53500000000000003</v>
      </c>
      <c r="M222" s="146" t="s">
        <v>587</v>
      </c>
      <c r="N222" s="143">
        <v>43735</v>
      </c>
      <c r="O222" s="54"/>
      <c r="P222" s="54"/>
      <c r="Q222" s="202"/>
      <c r="R222" s="54"/>
      <c r="S222" s="37"/>
      <c r="T222" s="54"/>
      <c r="U222" s="37"/>
      <c r="V222" s="54"/>
      <c r="W222" s="37"/>
      <c r="X222" s="54"/>
      <c r="Y222" s="37"/>
      <c r="Z222" s="54"/>
      <c r="AA222" s="37"/>
      <c r="AB222" s="54"/>
      <c r="AC222" s="37"/>
      <c r="AD222" s="54"/>
      <c r="AE222" s="37"/>
    </row>
    <row r="223" spans="1:31" ht="12.75" customHeight="1">
      <c r="A223" s="132">
        <v>59</v>
      </c>
      <c r="B223" s="133">
        <v>42527</v>
      </c>
      <c r="C223" s="133"/>
      <c r="D223" s="134" t="s">
        <v>529</v>
      </c>
      <c r="E223" s="135" t="s">
        <v>574</v>
      </c>
      <c r="F223" s="136">
        <v>110</v>
      </c>
      <c r="G223" s="135"/>
      <c r="H223" s="135">
        <v>126.5</v>
      </c>
      <c r="I223" s="137">
        <v>125</v>
      </c>
      <c r="J223" s="138" t="s">
        <v>613</v>
      </c>
      <c r="K223" s="139">
        <f>H223-F223</f>
        <v>16.5</v>
      </c>
      <c r="L223" s="140">
        <f>K223/F223</f>
        <v>0.15</v>
      </c>
      <c r="M223" s="135" t="s">
        <v>577</v>
      </c>
      <c r="N223" s="141">
        <v>42552</v>
      </c>
      <c r="O223" s="54"/>
      <c r="P223" s="54"/>
      <c r="Q223" s="202"/>
      <c r="R223" s="54"/>
      <c r="S223" s="37"/>
      <c r="T223" s="54"/>
      <c r="U223" s="37"/>
      <c r="V223" s="54"/>
      <c r="W223" s="37"/>
      <c r="X223" s="54"/>
      <c r="Y223" s="37"/>
      <c r="Z223" s="54"/>
      <c r="AA223" s="37"/>
      <c r="AB223" s="54"/>
      <c r="AC223" s="37"/>
      <c r="AD223" s="54"/>
      <c r="AE223" s="37"/>
    </row>
    <row r="224" spans="1:31" ht="12.75" customHeight="1">
      <c r="A224" s="132">
        <v>60</v>
      </c>
      <c r="B224" s="133">
        <v>42538</v>
      </c>
      <c r="C224" s="133"/>
      <c r="D224" s="134" t="s">
        <v>687</v>
      </c>
      <c r="E224" s="135" t="s">
        <v>574</v>
      </c>
      <c r="F224" s="136">
        <v>44</v>
      </c>
      <c r="G224" s="135"/>
      <c r="H224" s="135">
        <v>69.5</v>
      </c>
      <c r="I224" s="137">
        <v>69.5</v>
      </c>
      <c r="J224" s="138" t="s">
        <v>688</v>
      </c>
      <c r="K224" s="139">
        <f>H224-F224</f>
        <v>25.5</v>
      </c>
      <c r="L224" s="140">
        <f>K224/F224</f>
        <v>0.57954545454545459</v>
      </c>
      <c r="M224" s="135" t="s">
        <v>577</v>
      </c>
      <c r="N224" s="141">
        <v>42977</v>
      </c>
      <c r="O224" s="54"/>
      <c r="P224" s="54"/>
      <c r="Q224" s="202"/>
      <c r="R224" s="54"/>
      <c r="S224" s="37"/>
      <c r="T224" s="54"/>
      <c r="U224" s="37"/>
      <c r="V224" s="54"/>
      <c r="W224" s="37"/>
      <c r="X224" s="54"/>
      <c r="Y224" s="37"/>
      <c r="Z224" s="54"/>
      <c r="AA224" s="37"/>
      <c r="AB224" s="54"/>
      <c r="AC224" s="37"/>
      <c r="AD224" s="54"/>
      <c r="AE224" s="37"/>
    </row>
    <row r="225" spans="1:31" ht="12.75" customHeight="1">
      <c r="A225" s="132">
        <v>61</v>
      </c>
      <c r="B225" s="133">
        <v>42549</v>
      </c>
      <c r="C225" s="133"/>
      <c r="D225" s="134" t="s">
        <v>689</v>
      </c>
      <c r="E225" s="135" t="s">
        <v>574</v>
      </c>
      <c r="F225" s="136">
        <v>262.5</v>
      </c>
      <c r="G225" s="135"/>
      <c r="H225" s="135">
        <v>340</v>
      </c>
      <c r="I225" s="137">
        <v>333</v>
      </c>
      <c r="J225" s="138" t="s">
        <v>690</v>
      </c>
      <c r="K225" s="139">
        <v>77.5</v>
      </c>
      <c r="L225" s="140">
        <v>0.29523809523809502</v>
      </c>
      <c r="M225" s="135" t="s">
        <v>577</v>
      </c>
      <c r="N225" s="141">
        <v>43017</v>
      </c>
      <c r="O225" s="54"/>
      <c r="P225" s="54"/>
      <c r="Q225" s="202"/>
      <c r="R225" s="54"/>
      <c r="S225" s="37"/>
      <c r="T225" s="54"/>
      <c r="U225" s="37"/>
      <c r="V225" s="54"/>
      <c r="W225" s="37"/>
      <c r="X225" s="54"/>
      <c r="Y225" s="37"/>
      <c r="Z225" s="54"/>
      <c r="AA225" s="37"/>
      <c r="AB225" s="54"/>
      <c r="AC225" s="37"/>
      <c r="AD225" s="54"/>
      <c r="AE225" s="37"/>
    </row>
    <row r="226" spans="1:31" ht="12.75" customHeight="1">
      <c r="A226" s="132">
        <v>62</v>
      </c>
      <c r="B226" s="133">
        <v>42549</v>
      </c>
      <c r="C226" s="133"/>
      <c r="D226" s="134" t="s">
        <v>691</v>
      </c>
      <c r="E226" s="135" t="s">
        <v>574</v>
      </c>
      <c r="F226" s="136">
        <v>840</v>
      </c>
      <c r="G226" s="135"/>
      <c r="H226" s="135">
        <v>1230</v>
      </c>
      <c r="I226" s="137">
        <v>1230</v>
      </c>
      <c r="J226" s="138" t="s">
        <v>661</v>
      </c>
      <c r="K226" s="139">
        <v>390</v>
      </c>
      <c r="L226" s="140">
        <v>0.46428571428571402</v>
      </c>
      <c r="M226" s="135" t="s">
        <v>577</v>
      </c>
      <c r="N226" s="141">
        <v>42649</v>
      </c>
      <c r="O226" s="54"/>
      <c r="P226" s="54"/>
      <c r="Q226" s="202"/>
      <c r="R226" s="54"/>
      <c r="S226" s="37"/>
      <c r="T226" s="54"/>
      <c r="U226" s="37"/>
      <c r="V226" s="54"/>
      <c r="W226" s="37"/>
      <c r="X226" s="54"/>
      <c r="Y226" s="37"/>
      <c r="Z226" s="54"/>
      <c r="AA226" s="37"/>
      <c r="AB226" s="54"/>
      <c r="AC226" s="37"/>
      <c r="AD226" s="54"/>
      <c r="AE226" s="37"/>
    </row>
    <row r="227" spans="1:31" ht="12.75" customHeight="1">
      <c r="A227" s="155">
        <v>63</v>
      </c>
      <c r="B227" s="156">
        <v>42556</v>
      </c>
      <c r="C227" s="156"/>
      <c r="D227" s="157" t="s">
        <v>692</v>
      </c>
      <c r="E227" s="158" t="s">
        <v>574</v>
      </c>
      <c r="F227" s="158">
        <v>395</v>
      </c>
      <c r="G227" s="159"/>
      <c r="H227" s="159">
        <f>(468.5+342.5)/2</f>
        <v>405.5</v>
      </c>
      <c r="I227" s="159">
        <v>510</v>
      </c>
      <c r="J227" s="160" t="s">
        <v>693</v>
      </c>
      <c r="K227" s="161">
        <f t="shared" ref="K227:K233" si="121">H227-F227</f>
        <v>10.5</v>
      </c>
      <c r="L227" s="162">
        <f t="shared" ref="L227:L233" si="122">K227/F227</f>
        <v>2.6582278481012658E-2</v>
      </c>
      <c r="M227" s="158" t="s">
        <v>594</v>
      </c>
      <c r="N227" s="156">
        <v>43606</v>
      </c>
      <c r="O227" s="54"/>
      <c r="P227" s="54"/>
      <c r="Q227" s="202"/>
      <c r="R227" s="54"/>
      <c r="S227" s="37"/>
      <c r="T227" s="54"/>
      <c r="U227" s="37"/>
      <c r="V227" s="54"/>
      <c r="W227" s="37"/>
      <c r="X227" s="54"/>
      <c r="Y227" s="37"/>
      <c r="Z227" s="54"/>
      <c r="AA227" s="37"/>
      <c r="AB227" s="54"/>
      <c r="AC227" s="37"/>
      <c r="AD227" s="54"/>
      <c r="AE227" s="37"/>
    </row>
    <row r="228" spans="1:31" ht="12.75" customHeight="1">
      <c r="A228" s="142">
        <v>64</v>
      </c>
      <c r="B228" s="143">
        <v>42584</v>
      </c>
      <c r="C228" s="143"/>
      <c r="D228" s="144" t="s">
        <v>694</v>
      </c>
      <c r="E228" s="145" t="s">
        <v>586</v>
      </c>
      <c r="F228" s="146">
        <f>169.5-12.8</f>
        <v>156.69999999999999</v>
      </c>
      <c r="G228" s="146"/>
      <c r="H228" s="147">
        <v>77</v>
      </c>
      <c r="I228" s="147" t="s">
        <v>695</v>
      </c>
      <c r="J228" s="148" t="s">
        <v>696</v>
      </c>
      <c r="K228" s="149">
        <f t="shared" si="121"/>
        <v>-79.699999999999989</v>
      </c>
      <c r="L228" s="150">
        <f t="shared" si="122"/>
        <v>-0.50861518825781749</v>
      </c>
      <c r="M228" s="146" t="s">
        <v>587</v>
      </c>
      <c r="N228" s="143">
        <v>43522</v>
      </c>
      <c r="O228" s="54"/>
      <c r="P228" s="54"/>
      <c r="Q228" s="202"/>
      <c r="R228" s="54"/>
      <c r="S228" s="37"/>
      <c r="T228" s="54"/>
      <c r="U228" s="37"/>
      <c r="V228" s="54"/>
      <c r="W228" s="37"/>
      <c r="X228" s="54"/>
      <c r="Y228" s="37"/>
      <c r="Z228" s="54"/>
      <c r="AA228" s="37"/>
      <c r="AB228" s="54"/>
      <c r="AC228" s="37"/>
      <c r="AD228" s="54"/>
      <c r="AE228" s="37"/>
    </row>
    <row r="229" spans="1:31" ht="12.75" customHeight="1">
      <c r="A229" s="142">
        <v>65</v>
      </c>
      <c r="B229" s="143">
        <v>42586</v>
      </c>
      <c r="C229" s="143"/>
      <c r="D229" s="144" t="s">
        <v>697</v>
      </c>
      <c r="E229" s="145" t="s">
        <v>574</v>
      </c>
      <c r="F229" s="146">
        <v>400</v>
      </c>
      <c r="G229" s="146"/>
      <c r="H229" s="147">
        <v>305</v>
      </c>
      <c r="I229" s="147">
        <v>475</v>
      </c>
      <c r="J229" s="148" t="s">
        <v>698</v>
      </c>
      <c r="K229" s="149">
        <f t="shared" si="121"/>
        <v>-95</v>
      </c>
      <c r="L229" s="150">
        <f t="shared" si="122"/>
        <v>-0.23749999999999999</v>
      </c>
      <c r="M229" s="146" t="s">
        <v>587</v>
      </c>
      <c r="N229" s="143">
        <v>43606</v>
      </c>
      <c r="O229" s="54"/>
      <c r="P229" s="54"/>
      <c r="Q229" s="202"/>
      <c r="R229" s="54"/>
      <c r="S229" s="37"/>
      <c r="T229" s="54"/>
      <c r="U229" s="37"/>
      <c r="V229" s="54"/>
      <c r="W229" s="37"/>
      <c r="X229" s="54"/>
      <c r="Y229" s="37"/>
      <c r="Z229" s="54"/>
      <c r="AA229" s="37"/>
      <c r="AB229" s="54"/>
      <c r="AC229" s="37"/>
      <c r="AD229" s="54"/>
      <c r="AE229" s="37"/>
    </row>
    <row r="230" spans="1:31" ht="12.75" customHeight="1">
      <c r="A230" s="132">
        <v>66</v>
      </c>
      <c r="B230" s="133">
        <v>42593</v>
      </c>
      <c r="C230" s="133"/>
      <c r="D230" s="134" t="s">
        <v>699</v>
      </c>
      <c r="E230" s="135" t="s">
        <v>574</v>
      </c>
      <c r="F230" s="136">
        <v>86.5</v>
      </c>
      <c r="G230" s="135"/>
      <c r="H230" s="135">
        <v>130</v>
      </c>
      <c r="I230" s="137">
        <v>130</v>
      </c>
      <c r="J230" s="138" t="s">
        <v>700</v>
      </c>
      <c r="K230" s="139">
        <f t="shared" si="121"/>
        <v>43.5</v>
      </c>
      <c r="L230" s="140">
        <f t="shared" si="122"/>
        <v>0.50289017341040465</v>
      </c>
      <c r="M230" s="135" t="s">
        <v>577</v>
      </c>
      <c r="N230" s="141">
        <v>43091</v>
      </c>
      <c r="O230" s="54"/>
      <c r="P230" s="54"/>
      <c r="Q230" s="202"/>
      <c r="R230" s="54"/>
      <c r="S230" s="37"/>
      <c r="T230" s="54"/>
      <c r="U230" s="37"/>
      <c r="V230" s="54"/>
      <c r="W230" s="37"/>
      <c r="X230" s="54"/>
      <c r="Y230" s="37"/>
      <c r="Z230" s="54"/>
      <c r="AA230" s="37"/>
      <c r="AB230" s="54"/>
      <c r="AC230" s="37"/>
      <c r="AD230" s="54"/>
      <c r="AE230" s="37"/>
    </row>
    <row r="231" spans="1:31" ht="12.75" customHeight="1">
      <c r="A231" s="142">
        <v>67</v>
      </c>
      <c r="B231" s="143">
        <v>42600</v>
      </c>
      <c r="C231" s="143"/>
      <c r="D231" s="144" t="s">
        <v>120</v>
      </c>
      <c r="E231" s="145" t="s">
        <v>574</v>
      </c>
      <c r="F231" s="146">
        <v>133.5</v>
      </c>
      <c r="G231" s="146"/>
      <c r="H231" s="147">
        <v>126.5</v>
      </c>
      <c r="I231" s="147">
        <v>178</v>
      </c>
      <c r="J231" s="148" t="s">
        <v>701</v>
      </c>
      <c r="K231" s="149">
        <f t="shared" si="121"/>
        <v>-7</v>
      </c>
      <c r="L231" s="150">
        <f t="shared" si="122"/>
        <v>-5.2434456928838954E-2</v>
      </c>
      <c r="M231" s="146" t="s">
        <v>587</v>
      </c>
      <c r="N231" s="143">
        <v>42615</v>
      </c>
      <c r="O231" s="54"/>
      <c r="P231" s="54"/>
      <c r="Q231" s="202"/>
      <c r="R231" s="54"/>
      <c r="S231" s="37"/>
      <c r="T231" s="54"/>
      <c r="U231" s="37"/>
      <c r="V231" s="54"/>
      <c r="W231" s="37"/>
      <c r="X231" s="54"/>
      <c r="Y231" s="37"/>
      <c r="Z231" s="54"/>
      <c r="AA231" s="37"/>
      <c r="AB231" s="54"/>
      <c r="AC231" s="37"/>
      <c r="AD231" s="54"/>
      <c r="AE231" s="37"/>
    </row>
    <row r="232" spans="1:31" ht="12.75" customHeight="1">
      <c r="A232" s="132">
        <v>68</v>
      </c>
      <c r="B232" s="133">
        <v>42613</v>
      </c>
      <c r="C232" s="133"/>
      <c r="D232" s="134" t="s">
        <v>702</v>
      </c>
      <c r="E232" s="135" t="s">
        <v>574</v>
      </c>
      <c r="F232" s="136">
        <v>560</v>
      </c>
      <c r="G232" s="135"/>
      <c r="H232" s="135">
        <v>725</v>
      </c>
      <c r="I232" s="137">
        <v>725</v>
      </c>
      <c r="J232" s="138" t="s">
        <v>607</v>
      </c>
      <c r="K232" s="139">
        <f t="shared" si="121"/>
        <v>165</v>
      </c>
      <c r="L232" s="140">
        <f t="shared" si="122"/>
        <v>0.29464285714285715</v>
      </c>
      <c r="M232" s="135" t="s">
        <v>577</v>
      </c>
      <c r="N232" s="141">
        <v>42456</v>
      </c>
      <c r="O232" s="54"/>
      <c r="P232" s="54"/>
      <c r="Q232" s="202"/>
      <c r="R232" s="54"/>
      <c r="S232" s="37"/>
      <c r="T232" s="54"/>
      <c r="U232" s="37"/>
      <c r="V232" s="54"/>
      <c r="W232" s="37"/>
      <c r="X232" s="54"/>
      <c r="Y232" s="37"/>
      <c r="Z232" s="54"/>
      <c r="AA232" s="37"/>
      <c r="AB232" s="54"/>
      <c r="AC232" s="37"/>
      <c r="AD232" s="54"/>
      <c r="AE232" s="37"/>
    </row>
    <row r="233" spans="1:31" ht="12.75" customHeight="1">
      <c r="A233" s="132">
        <v>69</v>
      </c>
      <c r="B233" s="133">
        <v>42614</v>
      </c>
      <c r="C233" s="133"/>
      <c r="D233" s="134" t="s">
        <v>703</v>
      </c>
      <c r="E233" s="135" t="s">
        <v>574</v>
      </c>
      <c r="F233" s="136">
        <v>160.5</v>
      </c>
      <c r="G233" s="135"/>
      <c r="H233" s="135">
        <v>210</v>
      </c>
      <c r="I233" s="137">
        <v>210</v>
      </c>
      <c r="J233" s="138" t="s">
        <v>607</v>
      </c>
      <c r="K233" s="139">
        <f t="shared" si="121"/>
        <v>49.5</v>
      </c>
      <c r="L233" s="140">
        <f t="shared" si="122"/>
        <v>0.30841121495327101</v>
      </c>
      <c r="M233" s="135" t="s">
        <v>577</v>
      </c>
      <c r="N233" s="141">
        <v>42871</v>
      </c>
      <c r="O233" s="54"/>
      <c r="P233" s="54"/>
      <c r="Q233" s="202"/>
      <c r="R233" s="54"/>
      <c r="S233" s="37"/>
      <c r="T233" s="54"/>
      <c r="U233" s="37"/>
      <c r="V233" s="54"/>
      <c r="W233" s="37"/>
      <c r="X233" s="54"/>
      <c r="Y233" s="37"/>
      <c r="Z233" s="54"/>
      <c r="AA233" s="37"/>
      <c r="AB233" s="54"/>
      <c r="AC233" s="37"/>
      <c r="AD233" s="54"/>
      <c r="AE233" s="37"/>
    </row>
    <row r="234" spans="1:31" ht="12.75" customHeight="1">
      <c r="A234" s="132">
        <v>70</v>
      </c>
      <c r="B234" s="133">
        <v>42646</v>
      </c>
      <c r="C234" s="133"/>
      <c r="D234" s="134" t="s">
        <v>406</v>
      </c>
      <c r="E234" s="135" t="s">
        <v>574</v>
      </c>
      <c r="F234" s="136">
        <v>430</v>
      </c>
      <c r="G234" s="135"/>
      <c r="H234" s="135">
        <v>596</v>
      </c>
      <c r="I234" s="137">
        <v>575</v>
      </c>
      <c r="J234" s="138" t="s">
        <v>704</v>
      </c>
      <c r="K234" s="139">
        <v>166</v>
      </c>
      <c r="L234" s="140">
        <v>0.38604651162790699</v>
      </c>
      <c r="M234" s="135" t="s">
        <v>577</v>
      </c>
      <c r="N234" s="141">
        <v>42769</v>
      </c>
      <c r="O234" s="54"/>
      <c r="P234" s="54"/>
      <c r="Q234" s="202"/>
      <c r="R234" s="54"/>
      <c r="S234" s="37"/>
      <c r="T234" s="54"/>
      <c r="U234" s="37"/>
      <c r="V234" s="54"/>
      <c r="W234" s="37"/>
      <c r="X234" s="54"/>
      <c r="Y234" s="37"/>
      <c r="Z234" s="54"/>
      <c r="AA234" s="37"/>
      <c r="AB234" s="54"/>
      <c r="AC234" s="37"/>
      <c r="AD234" s="54"/>
      <c r="AE234" s="37"/>
    </row>
    <row r="235" spans="1:31" ht="12.75" customHeight="1">
      <c r="A235" s="132">
        <v>71</v>
      </c>
      <c r="B235" s="133">
        <v>42657</v>
      </c>
      <c r="C235" s="133"/>
      <c r="D235" s="134" t="s">
        <v>705</v>
      </c>
      <c r="E235" s="135" t="s">
        <v>574</v>
      </c>
      <c r="F235" s="136">
        <v>280</v>
      </c>
      <c r="G235" s="135"/>
      <c r="H235" s="135">
        <v>345</v>
      </c>
      <c r="I235" s="137">
        <v>345</v>
      </c>
      <c r="J235" s="138" t="s">
        <v>607</v>
      </c>
      <c r="K235" s="139">
        <f t="shared" ref="K235:K240" si="123">H235-F235</f>
        <v>65</v>
      </c>
      <c r="L235" s="140">
        <f>K235/F235</f>
        <v>0.23214285714285715</v>
      </c>
      <c r="M235" s="135" t="s">
        <v>577</v>
      </c>
      <c r="N235" s="141">
        <v>42814</v>
      </c>
      <c r="O235" s="54"/>
      <c r="P235" s="54"/>
      <c r="Q235" s="202"/>
      <c r="R235" s="54"/>
      <c r="S235" s="37"/>
      <c r="T235" s="54"/>
      <c r="U235" s="37"/>
      <c r="V235" s="54"/>
      <c r="W235" s="37"/>
      <c r="X235" s="54"/>
      <c r="Y235" s="37"/>
      <c r="Z235" s="54"/>
      <c r="AA235" s="37"/>
      <c r="AB235" s="54"/>
      <c r="AC235" s="37"/>
      <c r="AD235" s="54"/>
      <c r="AE235" s="37"/>
    </row>
    <row r="236" spans="1:31" ht="12.75" customHeight="1">
      <c r="A236" s="132">
        <v>72</v>
      </c>
      <c r="B236" s="133">
        <v>42657</v>
      </c>
      <c r="C236" s="133"/>
      <c r="D236" s="134" t="s">
        <v>706</v>
      </c>
      <c r="E236" s="135" t="s">
        <v>574</v>
      </c>
      <c r="F236" s="136">
        <v>245</v>
      </c>
      <c r="G236" s="135"/>
      <c r="H236" s="135">
        <v>325.5</v>
      </c>
      <c r="I236" s="137">
        <v>330</v>
      </c>
      <c r="J236" s="138" t="s">
        <v>707</v>
      </c>
      <c r="K236" s="139">
        <f t="shared" si="123"/>
        <v>80.5</v>
      </c>
      <c r="L236" s="140">
        <f>K236/F236</f>
        <v>0.32857142857142857</v>
      </c>
      <c r="M236" s="135" t="s">
        <v>577</v>
      </c>
      <c r="N236" s="141">
        <v>42769</v>
      </c>
      <c r="O236" s="54"/>
      <c r="P236" s="54"/>
      <c r="Q236" s="202"/>
      <c r="R236" s="54"/>
      <c r="S236" s="37"/>
      <c r="T236" s="54"/>
      <c r="U236" s="37"/>
      <c r="V236" s="54"/>
      <c r="W236" s="37"/>
      <c r="X236" s="54"/>
      <c r="Y236" s="37"/>
      <c r="Z236" s="54"/>
      <c r="AA236" s="37"/>
      <c r="AB236" s="54"/>
      <c r="AC236" s="37"/>
      <c r="AD236" s="54"/>
      <c r="AE236" s="37"/>
    </row>
    <row r="237" spans="1:31" ht="12.75" customHeight="1">
      <c r="A237" s="132">
        <v>73</v>
      </c>
      <c r="B237" s="133">
        <v>42660</v>
      </c>
      <c r="C237" s="133"/>
      <c r="D237" s="134" t="s">
        <v>708</v>
      </c>
      <c r="E237" s="135" t="s">
        <v>574</v>
      </c>
      <c r="F237" s="136">
        <v>125</v>
      </c>
      <c r="G237" s="135"/>
      <c r="H237" s="135">
        <v>160</v>
      </c>
      <c r="I237" s="137">
        <v>160</v>
      </c>
      <c r="J237" s="138" t="s">
        <v>661</v>
      </c>
      <c r="K237" s="139">
        <f t="shared" si="123"/>
        <v>35</v>
      </c>
      <c r="L237" s="140">
        <v>0.28000000000000003</v>
      </c>
      <c r="M237" s="135" t="s">
        <v>577</v>
      </c>
      <c r="N237" s="141">
        <v>42803</v>
      </c>
      <c r="O237" s="54"/>
      <c r="P237" s="54"/>
      <c r="Q237" s="202"/>
      <c r="R237" s="54"/>
      <c r="S237" s="37"/>
      <c r="T237" s="54"/>
      <c r="U237" s="37"/>
      <c r="V237" s="54"/>
      <c r="W237" s="37"/>
      <c r="X237" s="54"/>
      <c r="Y237" s="37"/>
      <c r="Z237" s="54"/>
      <c r="AA237" s="37"/>
      <c r="AB237" s="54"/>
      <c r="AC237" s="37"/>
      <c r="AD237" s="54"/>
      <c r="AE237" s="37"/>
    </row>
    <row r="238" spans="1:31" ht="12.75" customHeight="1">
      <c r="A238" s="132">
        <v>74</v>
      </c>
      <c r="B238" s="133">
        <v>42660</v>
      </c>
      <c r="C238" s="133"/>
      <c r="D238" s="134" t="s">
        <v>709</v>
      </c>
      <c r="E238" s="135" t="s">
        <v>574</v>
      </c>
      <c r="F238" s="136">
        <v>114</v>
      </c>
      <c r="G238" s="135"/>
      <c r="H238" s="135">
        <v>145</v>
      </c>
      <c r="I238" s="137">
        <v>145</v>
      </c>
      <c r="J238" s="138" t="s">
        <v>661</v>
      </c>
      <c r="K238" s="139">
        <f t="shared" si="123"/>
        <v>31</v>
      </c>
      <c r="L238" s="140">
        <f>K238/F238</f>
        <v>0.27192982456140352</v>
      </c>
      <c r="M238" s="135" t="s">
        <v>577</v>
      </c>
      <c r="N238" s="141">
        <v>42859</v>
      </c>
      <c r="O238" s="54"/>
      <c r="P238" s="54"/>
      <c r="Q238" s="202"/>
      <c r="R238" s="54"/>
      <c r="S238" s="37"/>
      <c r="T238" s="54"/>
      <c r="U238" s="37"/>
      <c r="V238" s="54"/>
      <c r="W238" s="37"/>
      <c r="X238" s="54"/>
      <c r="Y238" s="37"/>
      <c r="Z238" s="54"/>
      <c r="AA238" s="37"/>
      <c r="AB238" s="54"/>
      <c r="AC238" s="37"/>
      <c r="AD238" s="54"/>
      <c r="AE238" s="37"/>
    </row>
    <row r="239" spans="1:31" ht="12.75" customHeight="1">
      <c r="A239" s="132">
        <v>75</v>
      </c>
      <c r="B239" s="133">
        <v>42660</v>
      </c>
      <c r="C239" s="133"/>
      <c r="D239" s="134" t="s">
        <v>710</v>
      </c>
      <c r="E239" s="135" t="s">
        <v>574</v>
      </c>
      <c r="F239" s="136">
        <v>212</v>
      </c>
      <c r="G239" s="135"/>
      <c r="H239" s="135">
        <v>280</v>
      </c>
      <c r="I239" s="137">
        <v>276</v>
      </c>
      <c r="J239" s="138" t="s">
        <v>711</v>
      </c>
      <c r="K239" s="139">
        <f t="shared" si="123"/>
        <v>68</v>
      </c>
      <c r="L239" s="140">
        <f>K239/F239</f>
        <v>0.32075471698113206</v>
      </c>
      <c r="M239" s="135" t="s">
        <v>577</v>
      </c>
      <c r="N239" s="141">
        <v>42858</v>
      </c>
      <c r="O239" s="54"/>
      <c r="P239" s="54"/>
      <c r="Q239" s="202"/>
      <c r="R239" s="54"/>
      <c r="S239" s="37"/>
      <c r="T239" s="54"/>
      <c r="U239" s="37"/>
      <c r="V239" s="54"/>
      <c r="W239" s="37"/>
      <c r="X239" s="54"/>
      <c r="Y239" s="37"/>
      <c r="Z239" s="54"/>
      <c r="AA239" s="37"/>
      <c r="AB239" s="54"/>
      <c r="AC239" s="37"/>
      <c r="AD239" s="54"/>
      <c r="AE239" s="37"/>
    </row>
    <row r="240" spans="1:31" ht="12.75" customHeight="1">
      <c r="A240" s="132">
        <v>76</v>
      </c>
      <c r="B240" s="133">
        <v>42678</v>
      </c>
      <c r="C240" s="133"/>
      <c r="D240" s="134" t="s">
        <v>453</v>
      </c>
      <c r="E240" s="135" t="s">
        <v>574</v>
      </c>
      <c r="F240" s="136">
        <v>155</v>
      </c>
      <c r="G240" s="135"/>
      <c r="H240" s="135">
        <v>210</v>
      </c>
      <c r="I240" s="137">
        <v>210</v>
      </c>
      <c r="J240" s="138" t="s">
        <v>712</v>
      </c>
      <c r="K240" s="139">
        <f t="shared" si="123"/>
        <v>55</v>
      </c>
      <c r="L240" s="140">
        <f>K240/F240</f>
        <v>0.35483870967741937</v>
      </c>
      <c r="M240" s="135" t="s">
        <v>577</v>
      </c>
      <c r="N240" s="141">
        <v>42944</v>
      </c>
      <c r="O240" s="54"/>
      <c r="P240" s="54"/>
      <c r="Q240" s="202"/>
      <c r="R240" s="54"/>
      <c r="S240" s="37"/>
      <c r="T240" s="54"/>
      <c r="U240" s="37"/>
      <c r="V240" s="54"/>
      <c r="W240" s="37"/>
      <c r="X240" s="54"/>
      <c r="Y240" s="37"/>
      <c r="Z240" s="54"/>
      <c r="AA240" s="37"/>
      <c r="AB240" s="54"/>
      <c r="AC240" s="37"/>
      <c r="AD240" s="54"/>
      <c r="AE240" s="37"/>
    </row>
    <row r="241" spans="1:31" ht="12.75" customHeight="1">
      <c r="A241" s="142">
        <v>77</v>
      </c>
      <c r="B241" s="143">
        <v>42710</v>
      </c>
      <c r="C241" s="143"/>
      <c r="D241" s="144" t="s">
        <v>713</v>
      </c>
      <c r="E241" s="145" t="s">
        <v>574</v>
      </c>
      <c r="F241" s="146">
        <v>150.5</v>
      </c>
      <c r="G241" s="146"/>
      <c r="H241" s="147">
        <v>72.5</v>
      </c>
      <c r="I241" s="147">
        <v>174</v>
      </c>
      <c r="J241" s="148" t="s">
        <v>714</v>
      </c>
      <c r="K241" s="149">
        <v>-78</v>
      </c>
      <c r="L241" s="150">
        <v>-0.51827242524916906</v>
      </c>
      <c r="M241" s="146" t="s">
        <v>587</v>
      </c>
      <c r="N241" s="143">
        <v>43333</v>
      </c>
      <c r="O241" s="54"/>
      <c r="P241" s="54"/>
      <c r="Q241" s="202"/>
      <c r="R241" s="54"/>
      <c r="S241" s="37"/>
      <c r="T241" s="54"/>
      <c r="U241" s="37"/>
      <c r="V241" s="54"/>
      <c r="W241" s="37"/>
      <c r="X241" s="54"/>
      <c r="Y241" s="37"/>
      <c r="Z241" s="54"/>
      <c r="AA241" s="37"/>
      <c r="AB241" s="54"/>
      <c r="AC241" s="37"/>
      <c r="AD241" s="54"/>
      <c r="AE241" s="37"/>
    </row>
    <row r="242" spans="1:31" ht="12.75" customHeight="1">
      <c r="A242" s="132">
        <v>78</v>
      </c>
      <c r="B242" s="133">
        <v>42712</v>
      </c>
      <c r="C242" s="133"/>
      <c r="D242" s="134" t="s">
        <v>715</v>
      </c>
      <c r="E242" s="135" t="s">
        <v>574</v>
      </c>
      <c r="F242" s="136">
        <v>380</v>
      </c>
      <c r="G242" s="135"/>
      <c r="H242" s="135">
        <v>478</v>
      </c>
      <c r="I242" s="137">
        <v>468</v>
      </c>
      <c r="J242" s="138" t="s">
        <v>661</v>
      </c>
      <c r="K242" s="139">
        <f>H242-F242</f>
        <v>98</v>
      </c>
      <c r="L242" s="140">
        <f>K242/F242</f>
        <v>0.25789473684210529</v>
      </c>
      <c r="M242" s="135" t="s">
        <v>577</v>
      </c>
      <c r="N242" s="141">
        <v>43025</v>
      </c>
      <c r="O242" s="54"/>
      <c r="P242" s="54"/>
      <c r="Q242" s="202"/>
      <c r="R242" s="54"/>
      <c r="S242" s="37"/>
      <c r="T242" s="54"/>
      <c r="U242" s="37"/>
      <c r="V242" s="54"/>
      <c r="W242" s="37"/>
      <c r="X242" s="54"/>
      <c r="Y242" s="37"/>
      <c r="Z242" s="54"/>
      <c r="AA242" s="37"/>
      <c r="AB242" s="54"/>
      <c r="AC242" s="37"/>
      <c r="AD242" s="54"/>
      <c r="AE242" s="37"/>
    </row>
    <row r="243" spans="1:31" ht="12.75" customHeight="1">
      <c r="A243" s="132">
        <v>79</v>
      </c>
      <c r="B243" s="133">
        <v>42734</v>
      </c>
      <c r="C243" s="133"/>
      <c r="D243" s="134" t="s">
        <v>119</v>
      </c>
      <c r="E243" s="135" t="s">
        <v>574</v>
      </c>
      <c r="F243" s="136">
        <v>305</v>
      </c>
      <c r="G243" s="135"/>
      <c r="H243" s="135">
        <v>375</v>
      </c>
      <c r="I243" s="137">
        <v>375</v>
      </c>
      <c r="J243" s="138" t="s">
        <v>661</v>
      </c>
      <c r="K243" s="139">
        <f>H243-F243</f>
        <v>70</v>
      </c>
      <c r="L243" s="140">
        <f>K243/F243</f>
        <v>0.22950819672131148</v>
      </c>
      <c r="M243" s="135" t="s">
        <v>577</v>
      </c>
      <c r="N243" s="141">
        <v>42768</v>
      </c>
      <c r="O243" s="54"/>
      <c r="P243" s="54"/>
      <c r="Q243" s="202"/>
      <c r="R243" s="54"/>
      <c r="S243" s="37"/>
      <c r="T243" s="54"/>
      <c r="U243" s="37"/>
      <c r="V243" s="54"/>
      <c r="W243" s="37"/>
      <c r="X243" s="54"/>
      <c r="Y243" s="37"/>
      <c r="Z243" s="54"/>
      <c r="AA243" s="37"/>
      <c r="AB243" s="54"/>
      <c r="AC243" s="37"/>
      <c r="AD243" s="54"/>
      <c r="AE243" s="37"/>
    </row>
    <row r="244" spans="1:31" ht="12.75" customHeight="1">
      <c r="A244" s="132">
        <v>80</v>
      </c>
      <c r="B244" s="133">
        <v>42739</v>
      </c>
      <c r="C244" s="133"/>
      <c r="D244" s="134" t="s">
        <v>102</v>
      </c>
      <c r="E244" s="135" t="s">
        <v>574</v>
      </c>
      <c r="F244" s="136">
        <v>99.5</v>
      </c>
      <c r="G244" s="135"/>
      <c r="H244" s="135">
        <v>158</v>
      </c>
      <c r="I244" s="137">
        <v>158</v>
      </c>
      <c r="J244" s="138" t="s">
        <v>661</v>
      </c>
      <c r="K244" s="139">
        <f>H244-F244</f>
        <v>58.5</v>
      </c>
      <c r="L244" s="140">
        <f>K244/F244</f>
        <v>0.5879396984924623</v>
      </c>
      <c r="M244" s="135" t="s">
        <v>577</v>
      </c>
      <c r="N244" s="141">
        <v>42898</v>
      </c>
      <c r="O244" s="54"/>
      <c r="P244" s="54"/>
      <c r="Q244" s="202"/>
      <c r="R244" s="54"/>
      <c r="S244" s="37"/>
      <c r="T244" s="54"/>
      <c r="U244" s="37"/>
      <c r="V244" s="54"/>
      <c r="W244" s="37"/>
      <c r="X244" s="54"/>
      <c r="Y244" s="37"/>
      <c r="Z244" s="54"/>
      <c r="AA244" s="37"/>
      <c r="AB244" s="54"/>
      <c r="AC244" s="37"/>
      <c r="AD244" s="54"/>
      <c r="AE244" s="37"/>
    </row>
    <row r="245" spans="1:31" ht="12.75" customHeight="1">
      <c r="A245" s="132">
        <v>81</v>
      </c>
      <c r="B245" s="133">
        <v>42739</v>
      </c>
      <c r="C245" s="133"/>
      <c r="D245" s="134" t="s">
        <v>102</v>
      </c>
      <c r="E245" s="135" t="s">
        <v>574</v>
      </c>
      <c r="F245" s="136">
        <v>99.5</v>
      </c>
      <c r="G245" s="135"/>
      <c r="H245" s="135">
        <v>158</v>
      </c>
      <c r="I245" s="137">
        <v>158</v>
      </c>
      <c r="J245" s="138" t="s">
        <v>661</v>
      </c>
      <c r="K245" s="139">
        <v>58.5</v>
      </c>
      <c r="L245" s="140">
        <v>0.58793969849246197</v>
      </c>
      <c r="M245" s="135" t="s">
        <v>577</v>
      </c>
      <c r="N245" s="141">
        <v>42898</v>
      </c>
      <c r="O245" s="54"/>
      <c r="P245" s="54"/>
      <c r="Q245" s="202"/>
      <c r="R245" s="54"/>
      <c r="S245" s="37"/>
      <c r="T245" s="54"/>
      <c r="U245" s="37"/>
      <c r="V245" s="54"/>
      <c r="W245" s="37"/>
      <c r="X245" s="54"/>
      <c r="Y245" s="37"/>
      <c r="Z245" s="54"/>
      <c r="AA245" s="37"/>
      <c r="AB245" s="54"/>
      <c r="AC245" s="37"/>
      <c r="AD245" s="54"/>
      <c r="AE245" s="37"/>
    </row>
    <row r="246" spans="1:31" ht="12.75" customHeight="1">
      <c r="A246" s="132">
        <v>82</v>
      </c>
      <c r="B246" s="133">
        <v>42786</v>
      </c>
      <c r="C246" s="133"/>
      <c r="D246" s="134" t="s">
        <v>207</v>
      </c>
      <c r="E246" s="135" t="s">
        <v>574</v>
      </c>
      <c r="F246" s="136">
        <v>140.5</v>
      </c>
      <c r="G246" s="135"/>
      <c r="H246" s="135">
        <v>220</v>
      </c>
      <c r="I246" s="137">
        <v>220</v>
      </c>
      <c r="J246" s="138" t="s">
        <v>661</v>
      </c>
      <c r="K246" s="139">
        <f>H246-F246</f>
        <v>79.5</v>
      </c>
      <c r="L246" s="140">
        <f>K246/F246</f>
        <v>0.5658362989323843</v>
      </c>
      <c r="M246" s="135" t="s">
        <v>577</v>
      </c>
      <c r="N246" s="141">
        <v>42864</v>
      </c>
      <c r="O246" s="54"/>
      <c r="P246" s="54"/>
      <c r="Q246" s="202"/>
      <c r="R246" s="54"/>
      <c r="S246" s="37"/>
      <c r="T246" s="54"/>
      <c r="U246" s="37"/>
      <c r="V246" s="54"/>
      <c r="W246" s="37"/>
      <c r="X246" s="54"/>
      <c r="Y246" s="37"/>
      <c r="Z246" s="54"/>
      <c r="AA246" s="37"/>
      <c r="AB246" s="54"/>
      <c r="AC246" s="37"/>
      <c r="AD246" s="54"/>
      <c r="AE246" s="37"/>
    </row>
    <row r="247" spans="1:31" ht="12.75" customHeight="1">
      <c r="A247" s="132">
        <v>83</v>
      </c>
      <c r="B247" s="133">
        <v>42786</v>
      </c>
      <c r="C247" s="133"/>
      <c r="D247" s="134" t="s">
        <v>716</v>
      </c>
      <c r="E247" s="135" t="s">
        <v>574</v>
      </c>
      <c r="F247" s="136">
        <v>202.5</v>
      </c>
      <c r="G247" s="135"/>
      <c r="H247" s="135">
        <v>234</v>
      </c>
      <c r="I247" s="137">
        <v>234</v>
      </c>
      <c r="J247" s="138" t="s">
        <v>661</v>
      </c>
      <c r="K247" s="139">
        <v>31.5</v>
      </c>
      <c r="L247" s="140">
        <v>0.155555555555556</v>
      </c>
      <c r="M247" s="135" t="s">
        <v>577</v>
      </c>
      <c r="N247" s="141">
        <v>42836</v>
      </c>
      <c r="O247" s="54"/>
      <c r="P247" s="54"/>
      <c r="Q247" s="202"/>
      <c r="R247" s="54"/>
      <c r="S247" s="37"/>
      <c r="T247" s="54"/>
      <c r="U247" s="37"/>
      <c r="V247" s="54"/>
      <c r="W247" s="37"/>
      <c r="X247" s="54"/>
      <c r="Y247" s="37"/>
      <c r="Z247" s="54"/>
      <c r="AA247" s="37"/>
      <c r="AB247" s="54"/>
      <c r="AC247" s="37"/>
      <c r="AD247" s="54"/>
      <c r="AE247" s="37"/>
    </row>
    <row r="248" spans="1:31" ht="12.75" customHeight="1">
      <c r="A248" s="132">
        <v>84</v>
      </c>
      <c r="B248" s="133">
        <v>42818</v>
      </c>
      <c r="C248" s="133"/>
      <c r="D248" s="134" t="s">
        <v>717</v>
      </c>
      <c r="E248" s="135" t="s">
        <v>574</v>
      </c>
      <c r="F248" s="136">
        <v>300.5</v>
      </c>
      <c r="G248" s="135"/>
      <c r="H248" s="135">
        <v>417.5</v>
      </c>
      <c r="I248" s="137">
        <v>420</v>
      </c>
      <c r="J248" s="138" t="s">
        <v>718</v>
      </c>
      <c r="K248" s="139">
        <f>H248-F248</f>
        <v>117</v>
      </c>
      <c r="L248" s="140">
        <f>K248/F248</f>
        <v>0.38935108153078202</v>
      </c>
      <c r="M248" s="135" t="s">
        <v>577</v>
      </c>
      <c r="N248" s="141">
        <v>43070</v>
      </c>
      <c r="O248" s="54"/>
      <c r="P248" s="54"/>
      <c r="Q248" s="202"/>
      <c r="R248" s="54"/>
      <c r="S248" s="37"/>
      <c r="T248" s="54"/>
      <c r="U248" s="37"/>
      <c r="V248" s="54"/>
      <c r="W248" s="37"/>
      <c r="X248" s="54"/>
      <c r="Y248" s="37"/>
      <c r="Z248" s="54"/>
      <c r="AA248" s="37"/>
      <c r="AB248" s="54"/>
      <c r="AC248" s="37"/>
      <c r="AD248" s="54"/>
      <c r="AE248" s="37"/>
    </row>
    <row r="249" spans="1:31" ht="12.75" customHeight="1">
      <c r="A249" s="132">
        <v>85</v>
      </c>
      <c r="B249" s="133">
        <v>42818</v>
      </c>
      <c r="C249" s="133"/>
      <c r="D249" s="134" t="s">
        <v>691</v>
      </c>
      <c r="E249" s="135" t="s">
        <v>574</v>
      </c>
      <c r="F249" s="136">
        <v>850</v>
      </c>
      <c r="G249" s="135"/>
      <c r="H249" s="135">
        <v>1042.5</v>
      </c>
      <c r="I249" s="137">
        <v>1023</v>
      </c>
      <c r="J249" s="138" t="s">
        <v>719</v>
      </c>
      <c r="K249" s="139">
        <v>192.5</v>
      </c>
      <c r="L249" s="140">
        <v>0.22647058823529401</v>
      </c>
      <c r="M249" s="135" t="s">
        <v>577</v>
      </c>
      <c r="N249" s="141">
        <v>42830</v>
      </c>
      <c r="O249" s="54"/>
      <c r="P249" s="54"/>
      <c r="Q249" s="202"/>
      <c r="R249" s="54"/>
      <c r="S249" s="37"/>
      <c r="T249" s="54"/>
      <c r="U249" s="37"/>
      <c r="V249" s="54"/>
      <c r="W249" s="37"/>
      <c r="X249" s="54"/>
      <c r="Y249" s="37"/>
      <c r="Z249" s="54"/>
      <c r="AA249" s="37"/>
      <c r="AB249" s="54"/>
      <c r="AC249" s="37"/>
      <c r="AD249" s="54"/>
      <c r="AE249" s="37"/>
    </row>
    <row r="250" spans="1:31" ht="12.75" customHeight="1">
      <c r="A250" s="132">
        <v>86</v>
      </c>
      <c r="B250" s="133">
        <v>42830</v>
      </c>
      <c r="C250" s="133"/>
      <c r="D250" s="134" t="s">
        <v>484</v>
      </c>
      <c r="E250" s="135" t="s">
        <v>574</v>
      </c>
      <c r="F250" s="136">
        <v>785</v>
      </c>
      <c r="G250" s="135"/>
      <c r="H250" s="135">
        <v>930</v>
      </c>
      <c r="I250" s="137">
        <v>920</v>
      </c>
      <c r="J250" s="138" t="s">
        <v>720</v>
      </c>
      <c r="K250" s="139">
        <f>H250-F250</f>
        <v>145</v>
      </c>
      <c r="L250" s="140">
        <f>K250/F250</f>
        <v>0.18471337579617833</v>
      </c>
      <c r="M250" s="135" t="s">
        <v>577</v>
      </c>
      <c r="N250" s="141">
        <v>42976</v>
      </c>
      <c r="O250" s="54"/>
      <c r="P250" s="54"/>
      <c r="Q250" s="202"/>
      <c r="R250" s="54"/>
      <c r="S250" s="37"/>
      <c r="T250" s="54"/>
      <c r="U250" s="37"/>
      <c r="V250" s="54"/>
      <c r="W250" s="37"/>
      <c r="X250" s="54"/>
      <c r="Y250" s="37"/>
      <c r="Z250" s="54"/>
      <c r="AA250" s="37"/>
      <c r="AB250" s="54"/>
      <c r="AC250" s="37"/>
      <c r="AD250" s="54"/>
      <c r="AE250" s="37"/>
    </row>
    <row r="251" spans="1:31" ht="12.75" customHeight="1">
      <c r="A251" s="142">
        <v>87</v>
      </c>
      <c r="B251" s="143">
        <v>42831</v>
      </c>
      <c r="C251" s="143"/>
      <c r="D251" s="144" t="s">
        <v>721</v>
      </c>
      <c r="E251" s="145" t="s">
        <v>574</v>
      </c>
      <c r="F251" s="146">
        <v>40</v>
      </c>
      <c r="G251" s="146"/>
      <c r="H251" s="147">
        <v>13.1</v>
      </c>
      <c r="I251" s="147">
        <v>60</v>
      </c>
      <c r="J251" s="148" t="s">
        <v>722</v>
      </c>
      <c r="K251" s="149">
        <v>-26.9</v>
      </c>
      <c r="L251" s="150">
        <v>-0.67249999999999999</v>
      </c>
      <c r="M251" s="146" t="s">
        <v>587</v>
      </c>
      <c r="N251" s="143">
        <v>43138</v>
      </c>
      <c r="O251" s="54"/>
      <c r="P251" s="54"/>
      <c r="Q251" s="202"/>
      <c r="R251" s="54"/>
      <c r="S251" s="37"/>
      <c r="T251" s="54"/>
      <c r="U251" s="37"/>
      <c r="V251" s="54"/>
      <c r="W251" s="37"/>
      <c r="X251" s="54"/>
      <c r="Y251" s="37"/>
      <c r="Z251" s="54"/>
      <c r="AA251" s="37"/>
      <c r="AB251" s="54"/>
      <c r="AC251" s="37"/>
      <c r="AD251" s="54"/>
      <c r="AE251" s="37"/>
    </row>
    <row r="252" spans="1:31" ht="12.75" customHeight="1">
      <c r="A252" s="132">
        <v>88</v>
      </c>
      <c r="B252" s="133">
        <v>42837</v>
      </c>
      <c r="C252" s="133"/>
      <c r="D252" s="134" t="s">
        <v>100</v>
      </c>
      <c r="E252" s="135" t="s">
        <v>574</v>
      </c>
      <c r="F252" s="136">
        <v>289.5</v>
      </c>
      <c r="G252" s="135"/>
      <c r="H252" s="135">
        <v>354</v>
      </c>
      <c r="I252" s="137">
        <v>360</v>
      </c>
      <c r="J252" s="138" t="s">
        <v>723</v>
      </c>
      <c r="K252" s="139">
        <f t="shared" ref="K252:K260" si="124">H252-F252</f>
        <v>64.5</v>
      </c>
      <c r="L252" s="140">
        <f t="shared" ref="L252:L260" si="125">K252/F252</f>
        <v>0.22279792746113988</v>
      </c>
      <c r="M252" s="135" t="s">
        <v>577</v>
      </c>
      <c r="N252" s="141">
        <v>43040</v>
      </c>
      <c r="O252" s="54"/>
      <c r="P252" s="54"/>
      <c r="Q252" s="202"/>
      <c r="R252" s="54"/>
      <c r="S252" s="37"/>
      <c r="T252" s="54"/>
      <c r="U252" s="37"/>
      <c r="V252" s="54"/>
      <c r="W252" s="37"/>
      <c r="X252" s="54"/>
      <c r="Y252" s="37"/>
      <c r="Z252" s="54"/>
      <c r="AA252" s="37"/>
      <c r="AB252" s="54"/>
      <c r="AC252" s="37"/>
      <c r="AD252" s="54"/>
      <c r="AE252" s="37"/>
    </row>
    <row r="253" spans="1:31" ht="12.75" customHeight="1">
      <c r="A253" s="132">
        <v>89</v>
      </c>
      <c r="B253" s="133">
        <v>42845</v>
      </c>
      <c r="C253" s="133"/>
      <c r="D253" s="134" t="s">
        <v>425</v>
      </c>
      <c r="E253" s="135" t="s">
        <v>574</v>
      </c>
      <c r="F253" s="136">
        <v>700</v>
      </c>
      <c r="G253" s="135"/>
      <c r="H253" s="135">
        <v>840</v>
      </c>
      <c r="I253" s="137">
        <v>840</v>
      </c>
      <c r="J253" s="138" t="s">
        <v>724</v>
      </c>
      <c r="K253" s="139">
        <f t="shared" si="124"/>
        <v>140</v>
      </c>
      <c r="L253" s="140">
        <f t="shared" si="125"/>
        <v>0.2</v>
      </c>
      <c r="M253" s="135" t="s">
        <v>577</v>
      </c>
      <c r="N253" s="141">
        <v>42893</v>
      </c>
      <c r="O253" s="54"/>
      <c r="P253" s="54"/>
      <c r="Q253" s="202"/>
      <c r="R253" s="54"/>
      <c r="S253" s="37"/>
      <c r="T253" s="54"/>
      <c r="U253" s="37"/>
      <c r="V253" s="54"/>
      <c r="W253" s="37"/>
      <c r="X253" s="54"/>
      <c r="Y253" s="37"/>
      <c r="Z253" s="54"/>
      <c r="AA253" s="37"/>
      <c r="AB253" s="54"/>
      <c r="AC253" s="37"/>
      <c r="AD253" s="54"/>
      <c r="AE253" s="37"/>
    </row>
    <row r="254" spans="1:31" ht="12.75" customHeight="1">
      <c r="A254" s="132">
        <v>90</v>
      </c>
      <c r="B254" s="133">
        <v>42887</v>
      </c>
      <c r="C254" s="133"/>
      <c r="D254" s="134" t="s">
        <v>725</v>
      </c>
      <c r="E254" s="135" t="s">
        <v>574</v>
      </c>
      <c r="F254" s="136">
        <v>130</v>
      </c>
      <c r="G254" s="135"/>
      <c r="H254" s="135">
        <v>144.25</v>
      </c>
      <c r="I254" s="137">
        <v>170</v>
      </c>
      <c r="J254" s="138" t="s">
        <v>726</v>
      </c>
      <c r="K254" s="139">
        <f t="shared" si="124"/>
        <v>14.25</v>
      </c>
      <c r="L254" s="140">
        <f t="shared" si="125"/>
        <v>0.10961538461538461</v>
      </c>
      <c r="M254" s="135" t="s">
        <v>577</v>
      </c>
      <c r="N254" s="141">
        <v>43675</v>
      </c>
      <c r="O254" s="54"/>
      <c r="P254" s="54"/>
      <c r="Q254" s="202"/>
      <c r="R254" s="54"/>
      <c r="S254" s="37"/>
      <c r="T254" s="54"/>
      <c r="U254" s="37"/>
      <c r="V254" s="54"/>
      <c r="W254" s="37"/>
      <c r="X254" s="54"/>
      <c r="Y254" s="37"/>
      <c r="Z254" s="54"/>
      <c r="AA254" s="37"/>
      <c r="AB254" s="54"/>
      <c r="AC254" s="37"/>
      <c r="AD254" s="54"/>
      <c r="AE254" s="37"/>
    </row>
    <row r="255" spans="1:31" ht="12.75" customHeight="1">
      <c r="A255" s="132">
        <v>91</v>
      </c>
      <c r="B255" s="133">
        <v>42901</v>
      </c>
      <c r="C255" s="133"/>
      <c r="D255" s="134" t="s">
        <v>727</v>
      </c>
      <c r="E255" s="135" t="s">
        <v>574</v>
      </c>
      <c r="F255" s="136">
        <v>214.5</v>
      </c>
      <c r="G255" s="135"/>
      <c r="H255" s="135">
        <v>262</v>
      </c>
      <c r="I255" s="137">
        <v>262</v>
      </c>
      <c r="J255" s="138" t="s">
        <v>596</v>
      </c>
      <c r="K255" s="139">
        <f t="shared" si="124"/>
        <v>47.5</v>
      </c>
      <c r="L255" s="140">
        <f t="shared" si="125"/>
        <v>0.22144522144522144</v>
      </c>
      <c r="M255" s="135" t="s">
        <v>577</v>
      </c>
      <c r="N255" s="141">
        <v>42977</v>
      </c>
      <c r="O255" s="54"/>
      <c r="P255" s="54"/>
      <c r="Q255" s="202"/>
      <c r="R255" s="54"/>
      <c r="S255" s="37"/>
      <c r="T255" s="54"/>
      <c r="U255" s="37"/>
      <c r="V255" s="54"/>
      <c r="W255" s="37"/>
      <c r="X255" s="54"/>
      <c r="Y255" s="37"/>
      <c r="Z255" s="54"/>
      <c r="AA255" s="37"/>
      <c r="AB255" s="54"/>
      <c r="AC255" s="37"/>
      <c r="AD255" s="54"/>
      <c r="AE255" s="37"/>
    </row>
    <row r="256" spans="1:31" ht="12.75" customHeight="1">
      <c r="A256" s="163">
        <v>92</v>
      </c>
      <c r="B256" s="164">
        <v>42933</v>
      </c>
      <c r="C256" s="164"/>
      <c r="D256" s="165" t="s">
        <v>728</v>
      </c>
      <c r="E256" s="166" t="s">
        <v>574</v>
      </c>
      <c r="F256" s="167">
        <v>370</v>
      </c>
      <c r="G256" s="166"/>
      <c r="H256" s="166">
        <v>447.5</v>
      </c>
      <c r="I256" s="168">
        <v>450</v>
      </c>
      <c r="J256" s="169" t="s">
        <v>661</v>
      </c>
      <c r="K256" s="139">
        <f t="shared" si="124"/>
        <v>77.5</v>
      </c>
      <c r="L256" s="170">
        <f t="shared" si="125"/>
        <v>0.20945945945945946</v>
      </c>
      <c r="M256" s="166" t="s">
        <v>577</v>
      </c>
      <c r="N256" s="171">
        <v>43035</v>
      </c>
      <c r="O256" s="54"/>
      <c r="P256" s="54"/>
      <c r="Q256" s="202"/>
      <c r="R256" s="54"/>
      <c r="S256" s="37"/>
      <c r="T256" s="54"/>
      <c r="U256" s="37"/>
      <c r="V256" s="54"/>
      <c r="W256" s="37"/>
      <c r="X256" s="54"/>
      <c r="Y256" s="37"/>
      <c r="Z256" s="54"/>
      <c r="AA256" s="37"/>
      <c r="AB256" s="54"/>
      <c r="AC256" s="37"/>
      <c r="AD256" s="54"/>
      <c r="AE256" s="37"/>
    </row>
    <row r="257" spans="1:31" ht="12.75" customHeight="1">
      <c r="A257" s="163">
        <v>93</v>
      </c>
      <c r="B257" s="164">
        <v>42943</v>
      </c>
      <c r="C257" s="164"/>
      <c r="D257" s="165" t="s">
        <v>205</v>
      </c>
      <c r="E257" s="166" t="s">
        <v>574</v>
      </c>
      <c r="F257" s="167">
        <v>657.5</v>
      </c>
      <c r="G257" s="166"/>
      <c r="H257" s="166">
        <v>825</v>
      </c>
      <c r="I257" s="168">
        <v>820</v>
      </c>
      <c r="J257" s="169" t="s">
        <v>661</v>
      </c>
      <c r="K257" s="139">
        <f t="shared" si="124"/>
        <v>167.5</v>
      </c>
      <c r="L257" s="170">
        <f t="shared" si="125"/>
        <v>0.25475285171102663</v>
      </c>
      <c r="M257" s="166" t="s">
        <v>577</v>
      </c>
      <c r="N257" s="171">
        <v>43090</v>
      </c>
      <c r="O257" s="54"/>
      <c r="P257" s="54"/>
      <c r="Q257" s="202"/>
      <c r="R257" s="54"/>
      <c r="S257" s="37"/>
      <c r="T257" s="54"/>
      <c r="U257" s="37"/>
      <c r="V257" s="54"/>
      <c r="W257" s="37"/>
      <c r="X257" s="54"/>
      <c r="Y257" s="37"/>
      <c r="Z257" s="54"/>
      <c r="AA257" s="37"/>
      <c r="AB257" s="54"/>
      <c r="AC257" s="37"/>
      <c r="AD257" s="54"/>
      <c r="AE257" s="37"/>
    </row>
    <row r="258" spans="1:31" ht="12.75" customHeight="1">
      <c r="A258" s="132">
        <v>94</v>
      </c>
      <c r="B258" s="133">
        <v>42964</v>
      </c>
      <c r="C258" s="133"/>
      <c r="D258" s="134" t="s">
        <v>379</v>
      </c>
      <c r="E258" s="135" t="s">
        <v>574</v>
      </c>
      <c r="F258" s="136">
        <v>605</v>
      </c>
      <c r="G258" s="135"/>
      <c r="H258" s="135">
        <v>750</v>
      </c>
      <c r="I258" s="137">
        <v>750</v>
      </c>
      <c r="J258" s="138" t="s">
        <v>720</v>
      </c>
      <c r="K258" s="139">
        <f t="shared" si="124"/>
        <v>145</v>
      </c>
      <c r="L258" s="140">
        <f t="shared" si="125"/>
        <v>0.23966942148760331</v>
      </c>
      <c r="M258" s="135" t="s">
        <v>577</v>
      </c>
      <c r="N258" s="141">
        <v>43027</v>
      </c>
      <c r="O258" s="54"/>
      <c r="P258" s="54"/>
      <c r="Q258" s="202"/>
      <c r="R258" s="54"/>
      <c r="S258" s="37"/>
      <c r="T258" s="54"/>
      <c r="U258" s="37"/>
      <c r="V258" s="54"/>
      <c r="W258" s="37"/>
      <c r="X258" s="54"/>
      <c r="Y258" s="37"/>
      <c r="Z258" s="54"/>
      <c r="AA258" s="37"/>
      <c r="AB258" s="54"/>
      <c r="AC258" s="37"/>
      <c r="AD258" s="54"/>
      <c r="AE258" s="37"/>
    </row>
    <row r="259" spans="1:31" ht="12.75" customHeight="1">
      <c r="A259" s="142">
        <v>95</v>
      </c>
      <c r="B259" s="143">
        <v>42979</v>
      </c>
      <c r="C259" s="143"/>
      <c r="D259" s="151" t="s">
        <v>729</v>
      </c>
      <c r="E259" s="146" t="s">
        <v>574</v>
      </c>
      <c r="F259" s="146">
        <v>255</v>
      </c>
      <c r="G259" s="147"/>
      <c r="H259" s="147">
        <v>217.25</v>
      </c>
      <c r="I259" s="147">
        <v>320</v>
      </c>
      <c r="J259" s="148" t="s">
        <v>730</v>
      </c>
      <c r="K259" s="149">
        <f t="shared" si="124"/>
        <v>-37.75</v>
      </c>
      <c r="L259" s="152">
        <f t="shared" si="125"/>
        <v>-0.14803921568627451</v>
      </c>
      <c r="M259" s="146" t="s">
        <v>587</v>
      </c>
      <c r="N259" s="143">
        <v>43661</v>
      </c>
      <c r="O259" s="54"/>
      <c r="P259" s="54"/>
      <c r="Q259" s="202"/>
      <c r="R259" s="54"/>
      <c r="S259" s="37"/>
      <c r="T259" s="54"/>
      <c r="U259" s="37"/>
      <c r="V259" s="54"/>
      <c r="W259" s="37"/>
      <c r="X259" s="54"/>
      <c r="Y259" s="37"/>
      <c r="Z259" s="54"/>
      <c r="AA259" s="37"/>
      <c r="AB259" s="54"/>
      <c r="AC259" s="37"/>
      <c r="AD259" s="54"/>
      <c r="AE259" s="37"/>
    </row>
    <row r="260" spans="1:31" ht="12.75" customHeight="1">
      <c r="A260" s="132">
        <v>96</v>
      </c>
      <c r="B260" s="133">
        <v>42997</v>
      </c>
      <c r="C260" s="133"/>
      <c r="D260" s="134" t="s">
        <v>731</v>
      </c>
      <c r="E260" s="135" t="s">
        <v>574</v>
      </c>
      <c r="F260" s="136">
        <v>215</v>
      </c>
      <c r="G260" s="135"/>
      <c r="H260" s="135">
        <v>258</v>
      </c>
      <c r="I260" s="137">
        <v>258</v>
      </c>
      <c r="J260" s="138" t="s">
        <v>661</v>
      </c>
      <c r="K260" s="139">
        <f t="shared" si="124"/>
        <v>43</v>
      </c>
      <c r="L260" s="140">
        <f t="shared" si="125"/>
        <v>0.2</v>
      </c>
      <c r="M260" s="135" t="s">
        <v>577</v>
      </c>
      <c r="N260" s="141">
        <v>43040</v>
      </c>
      <c r="O260" s="54"/>
      <c r="P260" s="54"/>
      <c r="Q260" s="202"/>
      <c r="R260" s="54"/>
      <c r="S260" s="37"/>
      <c r="T260" s="54"/>
      <c r="U260" s="37"/>
      <c r="V260" s="54"/>
      <c r="W260" s="37"/>
      <c r="X260" s="54"/>
      <c r="Y260" s="37"/>
      <c r="Z260" s="54"/>
      <c r="AA260" s="37"/>
      <c r="AB260" s="54"/>
      <c r="AC260" s="37"/>
      <c r="AD260" s="54"/>
      <c r="AE260" s="37"/>
    </row>
    <row r="261" spans="1:31" ht="12.75" customHeight="1">
      <c r="A261" s="132">
        <v>97</v>
      </c>
      <c r="B261" s="133">
        <v>42997</v>
      </c>
      <c r="C261" s="133"/>
      <c r="D261" s="134" t="s">
        <v>731</v>
      </c>
      <c r="E261" s="135" t="s">
        <v>574</v>
      </c>
      <c r="F261" s="136">
        <v>215</v>
      </c>
      <c r="G261" s="135"/>
      <c r="H261" s="135">
        <v>258</v>
      </c>
      <c r="I261" s="137">
        <v>258</v>
      </c>
      <c r="J261" s="169" t="s">
        <v>661</v>
      </c>
      <c r="K261" s="139">
        <v>43</v>
      </c>
      <c r="L261" s="140">
        <v>0.2</v>
      </c>
      <c r="M261" s="135" t="s">
        <v>577</v>
      </c>
      <c r="N261" s="141">
        <v>43040</v>
      </c>
      <c r="O261" s="54"/>
      <c r="P261" s="54"/>
      <c r="Q261" s="202"/>
      <c r="R261" s="54"/>
      <c r="S261" s="37"/>
      <c r="T261" s="54"/>
      <c r="U261" s="37"/>
      <c r="V261" s="54"/>
      <c r="W261" s="37"/>
      <c r="X261" s="54"/>
      <c r="Y261" s="37"/>
      <c r="Z261" s="54"/>
      <c r="AA261" s="37"/>
      <c r="AB261" s="54"/>
      <c r="AC261" s="37"/>
      <c r="AD261" s="54"/>
      <c r="AE261" s="37"/>
    </row>
    <row r="262" spans="1:31" ht="12.75" customHeight="1">
      <c r="A262" s="163">
        <v>98</v>
      </c>
      <c r="B262" s="164">
        <v>42998</v>
      </c>
      <c r="C262" s="164"/>
      <c r="D262" s="165" t="s">
        <v>732</v>
      </c>
      <c r="E262" s="166" t="s">
        <v>574</v>
      </c>
      <c r="F262" s="136">
        <v>75</v>
      </c>
      <c r="G262" s="166"/>
      <c r="H262" s="166">
        <v>90</v>
      </c>
      <c r="I262" s="168">
        <v>90</v>
      </c>
      <c r="J262" s="138" t="s">
        <v>733</v>
      </c>
      <c r="K262" s="139">
        <f t="shared" ref="K262:K267" si="126">H262-F262</f>
        <v>15</v>
      </c>
      <c r="L262" s="140">
        <f t="shared" ref="L262:L267" si="127">K262/F262</f>
        <v>0.2</v>
      </c>
      <c r="M262" s="135" t="s">
        <v>577</v>
      </c>
      <c r="N262" s="141">
        <v>43019</v>
      </c>
      <c r="O262" s="54"/>
      <c r="P262" s="54"/>
      <c r="Q262" s="202"/>
      <c r="R262" s="54"/>
      <c r="S262" s="37"/>
      <c r="T262" s="54"/>
      <c r="U262" s="37"/>
      <c r="V262" s="54"/>
      <c r="W262" s="37"/>
      <c r="X262" s="54"/>
      <c r="Y262" s="37"/>
      <c r="Z262" s="54"/>
      <c r="AA262" s="37"/>
      <c r="AB262" s="54"/>
      <c r="AC262" s="37"/>
      <c r="AD262" s="54"/>
      <c r="AE262" s="37"/>
    </row>
    <row r="263" spans="1:31" ht="12.75" customHeight="1">
      <c r="A263" s="163">
        <v>99</v>
      </c>
      <c r="B263" s="164">
        <v>43011</v>
      </c>
      <c r="C263" s="164"/>
      <c r="D263" s="165" t="s">
        <v>734</v>
      </c>
      <c r="E263" s="166" t="s">
        <v>574</v>
      </c>
      <c r="F263" s="167">
        <v>315</v>
      </c>
      <c r="G263" s="166"/>
      <c r="H263" s="166">
        <v>392</v>
      </c>
      <c r="I263" s="168">
        <v>384</v>
      </c>
      <c r="J263" s="169" t="s">
        <v>735</v>
      </c>
      <c r="K263" s="139">
        <f t="shared" si="126"/>
        <v>77</v>
      </c>
      <c r="L263" s="170">
        <f t="shared" si="127"/>
        <v>0.24444444444444444</v>
      </c>
      <c r="M263" s="166" t="s">
        <v>577</v>
      </c>
      <c r="N263" s="171">
        <v>43017</v>
      </c>
      <c r="O263" s="54"/>
      <c r="P263" s="54"/>
      <c r="Q263" s="202"/>
      <c r="R263" s="54"/>
      <c r="S263" s="37"/>
      <c r="T263" s="54"/>
      <c r="U263" s="37"/>
      <c r="V263" s="54"/>
      <c r="W263" s="37"/>
      <c r="X263" s="54"/>
      <c r="Y263" s="37"/>
      <c r="Z263" s="54"/>
      <c r="AA263" s="37"/>
      <c r="AB263" s="54"/>
      <c r="AC263" s="37"/>
      <c r="AD263" s="54"/>
      <c r="AE263" s="37"/>
    </row>
    <row r="264" spans="1:31" ht="12.75" customHeight="1">
      <c r="A264" s="163">
        <v>100</v>
      </c>
      <c r="B264" s="164">
        <v>43013</v>
      </c>
      <c r="C264" s="164"/>
      <c r="D264" s="165" t="s">
        <v>457</v>
      </c>
      <c r="E264" s="166" t="s">
        <v>574</v>
      </c>
      <c r="F264" s="167">
        <v>145</v>
      </c>
      <c r="G264" s="166"/>
      <c r="H264" s="166">
        <v>179</v>
      </c>
      <c r="I264" s="168">
        <v>180</v>
      </c>
      <c r="J264" s="169" t="s">
        <v>736</v>
      </c>
      <c r="K264" s="139">
        <f t="shared" si="126"/>
        <v>34</v>
      </c>
      <c r="L264" s="170">
        <f t="shared" si="127"/>
        <v>0.23448275862068965</v>
      </c>
      <c r="M264" s="166" t="s">
        <v>577</v>
      </c>
      <c r="N264" s="171">
        <v>43025</v>
      </c>
      <c r="O264" s="54"/>
      <c r="P264" s="54"/>
      <c r="Q264" s="202"/>
      <c r="R264" s="54"/>
      <c r="S264" s="37"/>
      <c r="T264" s="54"/>
      <c r="U264" s="37"/>
      <c r="V264" s="54"/>
      <c r="W264" s="37"/>
      <c r="X264" s="54"/>
      <c r="Y264" s="37"/>
      <c r="Z264" s="54"/>
      <c r="AA264" s="37"/>
      <c r="AB264" s="54"/>
      <c r="AC264" s="37"/>
      <c r="AD264" s="54"/>
      <c r="AE264" s="37"/>
    </row>
    <row r="265" spans="1:31" ht="12.75" customHeight="1">
      <c r="A265" s="163">
        <v>101</v>
      </c>
      <c r="B265" s="164">
        <v>43014</v>
      </c>
      <c r="C265" s="164"/>
      <c r="D265" s="165" t="s">
        <v>354</v>
      </c>
      <c r="E265" s="166" t="s">
        <v>574</v>
      </c>
      <c r="F265" s="167">
        <v>256</v>
      </c>
      <c r="G265" s="166"/>
      <c r="H265" s="166">
        <v>323</v>
      </c>
      <c r="I265" s="168">
        <v>320</v>
      </c>
      <c r="J265" s="169" t="s">
        <v>661</v>
      </c>
      <c r="K265" s="139">
        <f t="shared" si="126"/>
        <v>67</v>
      </c>
      <c r="L265" s="170">
        <f t="shared" si="127"/>
        <v>0.26171875</v>
      </c>
      <c r="M265" s="166" t="s">
        <v>577</v>
      </c>
      <c r="N265" s="171">
        <v>43067</v>
      </c>
      <c r="O265" s="54"/>
      <c r="P265" s="54"/>
      <c r="Q265" s="202"/>
      <c r="R265" s="54"/>
      <c r="S265" s="37"/>
      <c r="T265" s="54"/>
      <c r="U265" s="37"/>
      <c r="V265" s="54"/>
      <c r="W265" s="37"/>
      <c r="X265" s="54"/>
      <c r="Y265" s="37"/>
      <c r="Z265" s="54"/>
      <c r="AA265" s="37"/>
      <c r="AB265" s="54"/>
      <c r="AC265" s="37"/>
      <c r="AD265" s="54"/>
      <c r="AE265" s="37"/>
    </row>
    <row r="266" spans="1:31" ht="12.75" customHeight="1">
      <c r="A266" s="163">
        <v>102</v>
      </c>
      <c r="B266" s="164">
        <v>43017</v>
      </c>
      <c r="C266" s="164"/>
      <c r="D266" s="165" t="s">
        <v>368</v>
      </c>
      <c r="E266" s="166" t="s">
        <v>574</v>
      </c>
      <c r="F266" s="167">
        <v>137.5</v>
      </c>
      <c r="G266" s="166"/>
      <c r="H266" s="166">
        <v>184</v>
      </c>
      <c r="I266" s="168">
        <v>183</v>
      </c>
      <c r="J266" s="169" t="s">
        <v>737</v>
      </c>
      <c r="K266" s="139">
        <f t="shared" si="126"/>
        <v>46.5</v>
      </c>
      <c r="L266" s="170">
        <f t="shared" si="127"/>
        <v>0.33818181818181819</v>
      </c>
      <c r="M266" s="166" t="s">
        <v>577</v>
      </c>
      <c r="N266" s="171">
        <v>43108</v>
      </c>
      <c r="O266" s="54"/>
      <c r="P266" s="54"/>
      <c r="Q266" s="202"/>
      <c r="R266" s="54"/>
      <c r="S266" s="37"/>
      <c r="T266" s="54"/>
      <c r="U266" s="37"/>
      <c r="V266" s="54"/>
      <c r="W266" s="37"/>
      <c r="X266" s="54"/>
      <c r="Y266" s="37"/>
      <c r="Z266" s="54"/>
      <c r="AA266" s="37"/>
      <c r="AB266" s="54"/>
      <c r="AC266" s="37"/>
      <c r="AD266" s="54"/>
      <c r="AE266" s="37"/>
    </row>
    <row r="267" spans="1:31" ht="12.75" customHeight="1">
      <c r="A267" s="163">
        <v>103</v>
      </c>
      <c r="B267" s="164">
        <v>43018</v>
      </c>
      <c r="C267" s="164"/>
      <c r="D267" s="165" t="s">
        <v>738</v>
      </c>
      <c r="E267" s="166" t="s">
        <v>574</v>
      </c>
      <c r="F267" s="167">
        <v>125.5</v>
      </c>
      <c r="G267" s="166"/>
      <c r="H267" s="166">
        <v>158</v>
      </c>
      <c r="I267" s="168">
        <v>155</v>
      </c>
      <c r="J267" s="169" t="s">
        <v>739</v>
      </c>
      <c r="K267" s="139">
        <f t="shared" si="126"/>
        <v>32.5</v>
      </c>
      <c r="L267" s="170">
        <f t="shared" si="127"/>
        <v>0.25896414342629481</v>
      </c>
      <c r="M267" s="166" t="s">
        <v>577</v>
      </c>
      <c r="N267" s="171">
        <v>43067</v>
      </c>
      <c r="O267" s="54"/>
      <c r="P267" s="54"/>
      <c r="Q267" s="202"/>
      <c r="R267" s="54"/>
      <c r="S267" s="37"/>
      <c r="T267" s="54"/>
      <c r="U267" s="37"/>
      <c r="V267" s="54"/>
      <c r="W267" s="37"/>
      <c r="X267" s="54"/>
      <c r="Y267" s="37"/>
      <c r="Z267" s="54"/>
      <c r="AA267" s="37"/>
      <c r="AB267" s="54"/>
      <c r="AC267" s="37"/>
      <c r="AD267" s="54"/>
      <c r="AE267" s="37"/>
    </row>
    <row r="268" spans="1:31" ht="12.75" customHeight="1">
      <c r="A268" s="163">
        <v>104</v>
      </c>
      <c r="B268" s="164">
        <v>43018</v>
      </c>
      <c r="C268" s="164"/>
      <c r="D268" s="165" t="s">
        <v>740</v>
      </c>
      <c r="E268" s="166" t="s">
        <v>574</v>
      </c>
      <c r="F268" s="167">
        <v>895</v>
      </c>
      <c r="G268" s="166"/>
      <c r="H268" s="166">
        <v>1122.5</v>
      </c>
      <c r="I268" s="168">
        <v>1078</v>
      </c>
      <c r="J268" s="169" t="s">
        <v>741</v>
      </c>
      <c r="K268" s="139">
        <v>227.5</v>
      </c>
      <c r="L268" s="170">
        <v>0.25418994413407803</v>
      </c>
      <c r="M268" s="166" t="s">
        <v>577</v>
      </c>
      <c r="N268" s="171">
        <v>43117</v>
      </c>
      <c r="O268" s="54"/>
      <c r="P268" s="54"/>
      <c r="Q268" s="202"/>
      <c r="R268" s="54"/>
      <c r="S268" s="37"/>
      <c r="T268" s="54"/>
      <c r="U268" s="37"/>
      <c r="V268" s="54"/>
      <c r="W268" s="37"/>
      <c r="X268" s="54"/>
      <c r="Y268" s="37"/>
      <c r="Z268" s="54"/>
      <c r="AA268" s="37"/>
      <c r="AB268" s="54"/>
      <c r="AC268" s="37"/>
      <c r="AD268" s="54"/>
      <c r="AE268" s="37"/>
    </row>
    <row r="269" spans="1:31" ht="12.75" customHeight="1">
      <c r="A269" s="163">
        <v>105</v>
      </c>
      <c r="B269" s="164">
        <v>43020</v>
      </c>
      <c r="C269" s="164"/>
      <c r="D269" s="165" t="s">
        <v>363</v>
      </c>
      <c r="E269" s="166" t="s">
        <v>574</v>
      </c>
      <c r="F269" s="167">
        <v>525</v>
      </c>
      <c r="G269" s="166"/>
      <c r="H269" s="166">
        <v>629</v>
      </c>
      <c r="I269" s="168">
        <v>629</v>
      </c>
      <c r="J269" s="169" t="s">
        <v>661</v>
      </c>
      <c r="K269" s="139">
        <v>104</v>
      </c>
      <c r="L269" s="170">
        <v>0.19809523809523799</v>
      </c>
      <c r="M269" s="166" t="s">
        <v>577</v>
      </c>
      <c r="N269" s="171">
        <v>43119</v>
      </c>
      <c r="O269" s="54"/>
      <c r="P269" s="54"/>
      <c r="Q269" s="202"/>
      <c r="R269" s="54"/>
      <c r="S269" s="37"/>
      <c r="T269" s="54"/>
      <c r="U269" s="37"/>
      <c r="V269" s="54"/>
      <c r="W269" s="37"/>
      <c r="X269" s="54"/>
      <c r="Y269" s="37"/>
      <c r="Z269" s="54"/>
      <c r="AA269" s="37"/>
      <c r="AB269" s="54"/>
      <c r="AC269" s="37"/>
      <c r="AD269" s="54"/>
      <c r="AE269" s="37"/>
    </row>
    <row r="270" spans="1:31" ht="12.75" customHeight="1">
      <c r="A270" s="163">
        <v>106</v>
      </c>
      <c r="B270" s="164">
        <v>43046</v>
      </c>
      <c r="C270" s="164"/>
      <c r="D270" s="165" t="s">
        <v>401</v>
      </c>
      <c r="E270" s="166" t="s">
        <v>574</v>
      </c>
      <c r="F270" s="167">
        <v>740</v>
      </c>
      <c r="G270" s="166"/>
      <c r="H270" s="166">
        <v>892.5</v>
      </c>
      <c r="I270" s="168">
        <v>900</v>
      </c>
      <c r="J270" s="169" t="s">
        <v>742</v>
      </c>
      <c r="K270" s="139">
        <f>H270-F270</f>
        <v>152.5</v>
      </c>
      <c r="L270" s="170">
        <f>K270/F270</f>
        <v>0.20608108108108109</v>
      </c>
      <c r="M270" s="166" t="s">
        <v>577</v>
      </c>
      <c r="N270" s="171">
        <v>43052</v>
      </c>
      <c r="O270" s="54"/>
      <c r="P270" s="54"/>
      <c r="Q270" s="202"/>
      <c r="R270" s="54"/>
      <c r="S270" s="37"/>
      <c r="T270" s="54"/>
      <c r="U270" s="37"/>
      <c r="V270" s="54"/>
      <c r="W270" s="37"/>
      <c r="X270" s="54"/>
      <c r="Y270" s="37"/>
      <c r="Z270" s="54"/>
      <c r="AA270" s="37"/>
      <c r="AB270" s="54"/>
      <c r="AC270" s="37"/>
      <c r="AD270" s="54"/>
      <c r="AE270" s="37"/>
    </row>
    <row r="271" spans="1:31" ht="12.75" customHeight="1">
      <c r="A271" s="132">
        <v>107</v>
      </c>
      <c r="B271" s="133">
        <v>43073</v>
      </c>
      <c r="C271" s="133"/>
      <c r="D271" s="134" t="s">
        <v>743</v>
      </c>
      <c r="E271" s="135" t="s">
        <v>574</v>
      </c>
      <c r="F271" s="136">
        <v>118.5</v>
      </c>
      <c r="G271" s="135"/>
      <c r="H271" s="135">
        <v>143.5</v>
      </c>
      <c r="I271" s="137">
        <v>145</v>
      </c>
      <c r="J271" s="138" t="s">
        <v>744</v>
      </c>
      <c r="K271" s="139">
        <f>H271-F271</f>
        <v>25</v>
      </c>
      <c r="L271" s="140">
        <f>K271/F271</f>
        <v>0.2109704641350211</v>
      </c>
      <c r="M271" s="135" t="s">
        <v>577</v>
      </c>
      <c r="N271" s="141">
        <v>43097</v>
      </c>
      <c r="O271" s="54"/>
      <c r="P271" s="54"/>
      <c r="Q271" s="202"/>
      <c r="R271" s="54"/>
      <c r="S271" s="37"/>
      <c r="T271" s="54"/>
      <c r="U271" s="37"/>
      <c r="V271" s="54"/>
      <c r="W271" s="37"/>
      <c r="X271" s="54"/>
      <c r="Y271" s="37"/>
      <c r="Z271" s="54"/>
      <c r="AA271" s="37"/>
      <c r="AB271" s="54"/>
      <c r="AC271" s="37"/>
      <c r="AD271" s="54"/>
      <c r="AE271" s="37"/>
    </row>
    <row r="272" spans="1:31" ht="12.75" customHeight="1">
      <c r="A272" s="142">
        <v>108</v>
      </c>
      <c r="B272" s="143">
        <v>43090</v>
      </c>
      <c r="C272" s="143"/>
      <c r="D272" s="144" t="s">
        <v>430</v>
      </c>
      <c r="E272" s="145" t="s">
        <v>574</v>
      </c>
      <c r="F272" s="146">
        <v>715</v>
      </c>
      <c r="G272" s="146"/>
      <c r="H272" s="147">
        <v>500</v>
      </c>
      <c r="I272" s="147">
        <v>872</v>
      </c>
      <c r="J272" s="148" t="s">
        <v>745</v>
      </c>
      <c r="K272" s="149">
        <f>H272-F272</f>
        <v>-215</v>
      </c>
      <c r="L272" s="150">
        <f>K272/F272</f>
        <v>-0.30069930069930068</v>
      </c>
      <c r="M272" s="146" t="s">
        <v>587</v>
      </c>
      <c r="N272" s="143">
        <v>43670</v>
      </c>
      <c r="O272" s="54"/>
      <c r="P272" s="54"/>
      <c r="Q272" s="202"/>
      <c r="R272" s="54"/>
      <c r="S272" s="37"/>
      <c r="T272" s="54"/>
      <c r="U272" s="37"/>
      <c r="V272" s="54"/>
      <c r="W272" s="37"/>
      <c r="X272" s="54"/>
      <c r="Y272" s="37"/>
      <c r="Z272" s="54"/>
      <c r="AA272" s="37"/>
      <c r="AB272" s="54"/>
      <c r="AC272" s="37"/>
      <c r="AD272" s="54"/>
      <c r="AE272" s="37"/>
    </row>
    <row r="273" spans="1:31" ht="12.75" customHeight="1">
      <c r="A273" s="132">
        <v>109</v>
      </c>
      <c r="B273" s="133">
        <v>43098</v>
      </c>
      <c r="C273" s="133"/>
      <c r="D273" s="134" t="s">
        <v>734</v>
      </c>
      <c r="E273" s="135" t="s">
        <v>574</v>
      </c>
      <c r="F273" s="136">
        <v>435</v>
      </c>
      <c r="G273" s="135"/>
      <c r="H273" s="135">
        <v>542.5</v>
      </c>
      <c r="I273" s="137">
        <v>539</v>
      </c>
      <c r="J273" s="138" t="s">
        <v>661</v>
      </c>
      <c r="K273" s="139">
        <v>107.5</v>
      </c>
      <c r="L273" s="140">
        <v>0.247126436781609</v>
      </c>
      <c r="M273" s="135" t="s">
        <v>577</v>
      </c>
      <c r="N273" s="141">
        <v>43206</v>
      </c>
      <c r="O273" s="54"/>
      <c r="P273" s="54"/>
      <c r="Q273" s="202"/>
      <c r="R273" s="54"/>
      <c r="S273" s="37"/>
      <c r="T273" s="54"/>
      <c r="U273" s="37"/>
      <c r="V273" s="54"/>
      <c r="W273" s="37"/>
      <c r="X273" s="54"/>
      <c r="Y273" s="37"/>
      <c r="Z273" s="54"/>
      <c r="AA273" s="37"/>
      <c r="AB273" s="54"/>
      <c r="AC273" s="37"/>
      <c r="AD273" s="54"/>
      <c r="AE273" s="37"/>
    </row>
    <row r="274" spans="1:31" ht="12.75" customHeight="1">
      <c r="A274" s="132">
        <v>110</v>
      </c>
      <c r="B274" s="133">
        <v>43098</v>
      </c>
      <c r="C274" s="133"/>
      <c r="D274" s="134" t="s">
        <v>545</v>
      </c>
      <c r="E274" s="135" t="s">
        <v>574</v>
      </c>
      <c r="F274" s="136">
        <v>885</v>
      </c>
      <c r="G274" s="135"/>
      <c r="H274" s="135">
        <v>1090</v>
      </c>
      <c r="I274" s="137">
        <v>1084</v>
      </c>
      <c r="J274" s="138" t="s">
        <v>661</v>
      </c>
      <c r="K274" s="139">
        <v>205</v>
      </c>
      <c r="L274" s="140">
        <v>0.23163841807909599</v>
      </c>
      <c r="M274" s="135" t="s">
        <v>577</v>
      </c>
      <c r="N274" s="141">
        <v>43213</v>
      </c>
      <c r="O274" s="54"/>
      <c r="P274" s="54"/>
      <c r="Q274" s="202"/>
      <c r="R274" s="54"/>
      <c r="S274" s="37"/>
      <c r="T274" s="54"/>
      <c r="U274" s="37"/>
      <c r="V274" s="54"/>
      <c r="W274" s="37"/>
      <c r="X274" s="54"/>
      <c r="Y274" s="37"/>
      <c r="Z274" s="54"/>
      <c r="AA274" s="37"/>
      <c r="AB274" s="54"/>
      <c r="AC274" s="37"/>
      <c r="AD274" s="54"/>
      <c r="AE274" s="37"/>
    </row>
    <row r="275" spans="1:31" ht="12.75" customHeight="1">
      <c r="A275" s="172">
        <v>111</v>
      </c>
      <c r="B275" s="173">
        <v>43192</v>
      </c>
      <c r="C275" s="173"/>
      <c r="D275" s="151" t="s">
        <v>746</v>
      </c>
      <c r="E275" s="146" t="s">
        <v>574</v>
      </c>
      <c r="F275" s="174">
        <v>478.5</v>
      </c>
      <c r="G275" s="146"/>
      <c r="H275" s="146">
        <v>442</v>
      </c>
      <c r="I275" s="147">
        <v>613</v>
      </c>
      <c r="J275" s="148" t="s">
        <v>747</v>
      </c>
      <c r="K275" s="149">
        <f>H275-F275</f>
        <v>-36.5</v>
      </c>
      <c r="L275" s="150">
        <f>K275/F275</f>
        <v>-7.6280041797283177E-2</v>
      </c>
      <c r="M275" s="146" t="s">
        <v>587</v>
      </c>
      <c r="N275" s="143">
        <v>43762</v>
      </c>
      <c r="O275" s="54"/>
      <c r="P275" s="54"/>
      <c r="Q275" s="202"/>
      <c r="R275" s="54"/>
      <c r="S275" s="37"/>
      <c r="T275" s="54"/>
      <c r="U275" s="37"/>
      <c r="V275" s="54"/>
      <c r="W275" s="37"/>
      <c r="X275" s="54"/>
      <c r="Y275" s="37"/>
      <c r="Z275" s="54"/>
      <c r="AA275" s="37"/>
      <c r="AB275" s="54"/>
      <c r="AC275" s="37"/>
      <c r="AD275" s="54"/>
      <c r="AE275" s="37"/>
    </row>
    <row r="276" spans="1:31" ht="12.75" customHeight="1">
      <c r="A276" s="142">
        <v>112</v>
      </c>
      <c r="B276" s="143">
        <v>43194</v>
      </c>
      <c r="C276" s="143"/>
      <c r="D276" s="144" t="s">
        <v>748</v>
      </c>
      <c r="E276" s="145" t="s">
        <v>574</v>
      </c>
      <c r="F276" s="146">
        <f>141.5-7.3</f>
        <v>134.19999999999999</v>
      </c>
      <c r="G276" s="146"/>
      <c r="H276" s="147">
        <v>77</v>
      </c>
      <c r="I276" s="147">
        <v>180</v>
      </c>
      <c r="J276" s="148" t="s">
        <v>749</v>
      </c>
      <c r="K276" s="149">
        <f>H276-F276</f>
        <v>-57.199999999999989</v>
      </c>
      <c r="L276" s="150">
        <f>K276/F276</f>
        <v>-0.42622950819672129</v>
      </c>
      <c r="M276" s="146" t="s">
        <v>587</v>
      </c>
      <c r="N276" s="143">
        <v>43522</v>
      </c>
      <c r="O276" s="54"/>
      <c r="P276" s="54"/>
      <c r="Q276" s="202"/>
      <c r="R276" s="54"/>
      <c r="S276" s="37"/>
      <c r="T276" s="54"/>
      <c r="U276" s="37"/>
      <c r="V276" s="54"/>
      <c r="W276" s="37"/>
      <c r="X276" s="54"/>
      <c r="Y276" s="37"/>
      <c r="Z276" s="54"/>
      <c r="AA276" s="37"/>
      <c r="AB276" s="54"/>
      <c r="AC276" s="37"/>
      <c r="AD276" s="54"/>
      <c r="AE276" s="37"/>
    </row>
    <row r="277" spans="1:31" ht="12.75" customHeight="1">
      <c r="A277" s="142">
        <v>113</v>
      </c>
      <c r="B277" s="143">
        <v>43209</v>
      </c>
      <c r="C277" s="143"/>
      <c r="D277" s="144" t="s">
        <v>750</v>
      </c>
      <c r="E277" s="145" t="s">
        <v>574</v>
      </c>
      <c r="F277" s="146">
        <v>430</v>
      </c>
      <c r="G277" s="146"/>
      <c r="H277" s="147">
        <v>220</v>
      </c>
      <c r="I277" s="147">
        <v>537</v>
      </c>
      <c r="J277" s="148" t="s">
        <v>751</v>
      </c>
      <c r="K277" s="149">
        <f>H277-F277</f>
        <v>-210</v>
      </c>
      <c r="L277" s="150">
        <f>K277/F277</f>
        <v>-0.48837209302325579</v>
      </c>
      <c r="M277" s="146" t="s">
        <v>587</v>
      </c>
      <c r="N277" s="143">
        <v>43252</v>
      </c>
      <c r="O277" s="54"/>
      <c r="P277" s="54"/>
      <c r="Q277" s="202"/>
      <c r="R277" s="54"/>
      <c r="S277" s="37"/>
      <c r="T277" s="54"/>
      <c r="U277" s="37"/>
      <c r="V277" s="54"/>
      <c r="W277" s="37"/>
      <c r="X277" s="54"/>
      <c r="Y277" s="37"/>
      <c r="Z277" s="54"/>
      <c r="AA277" s="37"/>
      <c r="AB277" s="54"/>
      <c r="AC277" s="37"/>
      <c r="AD277" s="54"/>
      <c r="AE277" s="37"/>
    </row>
    <row r="278" spans="1:31" ht="12.75" customHeight="1">
      <c r="A278" s="163">
        <v>114</v>
      </c>
      <c r="B278" s="164">
        <v>43220</v>
      </c>
      <c r="C278" s="164"/>
      <c r="D278" s="165" t="s">
        <v>752</v>
      </c>
      <c r="E278" s="166" t="s">
        <v>574</v>
      </c>
      <c r="F278" s="166">
        <v>153.5</v>
      </c>
      <c r="G278" s="166"/>
      <c r="H278" s="166">
        <v>196</v>
      </c>
      <c r="I278" s="168">
        <v>196</v>
      </c>
      <c r="J278" s="138" t="s">
        <v>753</v>
      </c>
      <c r="K278" s="139">
        <f>H278-F278</f>
        <v>42.5</v>
      </c>
      <c r="L278" s="140">
        <f>K278/F278</f>
        <v>0.27687296416938112</v>
      </c>
      <c r="M278" s="135" t="s">
        <v>577</v>
      </c>
      <c r="N278" s="141">
        <v>43605</v>
      </c>
      <c r="O278" s="54"/>
      <c r="P278" s="54"/>
      <c r="Q278" s="202"/>
      <c r="R278" s="54"/>
      <c r="S278" s="37"/>
      <c r="T278" s="54"/>
      <c r="U278" s="37"/>
      <c r="V278" s="54"/>
      <c r="W278" s="37"/>
      <c r="X278" s="54"/>
      <c r="Y278" s="37"/>
      <c r="Z278" s="54"/>
      <c r="AA278" s="37"/>
      <c r="AB278" s="54"/>
      <c r="AC278" s="37"/>
      <c r="AD278" s="54"/>
      <c r="AE278" s="37"/>
    </row>
    <row r="279" spans="1:31" ht="12.75" customHeight="1">
      <c r="A279" s="142">
        <v>115</v>
      </c>
      <c r="B279" s="143">
        <v>43306</v>
      </c>
      <c r="C279" s="143"/>
      <c r="D279" s="144" t="s">
        <v>721</v>
      </c>
      <c r="E279" s="145" t="s">
        <v>574</v>
      </c>
      <c r="F279" s="146">
        <v>27.5</v>
      </c>
      <c r="G279" s="146"/>
      <c r="H279" s="147">
        <v>13.1</v>
      </c>
      <c r="I279" s="147">
        <v>60</v>
      </c>
      <c r="J279" s="148" t="s">
        <v>754</v>
      </c>
      <c r="K279" s="149">
        <v>-14.4</v>
      </c>
      <c r="L279" s="150">
        <v>-0.52363636363636401</v>
      </c>
      <c r="M279" s="146" t="s">
        <v>587</v>
      </c>
      <c r="N279" s="143">
        <v>43138</v>
      </c>
      <c r="O279" s="54"/>
      <c r="P279" s="54"/>
      <c r="Q279" s="202"/>
      <c r="R279" s="54"/>
      <c r="S279" s="37"/>
      <c r="T279" s="54"/>
      <c r="U279" s="37"/>
      <c r="V279" s="54"/>
      <c r="W279" s="37"/>
      <c r="X279" s="54"/>
      <c r="Y279" s="37"/>
      <c r="Z279" s="54"/>
      <c r="AA279" s="37"/>
      <c r="AB279" s="54"/>
      <c r="AC279" s="37"/>
      <c r="AD279" s="54"/>
      <c r="AE279" s="37"/>
    </row>
    <row r="280" spans="1:31" ht="12.75" customHeight="1">
      <c r="A280" s="172">
        <v>116</v>
      </c>
      <c r="B280" s="173">
        <v>43318</v>
      </c>
      <c r="C280" s="173"/>
      <c r="D280" s="151" t="s">
        <v>755</v>
      </c>
      <c r="E280" s="146" t="s">
        <v>574</v>
      </c>
      <c r="F280" s="146">
        <v>148.5</v>
      </c>
      <c r="G280" s="146"/>
      <c r="H280" s="146">
        <v>102</v>
      </c>
      <c r="I280" s="147">
        <v>182</v>
      </c>
      <c r="J280" s="148" t="s">
        <v>756</v>
      </c>
      <c r="K280" s="149">
        <f>H280-F280</f>
        <v>-46.5</v>
      </c>
      <c r="L280" s="150">
        <f>K280/F280</f>
        <v>-0.31313131313131315</v>
      </c>
      <c r="M280" s="146" t="s">
        <v>587</v>
      </c>
      <c r="N280" s="143">
        <v>43661</v>
      </c>
      <c r="O280" s="54"/>
      <c r="P280" s="54"/>
      <c r="Q280" s="202"/>
      <c r="R280" s="54"/>
      <c r="S280" s="37"/>
      <c r="T280" s="54"/>
      <c r="U280" s="37"/>
      <c r="V280" s="54"/>
      <c r="W280" s="37"/>
      <c r="X280" s="54"/>
      <c r="Y280" s="37"/>
      <c r="Z280" s="54"/>
      <c r="AA280" s="37"/>
      <c r="AB280" s="54"/>
      <c r="AC280" s="37"/>
      <c r="AD280" s="54"/>
      <c r="AE280" s="37"/>
    </row>
    <row r="281" spans="1:31" ht="12.75" customHeight="1">
      <c r="A281" s="132">
        <v>117</v>
      </c>
      <c r="B281" s="133">
        <v>43335</v>
      </c>
      <c r="C281" s="133"/>
      <c r="D281" s="134" t="s">
        <v>757</v>
      </c>
      <c r="E281" s="135" t="s">
        <v>574</v>
      </c>
      <c r="F281" s="166">
        <v>285</v>
      </c>
      <c r="G281" s="135"/>
      <c r="H281" s="135">
        <v>355</v>
      </c>
      <c r="I281" s="137">
        <v>364</v>
      </c>
      <c r="J281" s="138" t="s">
        <v>758</v>
      </c>
      <c r="K281" s="139">
        <v>70</v>
      </c>
      <c r="L281" s="140">
        <v>0.24561403508771901</v>
      </c>
      <c r="M281" s="135" t="s">
        <v>577</v>
      </c>
      <c r="N281" s="141">
        <v>43455</v>
      </c>
      <c r="O281" s="54"/>
      <c r="P281" s="54"/>
      <c r="Q281" s="202"/>
      <c r="R281" s="54"/>
      <c r="S281" s="37"/>
      <c r="T281" s="54"/>
      <c r="U281" s="37"/>
      <c r="V281" s="54"/>
      <c r="W281" s="37"/>
      <c r="X281" s="54"/>
      <c r="Y281" s="37"/>
      <c r="Z281" s="54"/>
      <c r="AA281" s="37"/>
      <c r="AB281" s="54"/>
      <c r="AC281" s="37"/>
      <c r="AD281" s="54"/>
      <c r="AE281" s="37"/>
    </row>
    <row r="282" spans="1:31" ht="12.75" customHeight="1">
      <c r="A282" s="132">
        <v>118</v>
      </c>
      <c r="B282" s="133">
        <v>43341</v>
      </c>
      <c r="C282" s="133"/>
      <c r="D282" s="134" t="s">
        <v>391</v>
      </c>
      <c r="E282" s="135" t="s">
        <v>574</v>
      </c>
      <c r="F282" s="166">
        <v>525</v>
      </c>
      <c r="G282" s="135"/>
      <c r="H282" s="135">
        <v>585</v>
      </c>
      <c r="I282" s="137">
        <v>635</v>
      </c>
      <c r="J282" s="138" t="s">
        <v>759</v>
      </c>
      <c r="K282" s="139">
        <f t="shared" ref="K282:K313" si="128">H282-F282</f>
        <v>60</v>
      </c>
      <c r="L282" s="140">
        <f t="shared" ref="L282:L313" si="129">K282/F282</f>
        <v>0.11428571428571428</v>
      </c>
      <c r="M282" s="135" t="s">
        <v>577</v>
      </c>
      <c r="N282" s="141">
        <v>43662</v>
      </c>
      <c r="O282" s="54"/>
      <c r="P282" s="54"/>
      <c r="Q282" s="202"/>
      <c r="R282" s="54"/>
      <c r="S282" s="37"/>
      <c r="T282" s="54"/>
      <c r="U282" s="37"/>
      <c r="V282" s="54"/>
      <c r="W282" s="37"/>
      <c r="X282" s="54"/>
      <c r="Y282" s="37"/>
      <c r="Z282" s="54"/>
      <c r="AA282" s="37"/>
      <c r="AB282" s="54"/>
      <c r="AC282" s="37"/>
      <c r="AD282" s="54"/>
      <c r="AE282" s="37"/>
    </row>
    <row r="283" spans="1:31" ht="12.75" customHeight="1">
      <c r="A283" s="132">
        <v>119</v>
      </c>
      <c r="B283" s="133">
        <v>43395</v>
      </c>
      <c r="C283" s="133"/>
      <c r="D283" s="134" t="s">
        <v>379</v>
      </c>
      <c r="E283" s="135" t="s">
        <v>574</v>
      </c>
      <c r="F283" s="166">
        <v>475</v>
      </c>
      <c r="G283" s="135"/>
      <c r="H283" s="135">
        <v>574</v>
      </c>
      <c r="I283" s="137">
        <v>570</v>
      </c>
      <c r="J283" s="138" t="s">
        <v>661</v>
      </c>
      <c r="K283" s="139">
        <f t="shared" si="128"/>
        <v>99</v>
      </c>
      <c r="L283" s="140">
        <f t="shared" si="129"/>
        <v>0.20842105263157895</v>
      </c>
      <c r="M283" s="135" t="s">
        <v>577</v>
      </c>
      <c r="N283" s="141">
        <v>43403</v>
      </c>
      <c r="O283" s="54"/>
      <c r="P283" s="54"/>
      <c r="Q283" s="202"/>
      <c r="R283" s="54"/>
      <c r="S283" s="37"/>
      <c r="T283" s="54"/>
      <c r="U283" s="37"/>
      <c r="V283" s="54"/>
      <c r="W283" s="37"/>
      <c r="X283" s="54"/>
      <c r="Y283" s="37"/>
      <c r="Z283" s="54"/>
      <c r="AA283" s="37"/>
      <c r="AB283" s="54"/>
      <c r="AC283" s="37"/>
      <c r="AD283" s="54"/>
      <c r="AE283" s="37"/>
    </row>
    <row r="284" spans="1:31" ht="12.75" customHeight="1">
      <c r="A284" s="163">
        <v>120</v>
      </c>
      <c r="B284" s="164">
        <v>43397</v>
      </c>
      <c r="C284" s="164"/>
      <c r="D284" s="165" t="s">
        <v>760</v>
      </c>
      <c r="E284" s="166" t="s">
        <v>574</v>
      </c>
      <c r="F284" s="166">
        <v>707.5</v>
      </c>
      <c r="G284" s="166"/>
      <c r="H284" s="166">
        <v>872</v>
      </c>
      <c r="I284" s="168">
        <v>872</v>
      </c>
      <c r="J284" s="169" t="s">
        <v>661</v>
      </c>
      <c r="K284" s="139">
        <f t="shared" si="128"/>
        <v>164.5</v>
      </c>
      <c r="L284" s="170">
        <f t="shared" si="129"/>
        <v>0.23250883392226149</v>
      </c>
      <c r="M284" s="166" t="s">
        <v>577</v>
      </c>
      <c r="N284" s="171">
        <v>43482</v>
      </c>
      <c r="O284" s="54"/>
      <c r="P284" s="54"/>
      <c r="Q284" s="202"/>
      <c r="R284" s="54"/>
      <c r="S284" s="37"/>
      <c r="T284" s="54"/>
      <c r="U284" s="37"/>
      <c r="V284" s="54"/>
      <c r="W284" s="37"/>
      <c r="X284" s="54"/>
      <c r="Y284" s="37"/>
      <c r="Z284" s="54"/>
      <c r="AA284" s="37"/>
      <c r="AB284" s="54"/>
      <c r="AC284" s="37"/>
      <c r="AD284" s="54"/>
      <c r="AE284" s="37"/>
    </row>
    <row r="285" spans="1:31" ht="12.75" customHeight="1">
      <c r="A285" s="163">
        <v>121</v>
      </c>
      <c r="B285" s="164">
        <v>43398</v>
      </c>
      <c r="C285" s="164"/>
      <c r="D285" s="165" t="s">
        <v>761</v>
      </c>
      <c r="E285" s="166" t="s">
        <v>574</v>
      </c>
      <c r="F285" s="166">
        <v>162</v>
      </c>
      <c r="G285" s="166"/>
      <c r="H285" s="166">
        <v>204</v>
      </c>
      <c r="I285" s="168">
        <v>209</v>
      </c>
      <c r="J285" s="169" t="s">
        <v>762</v>
      </c>
      <c r="K285" s="139">
        <f t="shared" si="128"/>
        <v>42</v>
      </c>
      <c r="L285" s="170">
        <f t="shared" si="129"/>
        <v>0.25925925925925924</v>
      </c>
      <c r="M285" s="166" t="s">
        <v>577</v>
      </c>
      <c r="N285" s="171">
        <v>43539</v>
      </c>
      <c r="O285" s="54"/>
      <c r="P285" s="54"/>
      <c r="Q285" s="202"/>
      <c r="R285" s="54"/>
      <c r="S285" s="37"/>
      <c r="T285" s="54"/>
      <c r="U285" s="37"/>
      <c r="V285" s="54"/>
      <c r="W285" s="37"/>
      <c r="X285" s="54"/>
      <c r="Y285" s="37"/>
      <c r="Z285" s="54"/>
      <c r="AA285" s="37"/>
      <c r="AB285" s="54"/>
      <c r="AC285" s="37"/>
      <c r="AD285" s="54"/>
      <c r="AE285" s="37"/>
    </row>
    <row r="286" spans="1:31" ht="12.75" customHeight="1">
      <c r="A286" s="163">
        <v>122</v>
      </c>
      <c r="B286" s="164">
        <v>43399</v>
      </c>
      <c r="C286" s="164"/>
      <c r="D286" s="165" t="s">
        <v>477</v>
      </c>
      <c r="E286" s="166" t="s">
        <v>574</v>
      </c>
      <c r="F286" s="166">
        <v>240</v>
      </c>
      <c r="G286" s="166"/>
      <c r="H286" s="166">
        <v>297</v>
      </c>
      <c r="I286" s="168">
        <v>297</v>
      </c>
      <c r="J286" s="169" t="s">
        <v>661</v>
      </c>
      <c r="K286" s="175">
        <f t="shared" si="128"/>
        <v>57</v>
      </c>
      <c r="L286" s="170">
        <f t="shared" si="129"/>
        <v>0.23749999999999999</v>
      </c>
      <c r="M286" s="166" t="s">
        <v>577</v>
      </c>
      <c r="N286" s="171">
        <v>43417</v>
      </c>
      <c r="O286" s="54"/>
      <c r="P286" s="54"/>
      <c r="Q286" s="202"/>
      <c r="R286" s="54"/>
      <c r="S286" s="37"/>
      <c r="T286" s="54"/>
      <c r="U286" s="37"/>
      <c r="V286" s="54"/>
      <c r="W286" s="37"/>
      <c r="X286" s="54"/>
      <c r="Y286" s="37"/>
      <c r="Z286" s="54"/>
      <c r="AA286" s="37"/>
      <c r="AB286" s="54"/>
      <c r="AC286" s="37"/>
      <c r="AD286" s="54"/>
      <c r="AE286" s="37"/>
    </row>
    <row r="287" spans="1:31" ht="12.75" customHeight="1">
      <c r="A287" s="132">
        <v>123</v>
      </c>
      <c r="B287" s="133">
        <v>43439</v>
      </c>
      <c r="C287" s="133"/>
      <c r="D287" s="134" t="s">
        <v>763</v>
      </c>
      <c r="E287" s="135" t="s">
        <v>574</v>
      </c>
      <c r="F287" s="135">
        <v>202.5</v>
      </c>
      <c r="G287" s="135"/>
      <c r="H287" s="135">
        <v>255</v>
      </c>
      <c r="I287" s="137">
        <v>252</v>
      </c>
      <c r="J287" s="138" t="s">
        <v>661</v>
      </c>
      <c r="K287" s="139">
        <f t="shared" si="128"/>
        <v>52.5</v>
      </c>
      <c r="L287" s="140">
        <f t="shared" si="129"/>
        <v>0.25925925925925924</v>
      </c>
      <c r="M287" s="135" t="s">
        <v>577</v>
      </c>
      <c r="N287" s="141">
        <v>43542</v>
      </c>
      <c r="O287" s="54"/>
      <c r="P287" s="54"/>
      <c r="Q287" s="202"/>
      <c r="R287" s="54"/>
      <c r="S287" s="37" t="s">
        <v>764</v>
      </c>
      <c r="T287" s="54"/>
      <c r="U287" s="37"/>
      <c r="V287" s="54"/>
      <c r="W287" s="37"/>
      <c r="X287" s="54"/>
      <c r="Y287" s="37"/>
      <c r="Z287" s="54"/>
      <c r="AA287" s="37"/>
      <c r="AB287" s="54"/>
      <c r="AC287" s="37"/>
      <c r="AD287" s="54"/>
      <c r="AE287" s="37"/>
    </row>
    <row r="288" spans="1:31" ht="12.75" customHeight="1">
      <c r="A288" s="163">
        <v>124</v>
      </c>
      <c r="B288" s="164">
        <v>43465</v>
      </c>
      <c r="C288" s="133"/>
      <c r="D288" s="165" t="s">
        <v>157</v>
      </c>
      <c r="E288" s="166" t="s">
        <v>574</v>
      </c>
      <c r="F288" s="166">
        <v>710</v>
      </c>
      <c r="G288" s="166"/>
      <c r="H288" s="166">
        <v>866</v>
      </c>
      <c r="I288" s="168">
        <v>866</v>
      </c>
      <c r="J288" s="169" t="s">
        <v>661</v>
      </c>
      <c r="K288" s="139">
        <f t="shared" si="128"/>
        <v>156</v>
      </c>
      <c r="L288" s="140">
        <f t="shared" si="129"/>
        <v>0.21971830985915494</v>
      </c>
      <c r="M288" s="135" t="s">
        <v>577</v>
      </c>
      <c r="N288" s="141">
        <v>43553</v>
      </c>
      <c r="O288" s="54"/>
      <c r="P288" s="54"/>
      <c r="Q288" s="202"/>
      <c r="R288" s="54"/>
      <c r="S288" s="37" t="s">
        <v>764</v>
      </c>
      <c r="T288" s="54"/>
      <c r="U288" s="37"/>
      <c r="V288" s="54"/>
      <c r="W288" s="37"/>
      <c r="X288" s="54"/>
      <c r="Y288" s="37"/>
      <c r="Z288" s="54"/>
      <c r="AA288" s="37"/>
      <c r="AB288" s="54"/>
      <c r="AC288" s="37"/>
      <c r="AD288" s="54"/>
      <c r="AE288" s="37"/>
    </row>
    <row r="289" spans="1:31" ht="12.75" customHeight="1">
      <c r="A289" s="163">
        <v>125</v>
      </c>
      <c r="B289" s="164">
        <v>43522</v>
      </c>
      <c r="C289" s="164"/>
      <c r="D289" s="165" t="s">
        <v>171</v>
      </c>
      <c r="E289" s="166" t="s">
        <v>574</v>
      </c>
      <c r="F289" s="166">
        <v>337.25</v>
      </c>
      <c r="G289" s="166"/>
      <c r="H289" s="166">
        <v>398.5</v>
      </c>
      <c r="I289" s="168">
        <v>411</v>
      </c>
      <c r="J289" s="138" t="s">
        <v>765</v>
      </c>
      <c r="K289" s="139">
        <f t="shared" si="128"/>
        <v>61.25</v>
      </c>
      <c r="L289" s="140">
        <f t="shared" si="129"/>
        <v>0.1816160118606375</v>
      </c>
      <c r="M289" s="135" t="s">
        <v>577</v>
      </c>
      <c r="N289" s="141">
        <v>43760</v>
      </c>
      <c r="O289" s="54"/>
      <c r="P289" s="54"/>
      <c r="Q289" s="202"/>
      <c r="R289" s="54"/>
      <c r="S289" s="37" t="s">
        <v>764</v>
      </c>
      <c r="T289" s="54"/>
      <c r="U289" s="37"/>
      <c r="V289" s="54"/>
      <c r="W289" s="37"/>
      <c r="X289" s="54"/>
      <c r="Y289" s="37"/>
      <c r="Z289" s="54"/>
      <c r="AA289" s="37"/>
      <c r="AB289" s="54"/>
      <c r="AC289" s="37"/>
      <c r="AD289" s="54"/>
      <c r="AE289" s="37"/>
    </row>
    <row r="290" spans="1:31" ht="12.75" customHeight="1">
      <c r="A290" s="176">
        <v>126</v>
      </c>
      <c r="B290" s="177">
        <v>43559</v>
      </c>
      <c r="C290" s="177"/>
      <c r="D290" s="178" t="s">
        <v>766</v>
      </c>
      <c r="E290" s="179" t="s">
        <v>574</v>
      </c>
      <c r="F290" s="179">
        <v>130</v>
      </c>
      <c r="G290" s="179"/>
      <c r="H290" s="179">
        <v>65</v>
      </c>
      <c r="I290" s="180">
        <v>158</v>
      </c>
      <c r="J290" s="148" t="s">
        <v>767</v>
      </c>
      <c r="K290" s="149">
        <f t="shared" si="128"/>
        <v>-65</v>
      </c>
      <c r="L290" s="150">
        <f t="shared" si="129"/>
        <v>-0.5</v>
      </c>
      <c r="M290" s="146" t="s">
        <v>587</v>
      </c>
      <c r="N290" s="143">
        <v>43726</v>
      </c>
      <c r="O290" s="54"/>
      <c r="P290" s="54"/>
      <c r="Q290" s="202"/>
      <c r="R290" s="54"/>
      <c r="S290" s="37" t="s">
        <v>768</v>
      </c>
      <c r="T290" s="54"/>
      <c r="U290" s="37"/>
      <c r="V290" s="54"/>
      <c r="W290" s="37"/>
      <c r="X290" s="54"/>
      <c r="Y290" s="37"/>
      <c r="Z290" s="54"/>
      <c r="AA290" s="37"/>
      <c r="AB290" s="54"/>
      <c r="AC290" s="37"/>
      <c r="AD290" s="54"/>
      <c r="AE290" s="37"/>
    </row>
    <row r="291" spans="1:31" ht="12.75" customHeight="1">
      <c r="A291" s="163">
        <v>127</v>
      </c>
      <c r="B291" s="164">
        <v>43017</v>
      </c>
      <c r="C291" s="164"/>
      <c r="D291" s="165" t="s">
        <v>207</v>
      </c>
      <c r="E291" s="166" t="s">
        <v>574</v>
      </c>
      <c r="F291" s="166">
        <v>141.5</v>
      </c>
      <c r="G291" s="166"/>
      <c r="H291" s="166">
        <v>183.5</v>
      </c>
      <c r="I291" s="168">
        <v>210</v>
      </c>
      <c r="J291" s="138" t="s">
        <v>762</v>
      </c>
      <c r="K291" s="139">
        <f t="shared" si="128"/>
        <v>42</v>
      </c>
      <c r="L291" s="140">
        <f t="shared" si="129"/>
        <v>0.29681978798586572</v>
      </c>
      <c r="M291" s="135" t="s">
        <v>577</v>
      </c>
      <c r="N291" s="141">
        <v>43042</v>
      </c>
      <c r="O291" s="54"/>
      <c r="P291" s="54"/>
      <c r="Q291" s="202"/>
      <c r="R291" s="54"/>
      <c r="S291" s="37" t="s">
        <v>768</v>
      </c>
      <c r="T291" s="54"/>
      <c r="U291" s="37"/>
      <c r="V291" s="54"/>
      <c r="W291" s="37"/>
      <c r="X291" s="54"/>
      <c r="Y291" s="37"/>
      <c r="Z291" s="54"/>
      <c r="AA291" s="37"/>
      <c r="AB291" s="54"/>
      <c r="AC291" s="37"/>
      <c r="AD291" s="54"/>
      <c r="AE291" s="37"/>
    </row>
    <row r="292" spans="1:31" ht="12.75" customHeight="1">
      <c r="A292" s="176">
        <v>128</v>
      </c>
      <c r="B292" s="177">
        <v>43074</v>
      </c>
      <c r="C292" s="177"/>
      <c r="D292" s="178" t="s">
        <v>769</v>
      </c>
      <c r="E292" s="179" t="s">
        <v>574</v>
      </c>
      <c r="F292" s="174">
        <v>172</v>
      </c>
      <c r="G292" s="179"/>
      <c r="H292" s="179">
        <v>155.25</v>
      </c>
      <c r="I292" s="180">
        <v>230</v>
      </c>
      <c r="J292" s="148" t="s">
        <v>770</v>
      </c>
      <c r="K292" s="149">
        <f t="shared" si="128"/>
        <v>-16.75</v>
      </c>
      <c r="L292" s="150">
        <f t="shared" si="129"/>
        <v>-9.7383720930232565E-2</v>
      </c>
      <c r="M292" s="146" t="s">
        <v>587</v>
      </c>
      <c r="N292" s="143">
        <v>43787</v>
      </c>
      <c r="O292" s="54"/>
      <c r="P292" s="54"/>
      <c r="Q292" s="202"/>
      <c r="R292" s="54"/>
      <c r="S292" s="37" t="s">
        <v>768</v>
      </c>
      <c r="T292" s="54"/>
      <c r="U292" s="37"/>
      <c r="V292" s="54"/>
      <c r="W292" s="37"/>
      <c r="X292" s="54"/>
      <c r="Y292" s="37"/>
      <c r="Z292" s="54"/>
      <c r="AA292" s="37"/>
      <c r="AB292" s="54"/>
      <c r="AC292" s="37"/>
      <c r="AD292" s="54"/>
      <c r="AE292" s="37"/>
    </row>
    <row r="293" spans="1:31" ht="12.75" customHeight="1">
      <c r="A293" s="163">
        <v>129</v>
      </c>
      <c r="B293" s="164">
        <v>43398</v>
      </c>
      <c r="C293" s="164"/>
      <c r="D293" s="165" t="s">
        <v>118</v>
      </c>
      <c r="E293" s="166" t="s">
        <v>574</v>
      </c>
      <c r="F293" s="166">
        <v>698.5</v>
      </c>
      <c r="G293" s="166"/>
      <c r="H293" s="166">
        <v>890</v>
      </c>
      <c r="I293" s="168">
        <v>890</v>
      </c>
      <c r="J293" s="138" t="s">
        <v>771</v>
      </c>
      <c r="K293" s="139">
        <f t="shared" si="128"/>
        <v>191.5</v>
      </c>
      <c r="L293" s="140">
        <f t="shared" si="129"/>
        <v>0.27415891195418757</v>
      </c>
      <c r="M293" s="135" t="s">
        <v>577</v>
      </c>
      <c r="N293" s="141">
        <v>44328</v>
      </c>
      <c r="O293" s="54"/>
      <c r="P293" s="54"/>
      <c r="Q293" s="202"/>
      <c r="R293" s="54"/>
      <c r="S293" s="37" t="s">
        <v>764</v>
      </c>
      <c r="T293" s="54"/>
      <c r="U293" s="37"/>
      <c r="V293" s="54"/>
      <c r="W293" s="37"/>
      <c r="X293" s="54"/>
      <c r="Y293" s="37"/>
      <c r="Z293" s="54"/>
      <c r="AA293" s="37"/>
      <c r="AB293" s="54"/>
      <c r="AC293" s="37"/>
      <c r="AD293" s="54"/>
      <c r="AE293" s="37"/>
    </row>
    <row r="294" spans="1:31" ht="12.75" customHeight="1">
      <c r="A294" s="163">
        <v>130</v>
      </c>
      <c r="B294" s="164">
        <v>42877</v>
      </c>
      <c r="C294" s="164"/>
      <c r="D294" s="165" t="s">
        <v>772</v>
      </c>
      <c r="E294" s="166" t="s">
        <v>574</v>
      </c>
      <c r="F294" s="166">
        <v>127.6</v>
      </c>
      <c r="G294" s="166"/>
      <c r="H294" s="166">
        <v>138</v>
      </c>
      <c r="I294" s="168">
        <v>190</v>
      </c>
      <c r="J294" s="138" t="s">
        <v>773</v>
      </c>
      <c r="K294" s="139">
        <f t="shared" si="128"/>
        <v>10.400000000000006</v>
      </c>
      <c r="L294" s="140">
        <f t="shared" si="129"/>
        <v>8.1504702194357417E-2</v>
      </c>
      <c r="M294" s="135" t="s">
        <v>577</v>
      </c>
      <c r="N294" s="141">
        <v>43774</v>
      </c>
      <c r="O294" s="54"/>
      <c r="P294" s="54"/>
      <c r="Q294" s="202"/>
      <c r="R294" s="54"/>
      <c r="S294" s="37" t="s">
        <v>768</v>
      </c>
      <c r="T294" s="54"/>
      <c r="U294" s="37"/>
      <c r="V294" s="54"/>
      <c r="W294" s="37"/>
      <c r="X294" s="54"/>
      <c r="Y294" s="37"/>
      <c r="Z294" s="54"/>
      <c r="AA294" s="37"/>
      <c r="AB294" s="54"/>
      <c r="AC294" s="37"/>
      <c r="AD294" s="54"/>
      <c r="AE294" s="37"/>
    </row>
    <row r="295" spans="1:31" ht="12.75" customHeight="1">
      <c r="A295" s="163">
        <v>131</v>
      </c>
      <c r="B295" s="164">
        <v>43158</v>
      </c>
      <c r="C295" s="164"/>
      <c r="D295" s="165" t="s">
        <v>774</v>
      </c>
      <c r="E295" s="166" t="s">
        <v>574</v>
      </c>
      <c r="F295" s="166">
        <v>317</v>
      </c>
      <c r="G295" s="166"/>
      <c r="H295" s="166">
        <v>382.5</v>
      </c>
      <c r="I295" s="168">
        <v>398</v>
      </c>
      <c r="J295" s="138" t="s">
        <v>775</v>
      </c>
      <c r="K295" s="139">
        <f t="shared" si="128"/>
        <v>65.5</v>
      </c>
      <c r="L295" s="140">
        <f t="shared" si="129"/>
        <v>0.20662460567823343</v>
      </c>
      <c r="M295" s="135" t="s">
        <v>577</v>
      </c>
      <c r="N295" s="141">
        <v>44238</v>
      </c>
      <c r="O295" s="54"/>
      <c r="P295" s="54"/>
      <c r="Q295" s="202"/>
      <c r="R295" s="54"/>
      <c r="S295" s="37" t="s">
        <v>768</v>
      </c>
      <c r="T295" s="54"/>
      <c r="U295" s="37"/>
      <c r="V295" s="54"/>
      <c r="W295" s="37"/>
      <c r="X295" s="54"/>
      <c r="Y295" s="37"/>
      <c r="Z295" s="54"/>
      <c r="AA295" s="37"/>
      <c r="AB295" s="54"/>
      <c r="AC295" s="37"/>
      <c r="AD295" s="54"/>
      <c r="AE295" s="37"/>
    </row>
    <row r="296" spans="1:31" ht="12.75" customHeight="1">
      <c r="A296" s="176">
        <v>132</v>
      </c>
      <c r="B296" s="177">
        <v>43164</v>
      </c>
      <c r="C296" s="177"/>
      <c r="D296" s="178" t="s">
        <v>163</v>
      </c>
      <c r="E296" s="179" t="s">
        <v>574</v>
      </c>
      <c r="F296" s="174">
        <f>510-14.4</f>
        <v>495.6</v>
      </c>
      <c r="G296" s="179"/>
      <c r="H296" s="179">
        <v>350</v>
      </c>
      <c r="I296" s="180">
        <v>672</v>
      </c>
      <c r="J296" s="148" t="s">
        <v>776</v>
      </c>
      <c r="K296" s="149">
        <f t="shared" si="128"/>
        <v>-145.60000000000002</v>
      </c>
      <c r="L296" s="150">
        <f t="shared" si="129"/>
        <v>-0.29378531073446329</v>
      </c>
      <c r="M296" s="146" t="s">
        <v>587</v>
      </c>
      <c r="N296" s="143">
        <v>43887</v>
      </c>
      <c r="O296" s="54"/>
      <c r="P296" s="54"/>
      <c r="Q296" s="202"/>
      <c r="R296" s="54"/>
      <c r="S296" s="37" t="s">
        <v>764</v>
      </c>
      <c r="T296" s="54"/>
      <c r="U296" s="37"/>
      <c r="V296" s="54"/>
      <c r="W296" s="37"/>
      <c r="X296" s="54"/>
      <c r="Y296" s="37"/>
      <c r="Z296" s="54"/>
      <c r="AA296" s="37"/>
      <c r="AB296" s="54"/>
      <c r="AC296" s="37"/>
      <c r="AD296" s="54"/>
      <c r="AE296" s="37"/>
    </row>
    <row r="297" spans="1:31" ht="12.75" customHeight="1">
      <c r="A297" s="176">
        <v>133</v>
      </c>
      <c r="B297" s="177">
        <v>43237</v>
      </c>
      <c r="C297" s="177"/>
      <c r="D297" s="178" t="s">
        <v>777</v>
      </c>
      <c r="E297" s="179" t="s">
        <v>574</v>
      </c>
      <c r="F297" s="174">
        <v>230.3</v>
      </c>
      <c r="G297" s="179"/>
      <c r="H297" s="179">
        <v>102.5</v>
      </c>
      <c r="I297" s="180">
        <v>348</v>
      </c>
      <c r="J297" s="148" t="s">
        <v>778</v>
      </c>
      <c r="K297" s="149">
        <f t="shared" si="128"/>
        <v>-127.80000000000001</v>
      </c>
      <c r="L297" s="150">
        <f t="shared" si="129"/>
        <v>-0.55492835432045162</v>
      </c>
      <c r="M297" s="146" t="s">
        <v>587</v>
      </c>
      <c r="N297" s="143">
        <v>43896</v>
      </c>
      <c r="O297" s="54"/>
      <c r="P297" s="54"/>
      <c r="Q297" s="202"/>
      <c r="R297" s="54"/>
      <c r="S297" s="37" t="s">
        <v>764</v>
      </c>
      <c r="T297" s="54"/>
      <c r="U297" s="37"/>
      <c r="V297" s="54"/>
      <c r="W297" s="37"/>
      <c r="X297" s="54"/>
      <c r="Y297" s="37"/>
      <c r="Z297" s="54"/>
      <c r="AA297" s="37"/>
      <c r="AB297" s="54"/>
      <c r="AC297" s="37"/>
      <c r="AD297" s="54"/>
      <c r="AE297" s="37"/>
    </row>
    <row r="298" spans="1:31" ht="12.75" customHeight="1">
      <c r="A298" s="163">
        <v>134</v>
      </c>
      <c r="B298" s="164">
        <v>43258</v>
      </c>
      <c r="C298" s="164"/>
      <c r="D298" s="165" t="s">
        <v>434</v>
      </c>
      <c r="E298" s="166" t="s">
        <v>574</v>
      </c>
      <c r="F298" s="166">
        <f>342.5-5.1</f>
        <v>337.4</v>
      </c>
      <c r="G298" s="166"/>
      <c r="H298" s="166">
        <v>412.5</v>
      </c>
      <c r="I298" s="168">
        <v>439</v>
      </c>
      <c r="J298" s="138" t="s">
        <v>779</v>
      </c>
      <c r="K298" s="139">
        <f t="shared" si="128"/>
        <v>75.100000000000023</v>
      </c>
      <c r="L298" s="140">
        <f t="shared" si="129"/>
        <v>0.22258446947243635</v>
      </c>
      <c r="M298" s="135" t="s">
        <v>577</v>
      </c>
      <c r="N298" s="141">
        <v>44230</v>
      </c>
      <c r="O298" s="54"/>
      <c r="P298" s="54"/>
      <c r="Q298" s="202"/>
      <c r="R298" s="54"/>
      <c r="S298" s="37" t="s">
        <v>768</v>
      </c>
      <c r="T298" s="54"/>
      <c r="U298" s="37"/>
      <c r="V298" s="54"/>
      <c r="W298" s="37"/>
      <c r="X298" s="54"/>
      <c r="Y298" s="37"/>
      <c r="Z298" s="54"/>
      <c r="AA298" s="37"/>
      <c r="AB298" s="54"/>
      <c r="AC298" s="37"/>
      <c r="AD298" s="54"/>
      <c r="AE298" s="37"/>
    </row>
    <row r="299" spans="1:31" ht="12.75" customHeight="1">
      <c r="A299" s="157">
        <v>135</v>
      </c>
      <c r="B299" s="156">
        <v>43285</v>
      </c>
      <c r="C299" s="156"/>
      <c r="D299" s="157" t="s">
        <v>56</v>
      </c>
      <c r="E299" s="158" t="s">
        <v>574</v>
      </c>
      <c r="F299" s="158">
        <f>127.5-5.53</f>
        <v>121.97</v>
      </c>
      <c r="G299" s="159"/>
      <c r="H299" s="159">
        <v>122.5</v>
      </c>
      <c r="I299" s="159">
        <v>170</v>
      </c>
      <c r="J299" s="160" t="s">
        <v>780</v>
      </c>
      <c r="K299" s="161">
        <f t="shared" si="128"/>
        <v>0.53000000000000114</v>
      </c>
      <c r="L299" s="162">
        <f t="shared" si="129"/>
        <v>4.3453308190538747E-3</v>
      </c>
      <c r="M299" s="158" t="s">
        <v>594</v>
      </c>
      <c r="N299" s="156">
        <v>44431</v>
      </c>
      <c r="O299" s="54"/>
      <c r="P299" s="54"/>
      <c r="Q299" s="202"/>
      <c r="R299" s="54"/>
      <c r="S299" s="37" t="s">
        <v>764</v>
      </c>
      <c r="T299" s="54"/>
      <c r="U299" s="37"/>
      <c r="V299" s="54"/>
      <c r="W299" s="37"/>
      <c r="X299" s="54"/>
      <c r="Y299" s="37"/>
      <c r="Z299" s="54"/>
      <c r="AA299" s="37"/>
      <c r="AB299" s="54"/>
      <c r="AC299" s="37"/>
      <c r="AD299" s="54"/>
      <c r="AE299" s="37"/>
    </row>
    <row r="300" spans="1:31" ht="12.75" customHeight="1">
      <c r="A300" s="176">
        <v>136</v>
      </c>
      <c r="B300" s="177">
        <v>43294</v>
      </c>
      <c r="C300" s="177"/>
      <c r="D300" s="178" t="s">
        <v>781</v>
      </c>
      <c r="E300" s="179" t="s">
        <v>574</v>
      </c>
      <c r="F300" s="174">
        <v>46.5</v>
      </c>
      <c r="G300" s="179"/>
      <c r="H300" s="179">
        <v>17</v>
      </c>
      <c r="I300" s="180">
        <v>59</v>
      </c>
      <c r="J300" s="148" t="s">
        <v>782</v>
      </c>
      <c r="K300" s="149">
        <f t="shared" si="128"/>
        <v>-29.5</v>
      </c>
      <c r="L300" s="150">
        <f t="shared" si="129"/>
        <v>-0.63440860215053763</v>
      </c>
      <c r="M300" s="146" t="s">
        <v>587</v>
      </c>
      <c r="N300" s="143">
        <v>43887</v>
      </c>
      <c r="O300" s="54"/>
      <c r="P300" s="54"/>
      <c r="Q300" s="202"/>
      <c r="R300" s="54"/>
      <c r="S300" s="37" t="s">
        <v>764</v>
      </c>
      <c r="T300" s="54"/>
      <c r="U300" s="37"/>
      <c r="V300" s="54"/>
      <c r="W300" s="37"/>
      <c r="X300" s="54"/>
      <c r="Y300" s="37"/>
      <c r="Z300" s="54"/>
      <c r="AA300" s="37"/>
      <c r="AB300" s="54"/>
      <c r="AC300" s="37"/>
      <c r="AD300" s="54"/>
      <c r="AE300" s="37"/>
    </row>
    <row r="301" spans="1:31" ht="12.75" customHeight="1">
      <c r="A301" s="163">
        <v>137</v>
      </c>
      <c r="B301" s="164">
        <v>43396</v>
      </c>
      <c r="C301" s="164"/>
      <c r="D301" s="165" t="s">
        <v>417</v>
      </c>
      <c r="E301" s="166" t="s">
        <v>574</v>
      </c>
      <c r="F301" s="166">
        <v>156.5</v>
      </c>
      <c r="G301" s="166"/>
      <c r="H301" s="166">
        <v>207.5</v>
      </c>
      <c r="I301" s="168">
        <v>191</v>
      </c>
      <c r="J301" s="138" t="s">
        <v>661</v>
      </c>
      <c r="K301" s="139">
        <f t="shared" si="128"/>
        <v>51</v>
      </c>
      <c r="L301" s="140">
        <f t="shared" si="129"/>
        <v>0.32587859424920129</v>
      </c>
      <c r="M301" s="135" t="s">
        <v>577</v>
      </c>
      <c r="N301" s="141">
        <v>44369</v>
      </c>
      <c r="O301" s="54"/>
      <c r="P301" s="54"/>
      <c r="Q301" s="202"/>
      <c r="R301" s="54"/>
      <c r="S301" s="37" t="s">
        <v>764</v>
      </c>
      <c r="T301" s="54"/>
      <c r="U301" s="37"/>
      <c r="V301" s="54"/>
      <c r="W301" s="37"/>
      <c r="X301" s="54"/>
      <c r="Y301" s="37"/>
      <c r="Z301" s="54"/>
      <c r="AA301" s="37"/>
      <c r="AB301" s="54"/>
      <c r="AC301" s="37"/>
      <c r="AD301" s="54"/>
      <c r="AE301" s="37"/>
    </row>
    <row r="302" spans="1:31" ht="12.75" customHeight="1">
      <c r="A302" s="163">
        <v>138</v>
      </c>
      <c r="B302" s="164">
        <v>43439</v>
      </c>
      <c r="C302" s="164"/>
      <c r="D302" s="165" t="s">
        <v>342</v>
      </c>
      <c r="E302" s="166" t="s">
        <v>574</v>
      </c>
      <c r="F302" s="166">
        <v>259.5</v>
      </c>
      <c r="G302" s="166"/>
      <c r="H302" s="166">
        <v>320</v>
      </c>
      <c r="I302" s="168">
        <v>320</v>
      </c>
      <c r="J302" s="138" t="s">
        <v>661</v>
      </c>
      <c r="K302" s="139">
        <f t="shared" si="128"/>
        <v>60.5</v>
      </c>
      <c r="L302" s="140">
        <f t="shared" si="129"/>
        <v>0.23314065510597304</v>
      </c>
      <c r="M302" s="135" t="s">
        <v>577</v>
      </c>
      <c r="N302" s="141">
        <v>44323</v>
      </c>
      <c r="O302" s="54"/>
      <c r="P302" s="54"/>
      <c r="Q302" s="202"/>
      <c r="R302" s="54"/>
      <c r="S302" s="37" t="s">
        <v>764</v>
      </c>
      <c r="T302" s="54"/>
      <c r="U302" s="37"/>
      <c r="V302" s="54"/>
      <c r="W302" s="37"/>
      <c r="X302" s="54"/>
      <c r="Y302" s="37"/>
      <c r="Z302" s="54"/>
      <c r="AA302" s="37"/>
      <c r="AB302" s="54"/>
      <c r="AC302" s="37"/>
      <c r="AD302" s="54"/>
      <c r="AE302" s="37"/>
    </row>
    <row r="303" spans="1:31" ht="12.75" customHeight="1">
      <c r="A303" s="176">
        <v>139</v>
      </c>
      <c r="B303" s="177">
        <v>43439</v>
      </c>
      <c r="C303" s="177"/>
      <c r="D303" s="178" t="s">
        <v>783</v>
      </c>
      <c r="E303" s="179" t="s">
        <v>574</v>
      </c>
      <c r="F303" s="179">
        <v>715</v>
      </c>
      <c r="G303" s="179"/>
      <c r="H303" s="179">
        <v>445</v>
      </c>
      <c r="I303" s="180">
        <v>840</v>
      </c>
      <c r="J303" s="148" t="s">
        <v>784</v>
      </c>
      <c r="K303" s="149">
        <f t="shared" si="128"/>
        <v>-270</v>
      </c>
      <c r="L303" s="150">
        <f t="shared" si="129"/>
        <v>-0.3776223776223776</v>
      </c>
      <c r="M303" s="146" t="s">
        <v>587</v>
      </c>
      <c r="N303" s="143">
        <v>43800</v>
      </c>
      <c r="O303" s="54"/>
      <c r="P303" s="54"/>
      <c r="Q303" s="202"/>
      <c r="R303" s="54"/>
      <c r="S303" s="37" t="s">
        <v>764</v>
      </c>
      <c r="T303" s="54"/>
      <c r="U303" s="37"/>
      <c r="V303" s="54"/>
      <c r="W303" s="37"/>
      <c r="X303" s="54"/>
      <c r="Y303" s="37"/>
      <c r="Z303" s="54"/>
      <c r="AA303" s="37"/>
      <c r="AB303" s="54"/>
      <c r="AC303" s="37"/>
      <c r="AD303" s="54"/>
      <c r="AE303" s="37"/>
    </row>
    <row r="304" spans="1:31" ht="12.75" customHeight="1">
      <c r="A304" s="163">
        <v>140</v>
      </c>
      <c r="B304" s="164">
        <v>43469</v>
      </c>
      <c r="C304" s="164"/>
      <c r="D304" s="165" t="s">
        <v>177</v>
      </c>
      <c r="E304" s="166" t="s">
        <v>574</v>
      </c>
      <c r="F304" s="166">
        <v>875</v>
      </c>
      <c r="G304" s="166"/>
      <c r="H304" s="166">
        <v>1165</v>
      </c>
      <c r="I304" s="168">
        <v>1185</v>
      </c>
      <c r="J304" s="138" t="s">
        <v>785</v>
      </c>
      <c r="K304" s="139">
        <f t="shared" si="128"/>
        <v>290</v>
      </c>
      <c r="L304" s="140">
        <f t="shared" si="129"/>
        <v>0.33142857142857141</v>
      </c>
      <c r="M304" s="135" t="s">
        <v>577</v>
      </c>
      <c r="N304" s="141">
        <v>43847</v>
      </c>
      <c r="O304" s="54"/>
      <c r="P304" s="54"/>
      <c r="Q304" s="202"/>
      <c r="R304" s="54"/>
      <c r="S304" s="37" t="s">
        <v>764</v>
      </c>
      <c r="T304" s="54"/>
      <c r="U304" s="37"/>
      <c r="V304" s="54"/>
      <c r="W304" s="37"/>
      <c r="X304" s="54"/>
      <c r="Y304" s="37"/>
      <c r="Z304" s="54"/>
      <c r="AA304" s="37"/>
      <c r="AB304" s="54"/>
      <c r="AC304" s="37"/>
      <c r="AD304" s="54"/>
      <c r="AE304" s="37"/>
    </row>
    <row r="305" spans="1:31" ht="12.75" customHeight="1">
      <c r="A305" s="163">
        <v>141</v>
      </c>
      <c r="B305" s="164">
        <v>43559</v>
      </c>
      <c r="C305" s="164"/>
      <c r="D305" s="165" t="s">
        <v>360</v>
      </c>
      <c r="E305" s="166" t="s">
        <v>574</v>
      </c>
      <c r="F305" s="166">
        <f>387-14.63</f>
        <v>372.37</v>
      </c>
      <c r="G305" s="166"/>
      <c r="H305" s="166">
        <v>490</v>
      </c>
      <c r="I305" s="168">
        <v>490</v>
      </c>
      <c r="J305" s="138" t="s">
        <v>661</v>
      </c>
      <c r="K305" s="139">
        <f t="shared" si="128"/>
        <v>117.63</v>
      </c>
      <c r="L305" s="140">
        <f t="shared" si="129"/>
        <v>0.31589548030185027</v>
      </c>
      <c r="M305" s="135" t="s">
        <v>577</v>
      </c>
      <c r="N305" s="141">
        <v>43850</v>
      </c>
      <c r="O305" s="54"/>
      <c r="P305" s="54"/>
      <c r="Q305" s="202"/>
      <c r="R305" s="54"/>
      <c r="S305" s="37" t="s">
        <v>764</v>
      </c>
      <c r="T305" s="54"/>
      <c r="U305" s="37"/>
      <c r="V305" s="54"/>
      <c r="W305" s="37"/>
      <c r="X305" s="54"/>
      <c r="Y305" s="37"/>
      <c r="Z305" s="54"/>
      <c r="AA305" s="37"/>
      <c r="AB305" s="54"/>
      <c r="AC305" s="37"/>
      <c r="AD305" s="54"/>
      <c r="AE305" s="37"/>
    </row>
    <row r="306" spans="1:31" ht="12.75" customHeight="1">
      <c r="A306" s="176">
        <v>142</v>
      </c>
      <c r="B306" s="177">
        <v>43578</v>
      </c>
      <c r="C306" s="177"/>
      <c r="D306" s="178" t="s">
        <v>786</v>
      </c>
      <c r="E306" s="179" t="s">
        <v>586</v>
      </c>
      <c r="F306" s="179">
        <v>220</v>
      </c>
      <c r="G306" s="179"/>
      <c r="H306" s="179">
        <v>127.5</v>
      </c>
      <c r="I306" s="180">
        <v>284</v>
      </c>
      <c r="J306" s="148" t="s">
        <v>787</v>
      </c>
      <c r="K306" s="149">
        <f t="shared" si="128"/>
        <v>-92.5</v>
      </c>
      <c r="L306" s="150">
        <f t="shared" si="129"/>
        <v>-0.42045454545454547</v>
      </c>
      <c r="M306" s="146" t="s">
        <v>587</v>
      </c>
      <c r="N306" s="143">
        <v>43896</v>
      </c>
      <c r="O306" s="54"/>
      <c r="P306" s="54"/>
      <c r="Q306" s="202"/>
      <c r="R306" s="54"/>
      <c r="S306" s="37" t="s">
        <v>764</v>
      </c>
      <c r="T306" s="54"/>
      <c r="U306" s="37"/>
      <c r="V306" s="54"/>
      <c r="W306" s="37"/>
      <c r="X306" s="54"/>
      <c r="Y306" s="37"/>
      <c r="Z306" s="54"/>
      <c r="AA306" s="37"/>
      <c r="AB306" s="54"/>
      <c r="AC306" s="37"/>
      <c r="AD306" s="54"/>
      <c r="AE306" s="37"/>
    </row>
    <row r="307" spans="1:31" ht="12.75" customHeight="1">
      <c r="A307" s="163">
        <v>143</v>
      </c>
      <c r="B307" s="164">
        <v>43622</v>
      </c>
      <c r="C307" s="164"/>
      <c r="D307" s="165" t="s">
        <v>478</v>
      </c>
      <c r="E307" s="166" t="s">
        <v>586</v>
      </c>
      <c r="F307" s="166">
        <v>332.8</v>
      </c>
      <c r="G307" s="166"/>
      <c r="H307" s="166">
        <v>405</v>
      </c>
      <c r="I307" s="168">
        <v>419</v>
      </c>
      <c r="J307" s="138" t="s">
        <v>788</v>
      </c>
      <c r="K307" s="139">
        <f t="shared" si="128"/>
        <v>72.199999999999989</v>
      </c>
      <c r="L307" s="140">
        <f t="shared" si="129"/>
        <v>0.21694711538461534</v>
      </c>
      <c r="M307" s="135" t="s">
        <v>577</v>
      </c>
      <c r="N307" s="141">
        <v>43860</v>
      </c>
      <c r="O307" s="54"/>
      <c r="P307" s="54"/>
      <c r="Q307" s="202"/>
      <c r="R307" s="54"/>
      <c r="S307" s="37" t="s">
        <v>768</v>
      </c>
      <c r="T307" s="54"/>
      <c r="U307" s="37"/>
      <c r="V307" s="54"/>
      <c r="W307" s="37"/>
      <c r="X307" s="54"/>
      <c r="Y307" s="37"/>
      <c r="Z307" s="54"/>
      <c r="AA307" s="37"/>
      <c r="AB307" s="54"/>
      <c r="AC307" s="37"/>
      <c r="AD307" s="54"/>
      <c r="AE307" s="37"/>
    </row>
    <row r="308" spans="1:31" ht="12.75" customHeight="1">
      <c r="A308" s="157">
        <v>144</v>
      </c>
      <c r="B308" s="156">
        <v>43641</v>
      </c>
      <c r="C308" s="156"/>
      <c r="D308" s="157" t="s">
        <v>169</v>
      </c>
      <c r="E308" s="158" t="s">
        <v>574</v>
      </c>
      <c r="F308" s="158">
        <v>386</v>
      </c>
      <c r="G308" s="159"/>
      <c r="H308" s="159">
        <v>395</v>
      </c>
      <c r="I308" s="159">
        <v>452</v>
      </c>
      <c r="J308" s="160" t="s">
        <v>789</v>
      </c>
      <c r="K308" s="161">
        <f t="shared" si="128"/>
        <v>9</v>
      </c>
      <c r="L308" s="162">
        <f t="shared" si="129"/>
        <v>2.3316062176165803E-2</v>
      </c>
      <c r="M308" s="158" t="s">
        <v>594</v>
      </c>
      <c r="N308" s="156">
        <v>43868</v>
      </c>
      <c r="O308" s="54"/>
      <c r="P308" s="54"/>
      <c r="Q308" s="202"/>
      <c r="R308" s="54"/>
      <c r="S308" s="37" t="s">
        <v>768</v>
      </c>
      <c r="T308" s="54"/>
      <c r="U308" s="37"/>
      <c r="V308" s="54"/>
      <c r="W308" s="37"/>
      <c r="X308" s="54"/>
      <c r="Y308" s="37"/>
      <c r="Z308" s="54"/>
      <c r="AA308" s="37"/>
      <c r="AB308" s="54"/>
      <c r="AC308" s="37"/>
      <c r="AD308" s="54"/>
      <c r="AE308" s="37"/>
    </row>
    <row r="309" spans="1:31" ht="12.75" customHeight="1">
      <c r="A309" s="157">
        <v>145</v>
      </c>
      <c r="B309" s="156">
        <v>43707</v>
      </c>
      <c r="C309" s="156"/>
      <c r="D309" s="157" t="s">
        <v>144</v>
      </c>
      <c r="E309" s="158" t="s">
        <v>574</v>
      </c>
      <c r="F309" s="158">
        <v>137.5</v>
      </c>
      <c r="G309" s="159"/>
      <c r="H309" s="159">
        <v>138.5</v>
      </c>
      <c r="I309" s="159">
        <v>190</v>
      </c>
      <c r="J309" s="160" t="s">
        <v>790</v>
      </c>
      <c r="K309" s="161">
        <f t="shared" si="128"/>
        <v>1</v>
      </c>
      <c r="L309" s="162">
        <f t="shared" si="129"/>
        <v>7.2727272727272727E-3</v>
      </c>
      <c r="M309" s="158" t="s">
        <v>594</v>
      </c>
      <c r="N309" s="156">
        <v>44432</v>
      </c>
      <c r="O309" s="54"/>
      <c r="P309" s="54"/>
      <c r="Q309" s="202"/>
      <c r="R309" s="54"/>
      <c r="S309" s="37" t="s">
        <v>764</v>
      </c>
      <c r="T309" s="54"/>
      <c r="U309" s="37"/>
      <c r="V309" s="54"/>
      <c r="W309" s="37"/>
      <c r="X309" s="54"/>
      <c r="Y309" s="37"/>
      <c r="Z309" s="54"/>
      <c r="AA309" s="37"/>
      <c r="AB309" s="54"/>
      <c r="AC309" s="37"/>
      <c r="AD309" s="54"/>
      <c r="AE309" s="37"/>
    </row>
    <row r="310" spans="1:31" ht="12.75" customHeight="1">
      <c r="A310" s="163">
        <v>146</v>
      </c>
      <c r="B310" s="164">
        <v>43731</v>
      </c>
      <c r="C310" s="164"/>
      <c r="D310" s="165" t="s">
        <v>427</v>
      </c>
      <c r="E310" s="166" t="s">
        <v>574</v>
      </c>
      <c r="F310" s="166">
        <v>235</v>
      </c>
      <c r="G310" s="166"/>
      <c r="H310" s="166">
        <v>295</v>
      </c>
      <c r="I310" s="168">
        <v>296</v>
      </c>
      <c r="J310" s="138" t="s">
        <v>791</v>
      </c>
      <c r="K310" s="139">
        <f t="shared" si="128"/>
        <v>60</v>
      </c>
      <c r="L310" s="140">
        <f t="shared" si="129"/>
        <v>0.25531914893617019</v>
      </c>
      <c r="M310" s="135" t="s">
        <v>577</v>
      </c>
      <c r="N310" s="141">
        <v>43844</v>
      </c>
      <c r="O310" s="54"/>
      <c r="P310" s="54"/>
      <c r="Q310" s="202"/>
      <c r="R310" s="54"/>
      <c r="S310" s="37" t="s">
        <v>768</v>
      </c>
      <c r="T310" s="54"/>
      <c r="U310" s="37"/>
      <c r="V310" s="54"/>
      <c r="W310" s="37"/>
      <c r="X310" s="54"/>
      <c r="Y310" s="37"/>
      <c r="Z310" s="54"/>
      <c r="AA310" s="37"/>
      <c r="AB310" s="54"/>
      <c r="AC310" s="37"/>
      <c r="AD310" s="54"/>
      <c r="AE310" s="37"/>
    </row>
    <row r="311" spans="1:31" ht="12.75" customHeight="1">
      <c r="A311" s="163">
        <v>147</v>
      </c>
      <c r="B311" s="164">
        <v>43752</v>
      </c>
      <c r="C311" s="164"/>
      <c r="D311" s="165" t="s">
        <v>792</v>
      </c>
      <c r="E311" s="166" t="s">
        <v>574</v>
      </c>
      <c r="F311" s="166">
        <v>277.5</v>
      </c>
      <c r="G311" s="166"/>
      <c r="H311" s="166">
        <v>333</v>
      </c>
      <c r="I311" s="168">
        <v>333</v>
      </c>
      <c r="J311" s="138" t="s">
        <v>793</v>
      </c>
      <c r="K311" s="139">
        <f t="shared" si="128"/>
        <v>55.5</v>
      </c>
      <c r="L311" s="140">
        <f t="shared" si="129"/>
        <v>0.2</v>
      </c>
      <c r="M311" s="135" t="s">
        <v>577</v>
      </c>
      <c r="N311" s="141">
        <v>43846</v>
      </c>
      <c r="O311" s="54"/>
      <c r="P311" s="54"/>
      <c r="Q311" s="202"/>
      <c r="R311" s="54"/>
      <c r="S311" s="37" t="s">
        <v>764</v>
      </c>
      <c r="T311" s="54"/>
      <c r="U311" s="37"/>
      <c r="V311" s="54"/>
      <c r="W311" s="37"/>
      <c r="X311" s="54"/>
      <c r="Y311" s="37"/>
      <c r="Z311" s="54"/>
      <c r="AA311" s="37"/>
      <c r="AB311" s="54"/>
      <c r="AC311" s="37"/>
      <c r="AD311" s="54"/>
      <c r="AE311" s="37"/>
    </row>
    <row r="312" spans="1:31" ht="12.75" customHeight="1">
      <c r="A312" s="163">
        <v>148</v>
      </c>
      <c r="B312" s="164">
        <v>43752</v>
      </c>
      <c r="C312" s="164"/>
      <c r="D312" s="165" t="s">
        <v>794</v>
      </c>
      <c r="E312" s="166" t="s">
        <v>574</v>
      </c>
      <c r="F312" s="166">
        <v>930</v>
      </c>
      <c r="G312" s="166"/>
      <c r="H312" s="166">
        <v>1165</v>
      </c>
      <c r="I312" s="168">
        <v>1200</v>
      </c>
      <c r="J312" s="138" t="s">
        <v>795</v>
      </c>
      <c r="K312" s="139">
        <f t="shared" si="128"/>
        <v>235</v>
      </c>
      <c r="L312" s="140">
        <f t="shared" si="129"/>
        <v>0.25268817204301075</v>
      </c>
      <c r="M312" s="135" t="s">
        <v>577</v>
      </c>
      <c r="N312" s="141">
        <v>43847</v>
      </c>
      <c r="O312" s="54"/>
      <c r="P312" s="54"/>
      <c r="Q312" s="202"/>
      <c r="R312" s="54"/>
      <c r="S312" s="37" t="s">
        <v>768</v>
      </c>
      <c r="T312" s="54"/>
      <c r="U312" s="37"/>
      <c r="V312" s="54"/>
      <c r="W312" s="37"/>
      <c r="X312" s="54"/>
      <c r="Y312" s="37"/>
      <c r="Z312" s="54"/>
      <c r="AA312" s="37"/>
      <c r="AB312" s="54"/>
      <c r="AC312" s="37"/>
      <c r="AD312" s="54"/>
      <c r="AE312" s="37"/>
    </row>
    <row r="313" spans="1:31" ht="12.75" customHeight="1">
      <c r="A313" s="163">
        <v>149</v>
      </c>
      <c r="B313" s="164">
        <v>43753</v>
      </c>
      <c r="C313" s="164"/>
      <c r="D313" s="165" t="s">
        <v>796</v>
      </c>
      <c r="E313" s="166" t="s">
        <v>574</v>
      </c>
      <c r="F313" s="136">
        <v>111</v>
      </c>
      <c r="G313" s="166"/>
      <c r="H313" s="166">
        <v>141</v>
      </c>
      <c r="I313" s="168">
        <v>141</v>
      </c>
      <c r="J313" s="138" t="s">
        <v>797</v>
      </c>
      <c r="K313" s="139">
        <f t="shared" si="128"/>
        <v>30</v>
      </c>
      <c r="L313" s="140">
        <f t="shared" si="129"/>
        <v>0.27027027027027029</v>
      </c>
      <c r="M313" s="135" t="s">
        <v>577</v>
      </c>
      <c r="N313" s="141">
        <v>44328</v>
      </c>
      <c r="O313" s="54"/>
      <c r="P313" s="54"/>
      <c r="Q313" s="202"/>
      <c r="R313" s="54"/>
      <c r="S313" s="37" t="s">
        <v>768</v>
      </c>
      <c r="T313" s="54"/>
      <c r="U313" s="37"/>
      <c r="V313" s="54"/>
      <c r="W313" s="37"/>
      <c r="X313" s="54"/>
      <c r="Y313" s="37"/>
      <c r="Z313" s="54"/>
      <c r="AA313" s="37"/>
      <c r="AB313" s="54"/>
      <c r="AC313" s="37"/>
      <c r="AD313" s="54"/>
      <c r="AE313" s="37"/>
    </row>
    <row r="314" spans="1:31" ht="12.75" customHeight="1">
      <c r="A314" s="163">
        <v>150</v>
      </c>
      <c r="B314" s="164">
        <v>43753</v>
      </c>
      <c r="C314" s="164"/>
      <c r="D314" s="165" t="s">
        <v>798</v>
      </c>
      <c r="E314" s="166" t="s">
        <v>574</v>
      </c>
      <c r="F314" s="136">
        <v>296</v>
      </c>
      <c r="G314" s="166"/>
      <c r="H314" s="166">
        <v>370</v>
      </c>
      <c r="I314" s="168">
        <v>370</v>
      </c>
      <c r="J314" s="138" t="s">
        <v>661</v>
      </c>
      <c r="K314" s="139">
        <f t="shared" ref="K314:K339" si="130">H314-F314</f>
        <v>74</v>
      </c>
      <c r="L314" s="140">
        <f t="shared" ref="L314:L339" si="131">K314/F314</f>
        <v>0.25</v>
      </c>
      <c r="M314" s="135" t="s">
        <v>577</v>
      </c>
      <c r="N314" s="141">
        <v>43853</v>
      </c>
      <c r="O314" s="54"/>
      <c r="P314" s="54"/>
      <c r="Q314" s="202"/>
      <c r="R314" s="54"/>
      <c r="S314" s="37" t="s">
        <v>768</v>
      </c>
      <c r="T314" s="54"/>
      <c r="U314" s="37"/>
      <c r="V314" s="54"/>
      <c r="W314" s="37"/>
      <c r="X314" s="54"/>
      <c r="Y314" s="37"/>
      <c r="Z314" s="54"/>
      <c r="AA314" s="37"/>
      <c r="AB314" s="54"/>
      <c r="AC314" s="37"/>
      <c r="AD314" s="54"/>
      <c r="AE314" s="37"/>
    </row>
    <row r="315" spans="1:31" ht="12.75" customHeight="1">
      <c r="A315" s="163">
        <v>151</v>
      </c>
      <c r="B315" s="164">
        <v>43754</v>
      </c>
      <c r="C315" s="164"/>
      <c r="D315" s="165" t="s">
        <v>799</v>
      </c>
      <c r="E315" s="166" t="s">
        <v>574</v>
      </c>
      <c r="F315" s="136">
        <v>300</v>
      </c>
      <c r="G315" s="166"/>
      <c r="H315" s="166">
        <v>382.5</v>
      </c>
      <c r="I315" s="168">
        <v>344</v>
      </c>
      <c r="J315" s="138" t="s">
        <v>800</v>
      </c>
      <c r="K315" s="139">
        <f t="shared" si="130"/>
        <v>82.5</v>
      </c>
      <c r="L315" s="140">
        <f t="shared" si="131"/>
        <v>0.27500000000000002</v>
      </c>
      <c r="M315" s="135" t="s">
        <v>577</v>
      </c>
      <c r="N315" s="141">
        <v>44238</v>
      </c>
      <c r="O315" s="54"/>
      <c r="P315" s="54"/>
      <c r="Q315" s="202"/>
      <c r="R315" s="54"/>
      <c r="S315" s="37" t="s">
        <v>768</v>
      </c>
      <c r="T315" s="54"/>
      <c r="U315" s="37"/>
      <c r="V315" s="54"/>
      <c r="W315" s="37"/>
      <c r="X315" s="54"/>
      <c r="Y315" s="37"/>
      <c r="Z315" s="54"/>
      <c r="AA315" s="37"/>
      <c r="AB315" s="54"/>
      <c r="AC315" s="37"/>
      <c r="AD315" s="54"/>
      <c r="AE315" s="37"/>
    </row>
    <row r="316" spans="1:31" ht="12.75" customHeight="1">
      <c r="A316" s="163">
        <v>152</v>
      </c>
      <c r="B316" s="164">
        <v>43832</v>
      </c>
      <c r="C316" s="164"/>
      <c r="D316" s="165" t="s">
        <v>801</v>
      </c>
      <c r="E316" s="166" t="s">
        <v>574</v>
      </c>
      <c r="F316" s="136">
        <v>495</v>
      </c>
      <c r="G316" s="166"/>
      <c r="H316" s="166">
        <v>595</v>
      </c>
      <c r="I316" s="168">
        <v>590</v>
      </c>
      <c r="J316" s="138" t="s">
        <v>597</v>
      </c>
      <c r="K316" s="139">
        <f t="shared" si="130"/>
        <v>100</v>
      </c>
      <c r="L316" s="140">
        <f t="shared" si="131"/>
        <v>0.20202020202020202</v>
      </c>
      <c r="M316" s="135" t="s">
        <v>577</v>
      </c>
      <c r="N316" s="141">
        <v>44589</v>
      </c>
      <c r="O316" s="54"/>
      <c r="P316" s="54"/>
      <c r="Q316" s="202"/>
      <c r="R316" s="54"/>
      <c r="S316" s="37" t="s">
        <v>768</v>
      </c>
      <c r="T316" s="54"/>
      <c r="U316" s="37"/>
      <c r="V316" s="54"/>
      <c r="W316" s="37"/>
      <c r="X316" s="54"/>
      <c r="Y316" s="37"/>
      <c r="Z316" s="54"/>
      <c r="AA316" s="37"/>
      <c r="AB316" s="54"/>
      <c r="AC316" s="37"/>
      <c r="AD316" s="54"/>
      <c r="AE316" s="37"/>
    </row>
    <row r="317" spans="1:31" ht="12.75" customHeight="1">
      <c r="A317" s="163">
        <v>153</v>
      </c>
      <c r="B317" s="164">
        <v>43966</v>
      </c>
      <c r="C317" s="164"/>
      <c r="D317" s="165" t="s">
        <v>74</v>
      </c>
      <c r="E317" s="166" t="s">
        <v>574</v>
      </c>
      <c r="F317" s="136">
        <v>67.5</v>
      </c>
      <c r="G317" s="166"/>
      <c r="H317" s="166">
        <v>86</v>
      </c>
      <c r="I317" s="168">
        <v>86</v>
      </c>
      <c r="J317" s="138" t="s">
        <v>802</v>
      </c>
      <c r="K317" s="139">
        <f t="shared" si="130"/>
        <v>18.5</v>
      </c>
      <c r="L317" s="140">
        <f t="shared" si="131"/>
        <v>0.27407407407407408</v>
      </c>
      <c r="M317" s="135" t="s">
        <v>577</v>
      </c>
      <c r="N317" s="141">
        <v>44008</v>
      </c>
      <c r="O317" s="54"/>
      <c r="P317" s="54"/>
      <c r="Q317" s="202"/>
      <c r="R317" s="54"/>
      <c r="S317" s="37" t="s">
        <v>768</v>
      </c>
      <c r="T317" s="54"/>
      <c r="U317" s="37"/>
      <c r="V317" s="54"/>
      <c r="W317" s="37"/>
      <c r="X317" s="54"/>
      <c r="Y317" s="37"/>
      <c r="Z317" s="54"/>
      <c r="AA317" s="37"/>
      <c r="AB317" s="54"/>
      <c r="AC317" s="37"/>
      <c r="AD317" s="54"/>
      <c r="AE317" s="37"/>
    </row>
    <row r="318" spans="1:31" ht="12.75" customHeight="1">
      <c r="A318" s="163">
        <v>154</v>
      </c>
      <c r="B318" s="164">
        <v>44035</v>
      </c>
      <c r="C318" s="164"/>
      <c r="D318" s="165" t="s">
        <v>477</v>
      </c>
      <c r="E318" s="166" t="s">
        <v>574</v>
      </c>
      <c r="F318" s="136">
        <v>231</v>
      </c>
      <c r="G318" s="166"/>
      <c r="H318" s="166">
        <v>281</v>
      </c>
      <c r="I318" s="168">
        <v>281</v>
      </c>
      <c r="J318" s="138" t="s">
        <v>661</v>
      </c>
      <c r="K318" s="139">
        <f t="shared" si="130"/>
        <v>50</v>
      </c>
      <c r="L318" s="140">
        <f t="shared" si="131"/>
        <v>0.21645021645021645</v>
      </c>
      <c r="M318" s="135" t="s">
        <v>577</v>
      </c>
      <c r="N318" s="141">
        <v>44358</v>
      </c>
      <c r="O318" s="54"/>
      <c r="P318" s="54"/>
      <c r="Q318" s="202"/>
      <c r="R318" s="54"/>
      <c r="S318" s="37" t="s">
        <v>768</v>
      </c>
      <c r="T318" s="54"/>
      <c r="U318" s="37"/>
      <c r="V318" s="54"/>
      <c r="W318" s="37"/>
      <c r="X318" s="54"/>
      <c r="Y318" s="37"/>
      <c r="Z318" s="54"/>
      <c r="AA318" s="37"/>
      <c r="AB318" s="54"/>
      <c r="AC318" s="37"/>
      <c r="AD318" s="54"/>
      <c r="AE318" s="37"/>
    </row>
    <row r="319" spans="1:31" ht="12.75" customHeight="1">
      <c r="A319" s="163">
        <v>155</v>
      </c>
      <c r="B319" s="164">
        <v>44092</v>
      </c>
      <c r="C319" s="164"/>
      <c r="D319" s="165" t="s">
        <v>142</v>
      </c>
      <c r="E319" s="166" t="s">
        <v>574</v>
      </c>
      <c r="F319" s="166">
        <v>206</v>
      </c>
      <c r="G319" s="166"/>
      <c r="H319" s="166">
        <v>248</v>
      </c>
      <c r="I319" s="168">
        <v>248</v>
      </c>
      <c r="J319" s="138" t="s">
        <v>661</v>
      </c>
      <c r="K319" s="139">
        <f t="shared" si="130"/>
        <v>42</v>
      </c>
      <c r="L319" s="140">
        <f t="shared" si="131"/>
        <v>0.20388349514563106</v>
      </c>
      <c r="M319" s="135" t="s">
        <v>577</v>
      </c>
      <c r="N319" s="141">
        <v>44214</v>
      </c>
      <c r="O319" s="54"/>
      <c r="P319" s="54"/>
      <c r="Q319" s="202"/>
      <c r="R319" s="54"/>
      <c r="S319" s="37" t="s">
        <v>768</v>
      </c>
      <c r="T319" s="54"/>
      <c r="U319" s="37"/>
      <c r="V319" s="54"/>
      <c r="W319" s="37"/>
      <c r="X319" s="54"/>
      <c r="Y319" s="37"/>
      <c r="Z319" s="54"/>
      <c r="AA319" s="37"/>
      <c r="AB319" s="54"/>
      <c r="AC319" s="37"/>
      <c r="AD319" s="54"/>
      <c r="AE319" s="37"/>
    </row>
    <row r="320" spans="1:31" ht="12.75" customHeight="1">
      <c r="A320" s="163">
        <v>156</v>
      </c>
      <c r="B320" s="164">
        <v>44140</v>
      </c>
      <c r="C320" s="164"/>
      <c r="D320" s="165" t="s">
        <v>142</v>
      </c>
      <c r="E320" s="166" t="s">
        <v>574</v>
      </c>
      <c r="F320" s="166">
        <v>182.5</v>
      </c>
      <c r="G320" s="166"/>
      <c r="H320" s="166">
        <v>248</v>
      </c>
      <c r="I320" s="168">
        <v>248</v>
      </c>
      <c r="J320" s="138" t="s">
        <v>661</v>
      </c>
      <c r="K320" s="139">
        <f t="shared" si="130"/>
        <v>65.5</v>
      </c>
      <c r="L320" s="140">
        <f t="shared" si="131"/>
        <v>0.35890410958904112</v>
      </c>
      <c r="M320" s="135" t="s">
        <v>577</v>
      </c>
      <c r="N320" s="141">
        <v>44214</v>
      </c>
      <c r="O320" s="54"/>
      <c r="P320" s="54"/>
      <c r="Q320" s="202"/>
      <c r="R320" s="54"/>
      <c r="S320" s="37" t="s">
        <v>768</v>
      </c>
      <c r="T320" s="54"/>
      <c r="U320" s="37"/>
      <c r="V320" s="54"/>
      <c r="W320" s="37"/>
      <c r="X320" s="54"/>
      <c r="Y320" s="37"/>
      <c r="Z320" s="54"/>
      <c r="AA320" s="37"/>
      <c r="AB320" s="54"/>
      <c r="AC320" s="37"/>
      <c r="AD320" s="54"/>
      <c r="AE320" s="37"/>
    </row>
    <row r="321" spans="1:31" ht="12.75" customHeight="1">
      <c r="A321" s="163">
        <v>157</v>
      </c>
      <c r="B321" s="164">
        <v>44140</v>
      </c>
      <c r="C321" s="164"/>
      <c r="D321" s="165" t="s">
        <v>342</v>
      </c>
      <c r="E321" s="166" t="s">
        <v>574</v>
      </c>
      <c r="F321" s="166">
        <v>247.5</v>
      </c>
      <c r="G321" s="166"/>
      <c r="H321" s="166">
        <v>320</v>
      </c>
      <c r="I321" s="168">
        <v>320</v>
      </c>
      <c r="J321" s="138" t="s">
        <v>661</v>
      </c>
      <c r="K321" s="139">
        <f t="shared" si="130"/>
        <v>72.5</v>
      </c>
      <c r="L321" s="140">
        <f t="shared" si="131"/>
        <v>0.29292929292929293</v>
      </c>
      <c r="M321" s="135" t="s">
        <v>577</v>
      </c>
      <c r="N321" s="141">
        <v>44323</v>
      </c>
      <c r="O321" s="54"/>
      <c r="P321" s="54"/>
      <c r="Q321" s="202"/>
      <c r="R321" s="54"/>
      <c r="S321" s="37" t="s">
        <v>768</v>
      </c>
      <c r="T321" s="54"/>
      <c r="U321" s="37"/>
      <c r="V321" s="54"/>
      <c r="W321" s="37"/>
      <c r="X321" s="54"/>
      <c r="Y321" s="37"/>
      <c r="Z321" s="54"/>
      <c r="AA321" s="37"/>
      <c r="AB321" s="54"/>
      <c r="AC321" s="37"/>
      <c r="AD321" s="54"/>
      <c r="AE321" s="37"/>
    </row>
    <row r="322" spans="1:31" ht="12.75" customHeight="1">
      <c r="A322" s="163">
        <v>158</v>
      </c>
      <c r="B322" s="164">
        <v>44140</v>
      </c>
      <c r="C322" s="164"/>
      <c r="D322" s="165" t="s">
        <v>200</v>
      </c>
      <c r="E322" s="166" t="s">
        <v>574</v>
      </c>
      <c r="F322" s="136">
        <v>925</v>
      </c>
      <c r="G322" s="166"/>
      <c r="H322" s="166">
        <v>1095</v>
      </c>
      <c r="I322" s="168">
        <v>1093</v>
      </c>
      <c r="J322" s="138" t="s">
        <v>803</v>
      </c>
      <c r="K322" s="139">
        <f t="shared" si="130"/>
        <v>170</v>
      </c>
      <c r="L322" s="140">
        <f t="shared" si="131"/>
        <v>0.18378378378378379</v>
      </c>
      <c r="M322" s="135" t="s">
        <v>577</v>
      </c>
      <c r="N322" s="141">
        <v>44201</v>
      </c>
      <c r="O322" s="54"/>
      <c r="P322" s="54"/>
      <c r="Q322" s="202"/>
      <c r="R322" s="54"/>
      <c r="S322" s="37" t="s">
        <v>768</v>
      </c>
      <c r="T322" s="54"/>
      <c r="U322" s="37"/>
      <c r="V322" s="54"/>
      <c r="W322" s="37"/>
      <c r="X322" s="54"/>
      <c r="Y322" s="37"/>
      <c r="Z322" s="54"/>
      <c r="AA322" s="37"/>
      <c r="AB322" s="54"/>
      <c r="AC322" s="37"/>
      <c r="AD322" s="54"/>
      <c r="AE322" s="37"/>
    </row>
    <row r="323" spans="1:31" ht="12.75" customHeight="1">
      <c r="A323" s="163">
        <v>159</v>
      </c>
      <c r="B323" s="164">
        <v>44140</v>
      </c>
      <c r="C323" s="164"/>
      <c r="D323" s="165" t="s">
        <v>360</v>
      </c>
      <c r="E323" s="166" t="s">
        <v>574</v>
      </c>
      <c r="F323" s="136">
        <v>332.5</v>
      </c>
      <c r="G323" s="166"/>
      <c r="H323" s="166">
        <v>393</v>
      </c>
      <c r="I323" s="168">
        <v>406</v>
      </c>
      <c r="J323" s="138" t="s">
        <v>804</v>
      </c>
      <c r="K323" s="139">
        <f t="shared" si="130"/>
        <v>60.5</v>
      </c>
      <c r="L323" s="140">
        <f t="shared" si="131"/>
        <v>0.18195488721804512</v>
      </c>
      <c r="M323" s="135" t="s">
        <v>577</v>
      </c>
      <c r="N323" s="141">
        <v>44256</v>
      </c>
      <c r="O323" s="54"/>
      <c r="P323" s="54"/>
      <c r="Q323" s="202"/>
      <c r="R323" s="54"/>
      <c r="S323" s="37" t="s">
        <v>768</v>
      </c>
      <c r="T323" s="54"/>
      <c r="U323" s="37"/>
      <c r="V323" s="54"/>
      <c r="W323" s="37"/>
      <c r="X323" s="54"/>
      <c r="Y323" s="37"/>
      <c r="Z323" s="54"/>
      <c r="AA323" s="37"/>
      <c r="AB323" s="54"/>
      <c r="AC323" s="37"/>
      <c r="AD323" s="54"/>
      <c r="AE323" s="37"/>
    </row>
    <row r="324" spans="1:31" ht="12.75" customHeight="1">
      <c r="A324" s="163">
        <v>160</v>
      </c>
      <c r="B324" s="164">
        <v>44141</v>
      </c>
      <c r="C324" s="164"/>
      <c r="D324" s="165" t="s">
        <v>477</v>
      </c>
      <c r="E324" s="166" t="s">
        <v>574</v>
      </c>
      <c r="F324" s="136">
        <v>231</v>
      </c>
      <c r="G324" s="166"/>
      <c r="H324" s="166">
        <v>281</v>
      </c>
      <c r="I324" s="168">
        <v>281</v>
      </c>
      <c r="J324" s="138" t="s">
        <v>661</v>
      </c>
      <c r="K324" s="139">
        <f t="shared" si="130"/>
        <v>50</v>
      </c>
      <c r="L324" s="140">
        <f t="shared" si="131"/>
        <v>0.21645021645021645</v>
      </c>
      <c r="M324" s="135" t="s">
        <v>577</v>
      </c>
      <c r="N324" s="141">
        <v>44358</v>
      </c>
      <c r="O324" s="54"/>
      <c r="P324" s="54"/>
      <c r="Q324" s="202"/>
      <c r="R324" s="54"/>
      <c r="S324" s="37" t="s">
        <v>768</v>
      </c>
      <c r="T324" s="54"/>
      <c r="U324" s="37"/>
      <c r="V324" s="54"/>
      <c r="W324" s="37"/>
      <c r="X324" s="54"/>
      <c r="Y324" s="37"/>
      <c r="Z324" s="54"/>
      <c r="AA324" s="37"/>
      <c r="AB324" s="54"/>
      <c r="AC324" s="37"/>
      <c r="AD324" s="54"/>
      <c r="AE324" s="37"/>
    </row>
    <row r="325" spans="1:31" ht="12.75" customHeight="1">
      <c r="A325" s="163">
        <v>161</v>
      </c>
      <c r="B325" s="164">
        <v>44187</v>
      </c>
      <c r="C325" s="164"/>
      <c r="D325" s="165" t="s">
        <v>805</v>
      </c>
      <c r="E325" s="166" t="s">
        <v>574</v>
      </c>
      <c r="F325" s="136">
        <v>190</v>
      </c>
      <c r="G325" s="166"/>
      <c r="H325" s="166">
        <v>239</v>
      </c>
      <c r="I325" s="168">
        <v>239</v>
      </c>
      <c r="J325" s="138" t="s">
        <v>806</v>
      </c>
      <c r="K325" s="139">
        <f t="shared" si="130"/>
        <v>49</v>
      </c>
      <c r="L325" s="140">
        <f t="shared" si="131"/>
        <v>0.25789473684210529</v>
      </c>
      <c r="M325" s="135" t="s">
        <v>577</v>
      </c>
      <c r="N325" s="141">
        <v>44844</v>
      </c>
      <c r="O325" s="54"/>
      <c r="P325" s="54"/>
      <c r="Q325" s="202"/>
      <c r="R325" s="54"/>
      <c r="S325" s="37" t="s">
        <v>768</v>
      </c>
      <c r="T325" s="54"/>
      <c r="U325" s="37"/>
      <c r="V325" s="54"/>
      <c r="W325" s="37"/>
      <c r="X325" s="54"/>
      <c r="Y325" s="37"/>
      <c r="Z325" s="54"/>
      <c r="AA325" s="37"/>
      <c r="AB325" s="54"/>
      <c r="AC325" s="37"/>
      <c r="AD325" s="54"/>
      <c r="AE325" s="37"/>
    </row>
    <row r="326" spans="1:31" ht="12.75" customHeight="1">
      <c r="A326" s="163">
        <v>162</v>
      </c>
      <c r="B326" s="164">
        <v>44258</v>
      </c>
      <c r="C326" s="164"/>
      <c r="D326" s="165" t="s">
        <v>801</v>
      </c>
      <c r="E326" s="166" t="s">
        <v>574</v>
      </c>
      <c r="F326" s="136">
        <v>495</v>
      </c>
      <c r="G326" s="166"/>
      <c r="H326" s="166">
        <v>595</v>
      </c>
      <c r="I326" s="168">
        <v>590</v>
      </c>
      <c r="J326" s="138" t="s">
        <v>597</v>
      </c>
      <c r="K326" s="139">
        <f t="shared" si="130"/>
        <v>100</v>
      </c>
      <c r="L326" s="140">
        <f t="shared" si="131"/>
        <v>0.20202020202020202</v>
      </c>
      <c r="M326" s="135" t="s">
        <v>577</v>
      </c>
      <c r="N326" s="141">
        <v>44589</v>
      </c>
      <c r="O326" s="54"/>
      <c r="P326" s="54"/>
      <c r="Q326" s="202"/>
      <c r="R326" s="54"/>
      <c r="S326" s="37" t="s">
        <v>768</v>
      </c>
      <c r="T326" s="54"/>
      <c r="U326" s="37"/>
      <c r="V326" s="54"/>
      <c r="W326" s="37"/>
      <c r="X326" s="54"/>
      <c r="Y326" s="37"/>
      <c r="Z326" s="54"/>
      <c r="AA326" s="37"/>
      <c r="AB326" s="54"/>
      <c r="AC326" s="37"/>
      <c r="AD326" s="54"/>
      <c r="AE326" s="37"/>
    </row>
    <row r="327" spans="1:31" ht="12.75" customHeight="1">
      <c r="A327" s="163">
        <v>163</v>
      </c>
      <c r="B327" s="164">
        <v>44274</v>
      </c>
      <c r="C327" s="164"/>
      <c r="D327" s="165" t="s">
        <v>360</v>
      </c>
      <c r="E327" s="166" t="s">
        <v>574</v>
      </c>
      <c r="F327" s="136">
        <v>355</v>
      </c>
      <c r="G327" s="166"/>
      <c r="H327" s="166">
        <v>422.5</v>
      </c>
      <c r="I327" s="168">
        <v>420</v>
      </c>
      <c r="J327" s="138" t="s">
        <v>807</v>
      </c>
      <c r="K327" s="139">
        <f t="shared" si="130"/>
        <v>67.5</v>
      </c>
      <c r="L327" s="140">
        <f t="shared" si="131"/>
        <v>0.19014084507042253</v>
      </c>
      <c r="M327" s="135" t="s">
        <v>577</v>
      </c>
      <c r="N327" s="141">
        <v>44361</v>
      </c>
      <c r="O327" s="54"/>
      <c r="P327" s="54"/>
      <c r="R327" s="54"/>
      <c r="S327" s="37" t="s">
        <v>768</v>
      </c>
      <c r="T327" s="54"/>
      <c r="U327" s="37"/>
      <c r="V327" s="54"/>
      <c r="W327" s="37"/>
      <c r="X327" s="54"/>
      <c r="Y327" s="37"/>
      <c r="Z327" s="54"/>
      <c r="AA327" s="37"/>
      <c r="AB327" s="54"/>
      <c r="AC327" s="37"/>
      <c r="AD327" s="54"/>
      <c r="AE327" s="37"/>
    </row>
    <row r="328" spans="1:31" ht="12.75" customHeight="1">
      <c r="A328" s="163">
        <v>164</v>
      </c>
      <c r="B328" s="164">
        <v>44295</v>
      </c>
      <c r="C328" s="164"/>
      <c r="D328" s="165" t="s">
        <v>323</v>
      </c>
      <c r="E328" s="166" t="s">
        <v>574</v>
      </c>
      <c r="F328" s="136">
        <v>555</v>
      </c>
      <c r="G328" s="166"/>
      <c r="H328" s="166">
        <v>663</v>
      </c>
      <c r="I328" s="168">
        <v>663</v>
      </c>
      <c r="J328" s="138" t="s">
        <v>808</v>
      </c>
      <c r="K328" s="139">
        <f t="shared" si="130"/>
        <v>108</v>
      </c>
      <c r="L328" s="140">
        <f t="shared" si="131"/>
        <v>0.19459459459459461</v>
      </c>
      <c r="M328" s="135" t="s">
        <v>577</v>
      </c>
      <c r="N328" s="141">
        <v>44321</v>
      </c>
      <c r="O328" s="54"/>
      <c r="P328" s="54"/>
      <c r="Q328" s="202"/>
      <c r="R328" s="54"/>
      <c r="S328" s="37" t="s">
        <v>768</v>
      </c>
      <c r="T328" s="54"/>
      <c r="U328" s="37"/>
      <c r="V328" s="54"/>
      <c r="W328" s="37"/>
      <c r="X328" s="54"/>
      <c r="Y328" s="37"/>
      <c r="Z328" s="54"/>
      <c r="AA328" s="37"/>
      <c r="AB328" s="54"/>
      <c r="AC328" s="37"/>
      <c r="AD328" s="54"/>
      <c r="AE328" s="37"/>
    </row>
    <row r="329" spans="1:31" ht="12.75" customHeight="1">
      <c r="A329" s="163">
        <v>165</v>
      </c>
      <c r="B329" s="164">
        <v>44308</v>
      </c>
      <c r="C329" s="164"/>
      <c r="D329" s="165" t="s">
        <v>772</v>
      </c>
      <c r="E329" s="166" t="s">
        <v>574</v>
      </c>
      <c r="F329" s="136">
        <v>126.5</v>
      </c>
      <c r="G329" s="166"/>
      <c r="H329" s="166">
        <v>155</v>
      </c>
      <c r="I329" s="168">
        <v>155</v>
      </c>
      <c r="J329" s="138" t="s">
        <v>661</v>
      </c>
      <c r="K329" s="139">
        <f t="shared" si="130"/>
        <v>28.5</v>
      </c>
      <c r="L329" s="140">
        <f t="shared" si="131"/>
        <v>0.22529644268774704</v>
      </c>
      <c r="M329" s="135" t="s">
        <v>577</v>
      </c>
      <c r="N329" s="141">
        <v>44362</v>
      </c>
      <c r="O329" s="54"/>
      <c r="P329" s="54"/>
      <c r="R329" s="54"/>
      <c r="S329" s="37" t="s">
        <v>768</v>
      </c>
      <c r="T329" s="54"/>
      <c r="U329" s="37"/>
      <c r="V329" s="54"/>
      <c r="W329" s="37"/>
      <c r="X329" s="54"/>
      <c r="Y329" s="37"/>
      <c r="Z329" s="54"/>
      <c r="AA329" s="37"/>
      <c r="AB329" s="54"/>
      <c r="AC329" s="37"/>
      <c r="AD329" s="54"/>
      <c r="AE329" s="37"/>
    </row>
    <row r="330" spans="1:31" ht="12.75" customHeight="1">
      <c r="A330" s="142">
        <v>166</v>
      </c>
      <c r="B330" s="173">
        <v>44368</v>
      </c>
      <c r="C330" s="173"/>
      <c r="D330" s="144" t="s">
        <v>809</v>
      </c>
      <c r="E330" s="146" t="s">
        <v>574</v>
      </c>
      <c r="F330" s="174">
        <v>287.5</v>
      </c>
      <c r="G330" s="146"/>
      <c r="H330" s="146">
        <v>245</v>
      </c>
      <c r="I330" s="147">
        <v>344</v>
      </c>
      <c r="J330" s="148" t="s">
        <v>810</v>
      </c>
      <c r="K330" s="149">
        <f t="shared" si="130"/>
        <v>-42.5</v>
      </c>
      <c r="L330" s="150">
        <f t="shared" si="131"/>
        <v>-0.14782608695652175</v>
      </c>
      <c r="M330" s="146" t="s">
        <v>587</v>
      </c>
      <c r="N330" s="143">
        <v>44508</v>
      </c>
      <c r="O330" s="54"/>
      <c r="P330" s="54"/>
      <c r="R330" s="54"/>
      <c r="S330" s="37" t="s">
        <v>768</v>
      </c>
      <c r="T330" s="54"/>
      <c r="U330" s="37"/>
      <c r="V330" s="54"/>
      <c r="W330" s="37"/>
      <c r="X330" s="54"/>
      <c r="Y330" s="37"/>
      <c r="Z330" s="54"/>
      <c r="AA330" s="37"/>
      <c r="AB330" s="54"/>
      <c r="AC330" s="37"/>
      <c r="AD330" s="54"/>
      <c r="AE330" s="37"/>
    </row>
    <row r="331" spans="1:31" ht="12.75" customHeight="1">
      <c r="A331" s="163">
        <v>167</v>
      </c>
      <c r="B331" s="164">
        <v>44368</v>
      </c>
      <c r="C331" s="164"/>
      <c r="D331" s="165" t="s">
        <v>477</v>
      </c>
      <c r="E331" s="166" t="s">
        <v>574</v>
      </c>
      <c r="F331" s="136">
        <v>241</v>
      </c>
      <c r="G331" s="166"/>
      <c r="H331" s="166">
        <v>298</v>
      </c>
      <c r="I331" s="168">
        <v>320</v>
      </c>
      <c r="J331" s="138" t="s">
        <v>661</v>
      </c>
      <c r="K331" s="139">
        <f t="shared" si="130"/>
        <v>57</v>
      </c>
      <c r="L331" s="140">
        <f t="shared" si="131"/>
        <v>0.23651452282157676</v>
      </c>
      <c r="M331" s="135" t="s">
        <v>577</v>
      </c>
      <c r="N331" s="141">
        <v>44802</v>
      </c>
      <c r="O331" s="54"/>
      <c r="P331" s="54"/>
      <c r="R331" s="54"/>
      <c r="S331" s="37" t="s">
        <v>768</v>
      </c>
      <c r="T331" s="54"/>
      <c r="U331" s="37"/>
      <c r="V331" s="54"/>
      <c r="W331" s="37"/>
      <c r="X331" s="54"/>
      <c r="Y331" s="37"/>
      <c r="Z331" s="54"/>
      <c r="AA331" s="37"/>
      <c r="AB331" s="54"/>
      <c r="AC331" s="37"/>
      <c r="AD331" s="54"/>
      <c r="AE331" s="37"/>
    </row>
    <row r="332" spans="1:31" ht="12.75" customHeight="1">
      <c r="A332" s="163">
        <v>168</v>
      </c>
      <c r="B332" s="164">
        <v>44406</v>
      </c>
      <c r="C332" s="164"/>
      <c r="D332" s="165" t="s">
        <v>772</v>
      </c>
      <c r="E332" s="166" t="s">
        <v>574</v>
      </c>
      <c r="F332" s="136">
        <v>162.5</v>
      </c>
      <c r="G332" s="166"/>
      <c r="H332" s="166">
        <v>200</v>
      </c>
      <c r="I332" s="168">
        <v>200</v>
      </c>
      <c r="J332" s="138" t="s">
        <v>661</v>
      </c>
      <c r="K332" s="139">
        <f t="shared" si="130"/>
        <v>37.5</v>
      </c>
      <c r="L332" s="140">
        <f t="shared" si="131"/>
        <v>0.23076923076923078</v>
      </c>
      <c r="M332" s="135" t="s">
        <v>577</v>
      </c>
      <c r="N332" s="141">
        <v>44802</v>
      </c>
      <c r="O332" s="54"/>
      <c r="P332" s="54"/>
      <c r="R332" s="54"/>
      <c r="S332" s="37" t="s">
        <v>768</v>
      </c>
      <c r="T332" s="54"/>
      <c r="U332" s="37"/>
      <c r="V332" s="54"/>
      <c r="W332" s="37"/>
      <c r="X332" s="54"/>
      <c r="Y332" s="37"/>
      <c r="Z332" s="54"/>
      <c r="AA332" s="37"/>
      <c r="AB332" s="54"/>
      <c r="AC332" s="37"/>
      <c r="AD332" s="54"/>
      <c r="AE332" s="37"/>
    </row>
    <row r="333" spans="1:31" ht="12.75" customHeight="1">
      <c r="A333" s="163">
        <v>169</v>
      </c>
      <c r="B333" s="164">
        <v>44462</v>
      </c>
      <c r="C333" s="164"/>
      <c r="D333" s="165" t="s">
        <v>435</v>
      </c>
      <c r="E333" s="166" t="s">
        <v>574</v>
      </c>
      <c r="F333" s="136">
        <v>1235</v>
      </c>
      <c r="G333" s="166"/>
      <c r="H333" s="166">
        <v>1505</v>
      </c>
      <c r="I333" s="168">
        <v>1500</v>
      </c>
      <c r="J333" s="138" t="s">
        <v>661</v>
      </c>
      <c r="K333" s="139">
        <f t="shared" si="130"/>
        <v>270</v>
      </c>
      <c r="L333" s="140">
        <f t="shared" si="131"/>
        <v>0.21862348178137653</v>
      </c>
      <c r="M333" s="135" t="s">
        <v>577</v>
      </c>
      <c r="N333" s="141">
        <v>44564</v>
      </c>
      <c r="O333" s="54"/>
      <c r="P333" s="54"/>
      <c r="R333" s="54"/>
      <c r="S333" s="37" t="s">
        <v>768</v>
      </c>
      <c r="T333" s="54"/>
      <c r="U333" s="37"/>
      <c r="V333" s="54"/>
      <c r="W333" s="37"/>
      <c r="X333" s="54"/>
      <c r="Y333" s="37"/>
      <c r="Z333" s="54"/>
      <c r="AA333" s="37"/>
      <c r="AB333" s="54"/>
      <c r="AC333" s="37"/>
      <c r="AD333" s="54"/>
      <c r="AE333" s="37"/>
    </row>
    <row r="334" spans="1:31" ht="12.75" customHeight="1">
      <c r="A334" s="163">
        <v>170</v>
      </c>
      <c r="B334" s="164">
        <v>44480</v>
      </c>
      <c r="C334" s="164"/>
      <c r="D334" s="165" t="s">
        <v>811</v>
      </c>
      <c r="E334" s="166" t="s">
        <v>574</v>
      </c>
      <c r="F334" s="136">
        <v>58.75</v>
      </c>
      <c r="G334" s="166"/>
      <c r="H334" s="166">
        <v>64.25</v>
      </c>
      <c r="I334" s="168"/>
      <c r="J334" s="138" t="s">
        <v>661</v>
      </c>
      <c r="K334" s="139">
        <f t="shared" si="130"/>
        <v>5.5</v>
      </c>
      <c r="L334" s="140">
        <f t="shared" si="131"/>
        <v>9.3617021276595741E-2</v>
      </c>
      <c r="M334" s="135" t="s">
        <v>577</v>
      </c>
      <c r="N334" s="141">
        <v>45322</v>
      </c>
      <c r="O334" s="54"/>
      <c r="P334" s="54"/>
      <c r="R334" s="54"/>
      <c r="S334" s="37" t="s">
        <v>768</v>
      </c>
      <c r="T334" s="54"/>
      <c r="U334" s="37"/>
      <c r="V334" s="54"/>
      <c r="W334" s="37"/>
      <c r="X334" s="54"/>
      <c r="Y334" s="37"/>
      <c r="Z334" s="54"/>
      <c r="AA334" s="37"/>
      <c r="AB334" s="54"/>
      <c r="AC334" s="37"/>
      <c r="AD334" s="54"/>
      <c r="AE334" s="37"/>
    </row>
    <row r="335" spans="1:31" ht="12.75" customHeight="1">
      <c r="A335" s="132">
        <v>171</v>
      </c>
      <c r="B335" s="133">
        <v>44481</v>
      </c>
      <c r="C335" s="133"/>
      <c r="D335" s="134" t="s">
        <v>275</v>
      </c>
      <c r="E335" s="135" t="s">
        <v>574</v>
      </c>
      <c r="F335" s="136">
        <v>315</v>
      </c>
      <c r="G335" s="135"/>
      <c r="H335" s="135">
        <v>335</v>
      </c>
      <c r="I335" s="137">
        <v>380</v>
      </c>
      <c r="J335" s="138" t="s">
        <v>859</v>
      </c>
      <c r="K335" s="139">
        <f t="shared" si="130"/>
        <v>20</v>
      </c>
      <c r="L335" s="140">
        <f t="shared" si="131"/>
        <v>6.3492063492063489E-2</v>
      </c>
      <c r="M335" s="135" t="s">
        <v>577</v>
      </c>
      <c r="N335" s="141">
        <v>45297</v>
      </c>
      <c r="O335" s="54"/>
      <c r="P335" s="54"/>
      <c r="R335" s="54"/>
      <c r="S335" s="37" t="s">
        <v>768</v>
      </c>
      <c r="T335" s="54"/>
      <c r="U335" s="37"/>
      <c r="V335" s="54"/>
      <c r="W335" s="37"/>
      <c r="X335" s="54"/>
      <c r="Y335" s="37"/>
      <c r="Z335" s="54"/>
      <c r="AA335" s="37"/>
      <c r="AB335" s="54"/>
      <c r="AC335" s="37"/>
      <c r="AD335" s="54"/>
      <c r="AE335" s="37"/>
    </row>
    <row r="336" spans="1:31" ht="12.75" customHeight="1">
      <c r="A336" s="132">
        <v>172</v>
      </c>
      <c r="B336" s="133">
        <v>44481</v>
      </c>
      <c r="C336" s="133"/>
      <c r="D336" s="134" t="s">
        <v>812</v>
      </c>
      <c r="E336" s="135" t="s">
        <v>574</v>
      </c>
      <c r="F336" s="136">
        <v>45.5</v>
      </c>
      <c r="G336" s="135"/>
      <c r="H336" s="135">
        <v>56.5</v>
      </c>
      <c r="I336" s="137">
        <v>56</v>
      </c>
      <c r="J336" s="138" t="s">
        <v>661</v>
      </c>
      <c r="K336" s="139">
        <f t="shared" si="130"/>
        <v>11</v>
      </c>
      <c r="L336" s="140">
        <f t="shared" si="131"/>
        <v>0.24175824175824176</v>
      </c>
      <c r="M336" s="135" t="s">
        <v>577</v>
      </c>
      <c r="N336" s="141">
        <v>44881</v>
      </c>
      <c r="O336" s="54"/>
      <c r="P336" s="54"/>
      <c r="R336" s="54"/>
      <c r="S336" s="37"/>
      <c r="T336" s="54"/>
      <c r="U336" s="37"/>
      <c r="V336" s="54"/>
      <c r="W336" s="37"/>
      <c r="X336" s="54"/>
      <c r="Y336" s="37"/>
      <c r="Z336" s="54"/>
      <c r="AA336" s="37"/>
      <c r="AB336" s="54"/>
      <c r="AC336" s="37"/>
      <c r="AD336" s="54"/>
      <c r="AE336" s="37"/>
    </row>
    <row r="337" spans="1:39" ht="12.75" customHeight="1">
      <c r="A337" s="132">
        <v>173</v>
      </c>
      <c r="B337" s="133">
        <v>44551</v>
      </c>
      <c r="C337" s="133"/>
      <c r="D337" s="134" t="s">
        <v>129</v>
      </c>
      <c r="E337" s="135" t="s">
        <v>574</v>
      </c>
      <c r="F337" s="136">
        <v>2300</v>
      </c>
      <c r="G337" s="135"/>
      <c r="H337" s="135">
        <f>(2820+2200)/2</f>
        <v>2510</v>
      </c>
      <c r="I337" s="137">
        <v>3000</v>
      </c>
      <c r="J337" s="138" t="s">
        <v>813</v>
      </c>
      <c r="K337" s="139">
        <f t="shared" si="130"/>
        <v>210</v>
      </c>
      <c r="L337" s="140">
        <f t="shared" si="131"/>
        <v>9.1304347826086957E-2</v>
      </c>
      <c r="M337" s="135" t="s">
        <v>577</v>
      </c>
      <c r="N337" s="141">
        <v>44649</v>
      </c>
      <c r="O337" s="54"/>
      <c r="P337" s="54"/>
      <c r="R337" s="54"/>
      <c r="S337" s="37"/>
      <c r="T337" s="54"/>
      <c r="U337" s="37"/>
      <c r="V337" s="54"/>
      <c r="W337" s="37"/>
      <c r="X337" s="54"/>
      <c r="Y337" s="37"/>
      <c r="Z337" s="54"/>
      <c r="AA337" s="37"/>
      <c r="AB337" s="54"/>
      <c r="AC337" s="37"/>
      <c r="AD337" s="54"/>
      <c r="AE337" s="37"/>
    </row>
    <row r="338" spans="1:39" ht="12.75" customHeight="1">
      <c r="A338" s="132">
        <v>174</v>
      </c>
      <c r="B338" s="133">
        <v>44606</v>
      </c>
      <c r="C338" s="133"/>
      <c r="D338" s="134" t="s">
        <v>425</v>
      </c>
      <c r="E338" s="135" t="s">
        <v>574</v>
      </c>
      <c r="F338" s="136">
        <v>635</v>
      </c>
      <c r="G338" s="135"/>
      <c r="H338" s="135">
        <v>700</v>
      </c>
      <c r="I338" s="137">
        <v>764</v>
      </c>
      <c r="J338" s="138" t="s">
        <v>841</v>
      </c>
      <c r="K338" s="139">
        <f t="shared" si="130"/>
        <v>65</v>
      </c>
      <c r="L338" s="140">
        <f t="shared" si="131"/>
        <v>0.10236220472440945</v>
      </c>
      <c r="M338" s="135" t="s">
        <v>577</v>
      </c>
      <c r="N338" s="141">
        <v>45159</v>
      </c>
      <c r="O338" s="54"/>
      <c r="P338" s="54"/>
      <c r="R338" s="54"/>
      <c r="S338" s="37"/>
      <c r="T338" s="54"/>
      <c r="U338" s="37"/>
      <c r="V338" s="54"/>
      <c r="W338" s="37"/>
      <c r="X338" s="54"/>
      <c r="Y338" s="37"/>
      <c r="Z338" s="54"/>
      <c r="AA338" s="37"/>
      <c r="AB338" s="54"/>
      <c r="AC338" s="37"/>
      <c r="AD338" s="54"/>
      <c r="AE338" s="37"/>
    </row>
    <row r="339" spans="1:39" ht="12.75" customHeight="1">
      <c r="A339" s="132">
        <v>175</v>
      </c>
      <c r="B339" s="133">
        <v>44613</v>
      </c>
      <c r="C339" s="133"/>
      <c r="D339" s="134" t="s">
        <v>435</v>
      </c>
      <c r="E339" s="135" t="s">
        <v>574</v>
      </c>
      <c r="F339" s="136">
        <v>1255</v>
      </c>
      <c r="G339" s="135"/>
      <c r="H339" s="135">
        <v>1515</v>
      </c>
      <c r="I339" s="137">
        <v>1510</v>
      </c>
      <c r="J339" s="138" t="s">
        <v>661</v>
      </c>
      <c r="K339" s="139">
        <f t="shared" si="130"/>
        <v>260</v>
      </c>
      <c r="L339" s="140">
        <f t="shared" si="131"/>
        <v>0.20717131474103587</v>
      </c>
      <c r="M339" s="135" t="s">
        <v>577</v>
      </c>
      <c r="N339" s="141">
        <v>44834</v>
      </c>
      <c r="O339" s="54"/>
      <c r="P339" s="54"/>
      <c r="R339" s="54"/>
      <c r="S339" s="37"/>
      <c r="T339" s="54"/>
      <c r="U339" s="37"/>
      <c r="V339" s="54"/>
      <c r="W339" s="37"/>
      <c r="X339" s="54"/>
      <c r="Y339" s="37"/>
      <c r="Z339" s="54"/>
      <c r="AA339" s="37"/>
      <c r="AB339" s="54"/>
      <c r="AC339" s="37"/>
      <c r="AD339" s="54"/>
      <c r="AE339" s="37"/>
    </row>
    <row r="340" spans="1:39" ht="12.75" customHeight="1">
      <c r="A340" s="320">
        <v>176</v>
      </c>
      <c r="B340" s="311">
        <v>44670</v>
      </c>
      <c r="C340" s="311"/>
      <c r="D340" s="312" t="s">
        <v>537</v>
      </c>
      <c r="E340" s="313" t="s">
        <v>574</v>
      </c>
      <c r="F340" s="314">
        <v>445</v>
      </c>
      <c r="G340" s="314"/>
      <c r="H340" s="314">
        <v>460</v>
      </c>
      <c r="I340" s="314">
        <v>553</v>
      </c>
      <c r="J340" s="315" t="s">
        <v>1041</v>
      </c>
      <c r="K340" s="316">
        <f t="shared" ref="K340" si="132">H340-F340</f>
        <v>15</v>
      </c>
      <c r="L340" s="317">
        <f t="shared" ref="L340" si="133">K340/F340</f>
        <v>3.3707865168539325E-2</v>
      </c>
      <c r="M340" s="318" t="s">
        <v>594</v>
      </c>
      <c r="N340" s="319">
        <v>45397</v>
      </c>
      <c r="O340" s="54"/>
      <c r="P340" s="54"/>
      <c r="R340" s="54"/>
      <c r="S340" s="37"/>
      <c r="T340" s="54"/>
      <c r="U340" s="37"/>
      <c r="V340" s="54"/>
      <c r="W340" s="37"/>
      <c r="X340" s="54"/>
      <c r="Y340" s="37"/>
      <c r="Z340" s="54"/>
      <c r="AA340" s="37"/>
      <c r="AB340" s="54"/>
      <c r="AC340" s="37"/>
      <c r="AD340" s="54"/>
      <c r="AE340" s="37"/>
    </row>
    <row r="341" spans="1:39" ht="12.75" customHeight="1">
      <c r="A341" s="163">
        <v>177</v>
      </c>
      <c r="B341" s="164">
        <v>44746</v>
      </c>
      <c r="C341" s="164"/>
      <c r="D341" s="165" t="s">
        <v>814</v>
      </c>
      <c r="E341" s="166" t="s">
        <v>574</v>
      </c>
      <c r="F341" s="166">
        <v>207.5</v>
      </c>
      <c r="G341" s="166"/>
      <c r="H341" s="166">
        <v>254</v>
      </c>
      <c r="I341" s="168">
        <v>254</v>
      </c>
      <c r="J341" s="138" t="s">
        <v>661</v>
      </c>
      <c r="K341" s="139">
        <f t="shared" ref="K341:K351" si="134">H341-F341</f>
        <v>46.5</v>
      </c>
      <c r="L341" s="140">
        <f t="shared" ref="L341:L351" si="135">K341/F341</f>
        <v>0.22409638554216868</v>
      </c>
      <c r="M341" s="135" t="s">
        <v>577</v>
      </c>
      <c r="N341" s="141">
        <v>44792</v>
      </c>
      <c r="O341" s="54"/>
      <c r="P341" s="54"/>
      <c r="R341" s="54"/>
      <c r="S341" s="37"/>
      <c r="T341" s="54"/>
      <c r="U341" s="37"/>
      <c r="V341" s="54"/>
      <c r="W341" s="37"/>
      <c r="X341" s="54"/>
      <c r="Y341" s="37"/>
      <c r="Z341" s="54"/>
      <c r="AA341" s="37"/>
      <c r="AB341" s="54"/>
      <c r="AC341" s="37"/>
      <c r="AD341" s="54"/>
      <c r="AE341" s="37"/>
    </row>
    <row r="342" spans="1:39" ht="12.75" customHeight="1">
      <c r="A342" s="163">
        <v>178</v>
      </c>
      <c r="B342" s="164">
        <v>44775</v>
      </c>
      <c r="C342" s="164"/>
      <c r="D342" s="165" t="s">
        <v>479</v>
      </c>
      <c r="E342" s="166" t="s">
        <v>574</v>
      </c>
      <c r="F342" s="166">
        <v>31.25</v>
      </c>
      <c r="G342" s="166"/>
      <c r="H342" s="166">
        <v>38.75</v>
      </c>
      <c r="I342" s="168">
        <v>38</v>
      </c>
      <c r="J342" s="138" t="s">
        <v>661</v>
      </c>
      <c r="K342" s="139">
        <f t="shared" si="134"/>
        <v>7.5</v>
      </c>
      <c r="L342" s="140">
        <f t="shared" si="135"/>
        <v>0.24</v>
      </c>
      <c r="M342" s="135" t="s">
        <v>577</v>
      </c>
      <c r="N342" s="141">
        <v>44844</v>
      </c>
      <c r="O342" s="54"/>
      <c r="P342" s="54"/>
      <c r="R342" s="54"/>
      <c r="S342" s="37"/>
      <c r="T342" s="54"/>
      <c r="U342" s="37"/>
      <c r="V342" s="54"/>
      <c r="W342" s="37"/>
      <c r="X342" s="54"/>
      <c r="Y342" s="37"/>
      <c r="Z342" s="54"/>
      <c r="AA342" s="37"/>
      <c r="AB342" s="54"/>
      <c r="AC342" s="37"/>
      <c r="AD342" s="54"/>
      <c r="AE342" s="37"/>
    </row>
    <row r="343" spans="1:39" ht="12.75" customHeight="1">
      <c r="A343" s="163">
        <v>179</v>
      </c>
      <c r="B343" s="164">
        <v>44841</v>
      </c>
      <c r="C343" s="164"/>
      <c r="D343" s="165" t="s">
        <v>815</v>
      </c>
      <c r="E343" s="166" t="s">
        <v>574</v>
      </c>
      <c r="F343" s="136">
        <v>665</v>
      </c>
      <c r="G343" s="166"/>
      <c r="H343" s="166">
        <v>807.5</v>
      </c>
      <c r="I343" s="168">
        <v>840</v>
      </c>
      <c r="J343" s="138" t="s">
        <v>813</v>
      </c>
      <c r="K343" s="139">
        <f t="shared" si="134"/>
        <v>142.5</v>
      </c>
      <c r="L343" s="140">
        <f t="shared" si="135"/>
        <v>0.21428571428571427</v>
      </c>
      <c r="M343" s="135" t="s">
        <v>577</v>
      </c>
      <c r="N343" s="141">
        <v>45097</v>
      </c>
      <c r="O343" s="54"/>
      <c r="P343" s="54"/>
      <c r="R343" s="54"/>
      <c r="S343" s="37"/>
      <c r="T343" s="54"/>
      <c r="U343" s="37"/>
      <c r="V343" s="54"/>
      <c r="W343" s="37"/>
      <c r="X343" s="54"/>
      <c r="Y343" s="37"/>
      <c r="Z343" s="54"/>
      <c r="AA343" s="37"/>
      <c r="AB343" s="54"/>
      <c r="AC343" s="37"/>
      <c r="AD343" s="54"/>
      <c r="AE343" s="37"/>
    </row>
    <row r="344" spans="1:39" ht="12.75" customHeight="1">
      <c r="A344" s="163">
        <v>180</v>
      </c>
      <c r="B344" s="164">
        <v>44844</v>
      </c>
      <c r="C344" s="164"/>
      <c r="D344" s="165" t="s">
        <v>427</v>
      </c>
      <c r="E344" s="166" t="s">
        <v>574</v>
      </c>
      <c r="F344" s="136">
        <v>227.5</v>
      </c>
      <c r="G344" s="166"/>
      <c r="H344" s="166">
        <v>270</v>
      </c>
      <c r="I344" s="168">
        <v>291</v>
      </c>
      <c r="J344" s="138" t="s">
        <v>843</v>
      </c>
      <c r="K344" s="139">
        <f t="shared" si="134"/>
        <v>42.5</v>
      </c>
      <c r="L344" s="140">
        <f t="shared" si="135"/>
        <v>0.18681318681318682</v>
      </c>
      <c r="M344" s="135" t="s">
        <v>577</v>
      </c>
      <c r="N344" s="141">
        <v>45160</v>
      </c>
      <c r="O344" s="54"/>
      <c r="P344" s="54"/>
      <c r="R344" s="54"/>
      <c r="S344" s="37"/>
      <c r="T344" s="54"/>
      <c r="U344" s="37"/>
      <c r="V344" s="54"/>
      <c r="W344" s="37"/>
      <c r="X344" s="54"/>
      <c r="Y344" s="37"/>
      <c r="Z344" s="54"/>
      <c r="AA344" s="37"/>
      <c r="AB344" s="54"/>
      <c r="AC344" s="37"/>
      <c r="AD344" s="54"/>
      <c r="AE344" s="37"/>
    </row>
    <row r="345" spans="1:39" ht="12.75" customHeight="1">
      <c r="A345" s="163">
        <v>181</v>
      </c>
      <c r="B345" s="164">
        <v>44845</v>
      </c>
      <c r="C345" s="164"/>
      <c r="D345" s="165" t="s">
        <v>425</v>
      </c>
      <c r="E345" s="166" t="s">
        <v>574</v>
      </c>
      <c r="F345" s="136">
        <v>555</v>
      </c>
      <c r="G345" s="166"/>
      <c r="H345" s="166">
        <v>700</v>
      </c>
      <c r="I345" s="168">
        <v>765</v>
      </c>
      <c r="J345" s="138" t="s">
        <v>842</v>
      </c>
      <c r="K345" s="139">
        <f t="shared" si="134"/>
        <v>145</v>
      </c>
      <c r="L345" s="140">
        <f t="shared" si="135"/>
        <v>0.26126126126126126</v>
      </c>
      <c r="M345" s="135" t="s">
        <v>577</v>
      </c>
      <c r="N345" s="141">
        <v>45159</v>
      </c>
      <c r="O345" s="54"/>
      <c r="P345" s="54"/>
      <c r="R345" s="54"/>
      <c r="S345" s="37"/>
      <c r="T345" s="54"/>
      <c r="U345" s="37"/>
      <c r="V345" s="54"/>
      <c r="W345" s="37"/>
      <c r="X345" s="54"/>
      <c r="Y345" s="37"/>
      <c r="Z345" s="54"/>
      <c r="AA345" s="37"/>
      <c r="AB345" s="54"/>
      <c r="AC345" s="37"/>
      <c r="AD345" s="54"/>
      <c r="AE345" s="37"/>
    </row>
    <row r="346" spans="1:39" ht="12.75" customHeight="1">
      <c r="A346" s="163">
        <v>182</v>
      </c>
      <c r="B346" s="164">
        <v>44981</v>
      </c>
      <c r="C346" s="164"/>
      <c r="D346" s="165" t="s">
        <v>442</v>
      </c>
      <c r="E346" s="166" t="s">
        <v>574</v>
      </c>
      <c r="F346" s="136">
        <v>1675</v>
      </c>
      <c r="G346" s="166"/>
      <c r="H346" s="166">
        <v>2080</v>
      </c>
      <c r="I346" s="168">
        <v>2080</v>
      </c>
      <c r="J346" s="138" t="s">
        <v>661</v>
      </c>
      <c r="K346" s="139">
        <f t="shared" si="134"/>
        <v>405</v>
      </c>
      <c r="L346" s="140">
        <f t="shared" si="135"/>
        <v>0.2417910447761194</v>
      </c>
      <c r="M346" s="135" t="s">
        <v>577</v>
      </c>
      <c r="N346" s="141">
        <v>45119</v>
      </c>
      <c r="O346" s="54"/>
      <c r="P346" s="54"/>
      <c r="R346" s="54"/>
      <c r="S346" s="37" t="s">
        <v>839</v>
      </c>
      <c r="T346" s="54"/>
      <c r="U346" s="37"/>
      <c r="V346" s="54"/>
      <c r="W346" s="37"/>
      <c r="X346" s="54"/>
      <c r="Y346" s="37"/>
      <c r="Z346" s="54"/>
      <c r="AA346" s="37"/>
      <c r="AB346" s="54"/>
      <c r="AC346" s="37"/>
      <c r="AD346" s="54"/>
      <c r="AE346" s="37"/>
    </row>
    <row r="347" spans="1:39" ht="12.75" customHeight="1">
      <c r="A347" s="163">
        <v>183</v>
      </c>
      <c r="B347" s="164">
        <v>44986</v>
      </c>
      <c r="C347" s="164"/>
      <c r="D347" s="165" t="s">
        <v>479</v>
      </c>
      <c r="E347" s="166" t="s">
        <v>574</v>
      </c>
      <c r="F347" s="136">
        <v>57.5</v>
      </c>
      <c r="G347" s="166"/>
      <c r="H347" s="166">
        <v>120</v>
      </c>
      <c r="I347" s="168">
        <v>120</v>
      </c>
      <c r="J347" s="138" t="s">
        <v>661</v>
      </c>
      <c r="K347" s="139">
        <f t="shared" si="134"/>
        <v>62.5</v>
      </c>
      <c r="L347" s="140">
        <f t="shared" si="135"/>
        <v>1.0869565217391304</v>
      </c>
      <c r="M347" s="135" t="s">
        <v>577</v>
      </c>
      <c r="N347" s="141">
        <v>45049</v>
      </c>
      <c r="O347" s="54"/>
      <c r="P347" s="54"/>
      <c r="R347" s="54"/>
      <c r="S347" s="37" t="s">
        <v>839</v>
      </c>
      <c r="T347" s="54"/>
      <c r="U347" s="37"/>
      <c r="V347" s="54"/>
      <c r="W347" s="37"/>
      <c r="X347" s="54"/>
      <c r="Y347" s="37"/>
      <c r="Z347" s="54"/>
      <c r="AA347" s="37"/>
      <c r="AB347" s="54"/>
      <c r="AC347" s="37"/>
      <c r="AD347" s="54"/>
      <c r="AE347" s="37"/>
    </row>
    <row r="348" spans="1:39" ht="12.75" customHeight="1">
      <c r="A348" s="163">
        <v>184</v>
      </c>
      <c r="B348" s="164">
        <v>45008</v>
      </c>
      <c r="C348" s="164"/>
      <c r="D348" s="165" t="s">
        <v>496</v>
      </c>
      <c r="E348" s="166" t="s">
        <v>574</v>
      </c>
      <c r="F348" s="136">
        <v>2765</v>
      </c>
      <c r="G348" s="166"/>
      <c r="H348" s="166">
        <v>3547.5</v>
      </c>
      <c r="I348" s="168">
        <v>3523</v>
      </c>
      <c r="J348" s="138" t="s">
        <v>661</v>
      </c>
      <c r="K348" s="139">
        <f t="shared" si="134"/>
        <v>782.5</v>
      </c>
      <c r="L348" s="140">
        <f t="shared" si="135"/>
        <v>0.28300180831826399</v>
      </c>
      <c r="M348" s="135" t="s">
        <v>577</v>
      </c>
      <c r="N348" s="141">
        <v>45177</v>
      </c>
      <c r="O348" s="54"/>
      <c r="P348" s="54"/>
      <c r="R348" s="54"/>
      <c r="S348" s="37" t="s">
        <v>839</v>
      </c>
      <c r="T348" s="54"/>
      <c r="U348" s="37"/>
      <c r="V348" s="54"/>
      <c r="W348" s="37"/>
      <c r="X348" s="54"/>
      <c r="Y348" s="37"/>
      <c r="Z348" s="54"/>
      <c r="AA348" s="37"/>
      <c r="AB348" s="54"/>
      <c r="AC348" s="37"/>
      <c r="AD348" s="54"/>
      <c r="AE348" s="37"/>
    </row>
    <row r="349" spans="1:39" ht="12.75" customHeight="1">
      <c r="A349" s="163">
        <v>185</v>
      </c>
      <c r="B349" s="164">
        <v>45027</v>
      </c>
      <c r="C349" s="164"/>
      <c r="D349" s="165" t="s">
        <v>816</v>
      </c>
      <c r="E349" s="166" t="s">
        <v>574</v>
      </c>
      <c r="F349" s="166">
        <v>460</v>
      </c>
      <c r="G349" s="166"/>
      <c r="H349" s="166">
        <v>825</v>
      </c>
      <c r="I349" s="168">
        <v>810</v>
      </c>
      <c r="J349" s="138" t="s">
        <v>661</v>
      </c>
      <c r="K349" s="139">
        <f t="shared" si="134"/>
        <v>365</v>
      </c>
      <c r="L349" s="140">
        <f t="shared" si="135"/>
        <v>0.79347826086956519</v>
      </c>
      <c r="M349" s="135" t="s">
        <v>577</v>
      </c>
      <c r="N349" s="141">
        <v>45155</v>
      </c>
      <c r="O349" s="54"/>
      <c r="P349" s="54"/>
      <c r="R349" s="54"/>
      <c r="S349" s="37" t="s">
        <v>839</v>
      </c>
      <c r="T349" s="54"/>
      <c r="U349" s="37"/>
      <c r="V349" s="54"/>
      <c r="W349" s="37"/>
      <c r="X349" s="54"/>
      <c r="Y349" s="37"/>
      <c r="Z349" s="54"/>
      <c r="AA349" s="37"/>
      <c r="AB349" s="54"/>
      <c r="AC349" s="37"/>
      <c r="AD349" s="54"/>
      <c r="AE349" s="37"/>
    </row>
    <row r="350" spans="1:39" ht="12.75" customHeight="1">
      <c r="A350" s="163">
        <v>186</v>
      </c>
      <c r="B350" s="164">
        <v>45050</v>
      </c>
      <c r="C350" s="164"/>
      <c r="D350" s="165" t="s">
        <v>41</v>
      </c>
      <c r="E350" s="166" t="s">
        <v>574</v>
      </c>
      <c r="F350" s="166">
        <v>3630</v>
      </c>
      <c r="G350" s="166"/>
      <c r="H350" s="166">
        <v>5150</v>
      </c>
      <c r="I350" s="168">
        <v>5040</v>
      </c>
      <c r="J350" s="138" t="s">
        <v>661</v>
      </c>
      <c r="K350" s="139">
        <f t="shared" si="134"/>
        <v>1520</v>
      </c>
      <c r="L350" s="140">
        <f t="shared" si="135"/>
        <v>0.41873278236914602</v>
      </c>
      <c r="M350" s="135" t="s">
        <v>577</v>
      </c>
      <c r="N350" s="141">
        <v>45344</v>
      </c>
      <c r="O350" s="54"/>
      <c r="P350" s="54"/>
      <c r="R350" s="54"/>
      <c r="S350" s="37" t="s">
        <v>839</v>
      </c>
      <c r="T350" s="54"/>
      <c r="U350" s="37"/>
      <c r="V350" s="54"/>
      <c r="W350" s="37"/>
      <c r="X350" s="54"/>
      <c r="Y350" s="37"/>
      <c r="Z350" s="54"/>
      <c r="AA350" s="37"/>
      <c r="AB350" s="54"/>
      <c r="AC350" s="37"/>
      <c r="AD350" s="54"/>
      <c r="AE350" s="37"/>
    </row>
    <row r="351" spans="1:39" ht="12.75" customHeight="1">
      <c r="A351" s="163">
        <v>187</v>
      </c>
      <c r="B351" s="164">
        <v>45075</v>
      </c>
      <c r="C351" s="164"/>
      <c r="D351" s="165" t="s">
        <v>817</v>
      </c>
      <c r="E351" s="166" t="s">
        <v>574</v>
      </c>
      <c r="F351" s="136">
        <v>585</v>
      </c>
      <c r="G351" s="166"/>
      <c r="H351" s="166">
        <v>732</v>
      </c>
      <c r="I351" s="168">
        <v>732</v>
      </c>
      <c r="J351" s="138" t="s">
        <v>661</v>
      </c>
      <c r="K351" s="139">
        <f t="shared" si="134"/>
        <v>147</v>
      </c>
      <c r="L351" s="140">
        <f t="shared" si="135"/>
        <v>0.25128205128205128</v>
      </c>
      <c r="M351" s="135" t="s">
        <v>577</v>
      </c>
      <c r="N351" s="141">
        <v>45152</v>
      </c>
      <c r="O351" s="54"/>
      <c r="P351" s="54"/>
      <c r="R351" s="54"/>
      <c r="S351" s="37" t="s">
        <v>839</v>
      </c>
      <c r="T351" s="54"/>
      <c r="U351" s="37"/>
      <c r="V351" s="54"/>
      <c r="W351" s="37"/>
      <c r="X351" s="54"/>
      <c r="Y351" s="37"/>
      <c r="Z351" s="54"/>
      <c r="AA351" s="37"/>
      <c r="AB351" s="54"/>
      <c r="AC351" s="37"/>
      <c r="AD351" s="54"/>
      <c r="AE351" s="37"/>
      <c r="AG351" s="37"/>
      <c r="AH351" s="54"/>
      <c r="AJ351" s="37"/>
      <c r="AL351" s="37"/>
      <c r="AM351" s="54"/>
    </row>
    <row r="352" spans="1:39" ht="12.75" customHeight="1">
      <c r="A352" s="181">
        <v>188</v>
      </c>
      <c r="B352" s="182">
        <v>45078</v>
      </c>
      <c r="C352" s="53"/>
      <c r="D352" s="53" t="s">
        <v>526</v>
      </c>
      <c r="E352" s="183" t="s">
        <v>574</v>
      </c>
      <c r="F352" s="51" t="s">
        <v>818</v>
      </c>
      <c r="G352" s="51"/>
      <c r="H352" s="51"/>
      <c r="I352" s="51">
        <v>4300</v>
      </c>
      <c r="J352" s="51" t="s">
        <v>575</v>
      </c>
      <c r="K352" s="51"/>
      <c r="L352" s="51"/>
      <c r="M352" s="51"/>
      <c r="N352" s="51"/>
      <c r="O352" s="54"/>
      <c r="P352" s="54"/>
      <c r="R352" s="54"/>
      <c r="S352" s="37" t="s">
        <v>839</v>
      </c>
      <c r="T352" s="54"/>
      <c r="U352" s="37"/>
      <c r="V352" s="54"/>
      <c r="W352" s="37"/>
      <c r="X352" s="54"/>
      <c r="Y352" s="37"/>
      <c r="Z352" s="54"/>
      <c r="AA352" s="37"/>
      <c r="AB352" s="54"/>
      <c r="AC352" s="37"/>
      <c r="AD352" s="54"/>
      <c r="AE352" s="37"/>
      <c r="AG352" s="37"/>
      <c r="AH352" s="54"/>
      <c r="AJ352" s="37"/>
      <c r="AL352" s="37"/>
      <c r="AM352" s="54"/>
    </row>
    <row r="353" spans="1:39" ht="12.75" customHeight="1">
      <c r="A353" s="163">
        <v>189</v>
      </c>
      <c r="B353" s="164">
        <v>45103</v>
      </c>
      <c r="C353" s="164"/>
      <c r="D353" s="165" t="s">
        <v>837</v>
      </c>
      <c r="E353" s="166" t="s">
        <v>574</v>
      </c>
      <c r="F353" s="136">
        <v>282.5</v>
      </c>
      <c r="G353" s="166"/>
      <c r="H353" s="166">
        <v>383</v>
      </c>
      <c r="I353" s="168">
        <v>383</v>
      </c>
      <c r="J353" s="138" t="s">
        <v>661</v>
      </c>
      <c r="K353" s="139">
        <f>H353-F353</f>
        <v>100.5</v>
      </c>
      <c r="L353" s="140">
        <f>K353/F353</f>
        <v>0.35575221238938054</v>
      </c>
      <c r="M353" s="135" t="s">
        <v>577</v>
      </c>
      <c r="N353" s="141">
        <v>45265</v>
      </c>
      <c r="O353" s="54"/>
      <c r="P353" s="54"/>
      <c r="R353" s="54"/>
      <c r="S353" s="37" t="s">
        <v>839</v>
      </c>
      <c r="T353" s="54"/>
      <c r="U353" s="37"/>
      <c r="V353" s="54"/>
      <c r="W353" s="37"/>
      <c r="X353" s="54"/>
      <c r="Y353" s="37"/>
      <c r="Z353" s="54"/>
      <c r="AA353" s="37"/>
      <c r="AB353" s="54"/>
      <c r="AC353" s="37"/>
      <c r="AD353" s="54"/>
      <c r="AE353" s="37"/>
      <c r="AG353" s="37"/>
      <c r="AH353" s="54"/>
      <c r="AJ353" s="37"/>
      <c r="AL353" s="37"/>
      <c r="AM353" s="54"/>
    </row>
    <row r="354" spans="1:39" ht="12.75" customHeight="1">
      <c r="A354" s="163">
        <v>190</v>
      </c>
      <c r="B354" s="164">
        <v>45120</v>
      </c>
      <c r="C354" s="164"/>
      <c r="D354" s="165" t="s">
        <v>525</v>
      </c>
      <c r="E354" s="166" t="s">
        <v>574</v>
      </c>
      <c r="F354" s="136">
        <v>2312.5</v>
      </c>
      <c r="G354" s="166"/>
      <c r="H354" s="166">
        <v>2935</v>
      </c>
      <c r="I354" s="168">
        <v>2935</v>
      </c>
      <c r="J354" s="138" t="s">
        <v>661</v>
      </c>
      <c r="K354" s="139">
        <f>H354-F354</f>
        <v>622.5</v>
      </c>
      <c r="L354" s="140">
        <f>K354/F354</f>
        <v>0.26918918918918922</v>
      </c>
      <c r="M354" s="135" t="s">
        <v>577</v>
      </c>
      <c r="N354" s="141">
        <v>45177</v>
      </c>
      <c r="O354" s="54"/>
      <c r="P354" s="54"/>
      <c r="R354" s="54"/>
      <c r="S354" s="37" t="s">
        <v>839</v>
      </c>
      <c r="T354" s="54"/>
      <c r="U354" s="37"/>
      <c r="V354" s="54"/>
      <c r="W354" s="37"/>
      <c r="X354" s="54"/>
      <c r="Y354" s="37"/>
      <c r="Z354" s="54"/>
      <c r="AA354" s="37"/>
      <c r="AB354" s="54"/>
      <c r="AC354" s="37"/>
      <c r="AD354" s="54"/>
      <c r="AE354" s="37"/>
      <c r="AG354" s="37"/>
      <c r="AH354" s="54"/>
      <c r="AJ354" s="37"/>
      <c r="AL354" s="37"/>
      <c r="AM354" s="54"/>
    </row>
    <row r="355" spans="1:39" ht="12.75" customHeight="1">
      <c r="A355" s="163">
        <v>191</v>
      </c>
      <c r="B355" s="164">
        <v>45125</v>
      </c>
      <c r="C355" s="164"/>
      <c r="D355" s="165" t="s">
        <v>200</v>
      </c>
      <c r="E355" s="166" t="s">
        <v>574</v>
      </c>
      <c r="F355" s="136">
        <v>3980</v>
      </c>
      <c r="G355" s="166"/>
      <c r="H355" s="166">
        <v>4895</v>
      </c>
      <c r="I355" s="168">
        <v>4895</v>
      </c>
      <c r="J355" s="138" t="s">
        <v>661</v>
      </c>
      <c r="K355" s="139">
        <f>H355-F355</f>
        <v>915</v>
      </c>
      <c r="L355" s="140">
        <f>K355/F355</f>
        <v>0.22989949748743718</v>
      </c>
      <c r="M355" s="135" t="s">
        <v>577</v>
      </c>
      <c r="N355" s="141">
        <v>45155</v>
      </c>
      <c r="O355" s="54"/>
      <c r="P355" s="54"/>
      <c r="R355" s="54"/>
      <c r="S355" s="37" t="s">
        <v>839</v>
      </c>
      <c r="T355" s="54"/>
      <c r="U355" s="37"/>
      <c r="V355" s="54"/>
      <c r="W355" s="37"/>
      <c r="X355" s="54"/>
      <c r="Y355" s="37"/>
      <c r="Z355" s="54"/>
      <c r="AA355" s="37"/>
      <c r="AB355" s="54"/>
      <c r="AC355" s="37"/>
      <c r="AD355" s="54"/>
      <c r="AE355" s="37"/>
      <c r="AH355" s="54"/>
      <c r="AJ355" s="37"/>
      <c r="AM355" s="54"/>
    </row>
    <row r="356" spans="1:39" ht="12.75" customHeight="1">
      <c r="A356" s="163">
        <v>192</v>
      </c>
      <c r="B356" s="164">
        <v>45145</v>
      </c>
      <c r="C356" s="164"/>
      <c r="D356" s="165" t="s">
        <v>840</v>
      </c>
      <c r="E356" s="166" t="s">
        <v>574</v>
      </c>
      <c r="F356" s="136">
        <v>565</v>
      </c>
      <c r="G356" s="166"/>
      <c r="H356" s="166">
        <v>725</v>
      </c>
      <c r="I356" s="168">
        <v>725</v>
      </c>
      <c r="J356" s="138" t="s">
        <v>661</v>
      </c>
      <c r="K356" s="139">
        <f>H356-F356</f>
        <v>160</v>
      </c>
      <c r="L356" s="140">
        <f>K356/F356</f>
        <v>0.2831858407079646</v>
      </c>
      <c r="M356" s="135" t="s">
        <v>577</v>
      </c>
      <c r="N356" s="141">
        <v>45169</v>
      </c>
      <c r="O356" s="54"/>
      <c r="P356" s="54"/>
      <c r="R356" s="54"/>
      <c r="S356" s="37" t="s">
        <v>839</v>
      </c>
      <c r="T356" s="54"/>
      <c r="U356" s="37"/>
      <c r="V356" s="54"/>
      <c r="W356" s="37"/>
      <c r="X356" s="54"/>
      <c r="Y356" s="37"/>
      <c r="Z356" s="54"/>
      <c r="AA356" s="37"/>
      <c r="AB356" s="54"/>
      <c r="AC356" s="37"/>
      <c r="AD356" s="54"/>
      <c r="AE356" s="37"/>
      <c r="AH356" s="54"/>
      <c r="AJ356" s="37"/>
      <c r="AM356" s="54"/>
    </row>
    <row r="357" spans="1:39" ht="12.75" customHeight="1">
      <c r="A357" s="239">
        <v>193</v>
      </c>
      <c r="B357" s="240">
        <v>45167</v>
      </c>
      <c r="C357" s="240"/>
      <c r="D357" s="241" t="s">
        <v>844</v>
      </c>
      <c r="E357" s="242" t="s">
        <v>574</v>
      </c>
      <c r="F357" s="136">
        <v>700</v>
      </c>
      <c r="G357" s="242"/>
      <c r="H357" s="242">
        <v>950</v>
      </c>
      <c r="I357" s="243">
        <v>950</v>
      </c>
      <c r="J357" s="244" t="s">
        <v>661</v>
      </c>
      <c r="K357" s="139">
        <f>H357-F357</f>
        <v>250</v>
      </c>
      <c r="L357" s="140">
        <f>K357/F357</f>
        <v>0.35714285714285715</v>
      </c>
      <c r="M357" s="135" t="s">
        <v>577</v>
      </c>
      <c r="N357" s="141">
        <v>45261</v>
      </c>
      <c r="O357" s="54"/>
      <c r="P357" s="54"/>
      <c r="R357" s="54"/>
      <c r="S357" s="37" t="s">
        <v>839</v>
      </c>
      <c r="T357" s="54"/>
      <c r="U357" s="37"/>
      <c r="V357" s="54"/>
      <c r="W357" s="37"/>
      <c r="X357" s="54"/>
      <c r="Y357" s="37"/>
      <c r="Z357" s="54"/>
      <c r="AA357" s="37"/>
      <c r="AB357" s="54"/>
      <c r="AC357" s="37"/>
      <c r="AD357" s="54"/>
      <c r="AE357" s="37"/>
      <c r="AH357" s="54"/>
      <c r="AJ357" s="37"/>
      <c r="AM357" s="54"/>
    </row>
    <row r="358" spans="1:39" ht="12.75" customHeight="1">
      <c r="A358" s="181">
        <v>194</v>
      </c>
      <c r="B358" s="182">
        <v>45184</v>
      </c>
      <c r="C358" s="53"/>
      <c r="D358" s="53" t="s">
        <v>528</v>
      </c>
      <c r="E358" s="183" t="s">
        <v>574</v>
      </c>
      <c r="F358" s="51" t="s">
        <v>846</v>
      </c>
      <c r="G358" s="51"/>
      <c r="H358" s="51"/>
      <c r="I358" s="51">
        <v>480</v>
      </c>
      <c r="J358" s="51" t="s">
        <v>575</v>
      </c>
      <c r="K358" s="51"/>
      <c r="L358" s="51"/>
      <c r="M358" s="51"/>
      <c r="N358" s="51"/>
      <c r="O358" s="54"/>
      <c r="P358" s="54"/>
      <c r="R358" s="54"/>
      <c r="S358" s="37" t="s">
        <v>839</v>
      </c>
      <c r="T358" s="54"/>
      <c r="U358" s="37"/>
      <c r="V358" s="54"/>
      <c r="W358" s="37"/>
      <c r="X358" s="54"/>
      <c r="Y358" s="37"/>
      <c r="Z358" s="54"/>
      <c r="AA358" s="37"/>
      <c r="AB358" s="54"/>
      <c r="AC358" s="37"/>
      <c r="AD358" s="54"/>
      <c r="AE358" s="37"/>
      <c r="AH358" s="54"/>
      <c r="AJ358" s="37"/>
      <c r="AM358" s="54"/>
    </row>
    <row r="359" spans="1:39" ht="12.75" customHeight="1">
      <c r="A359" s="239">
        <v>195</v>
      </c>
      <c r="B359" s="240">
        <v>45203</v>
      </c>
      <c r="C359" s="240"/>
      <c r="D359" s="241" t="s">
        <v>173</v>
      </c>
      <c r="E359" s="242" t="s">
        <v>574</v>
      </c>
      <c r="F359" s="136">
        <v>992.5</v>
      </c>
      <c r="G359" s="242"/>
      <c r="H359" s="242">
        <v>1198</v>
      </c>
      <c r="I359" s="243">
        <v>1198</v>
      </c>
      <c r="J359" s="244" t="s">
        <v>661</v>
      </c>
      <c r="K359" s="139">
        <f>H359-F359</f>
        <v>205.5</v>
      </c>
      <c r="L359" s="140">
        <f>K359/F359</f>
        <v>0.2070528967254408</v>
      </c>
      <c r="M359" s="135" t="s">
        <v>577</v>
      </c>
      <c r="N359" s="141">
        <v>45392</v>
      </c>
      <c r="O359" s="54"/>
      <c r="P359" s="54"/>
      <c r="R359" s="54"/>
      <c r="S359" s="37" t="s">
        <v>850</v>
      </c>
      <c r="T359" s="54"/>
      <c r="U359" s="37"/>
      <c r="V359" s="54"/>
      <c r="W359" s="37"/>
      <c r="X359" s="54"/>
      <c r="Y359" s="37"/>
      <c r="Z359" s="54"/>
      <c r="AA359" s="37"/>
      <c r="AB359" s="54"/>
      <c r="AC359" s="37"/>
      <c r="AD359" s="54"/>
      <c r="AE359" s="37"/>
      <c r="AH359" s="54"/>
      <c r="AJ359" s="37"/>
      <c r="AM359" s="54"/>
    </row>
    <row r="360" spans="1:39" ht="12.75" customHeight="1">
      <c r="A360" s="239">
        <v>196</v>
      </c>
      <c r="B360" s="240">
        <v>45216</v>
      </c>
      <c r="C360" s="240"/>
      <c r="D360" s="241" t="s">
        <v>105</v>
      </c>
      <c r="E360" s="242" t="s">
        <v>574</v>
      </c>
      <c r="F360" s="136">
        <v>5425</v>
      </c>
      <c r="G360" s="242"/>
      <c r="H360" s="242">
        <v>6880</v>
      </c>
      <c r="I360" s="243">
        <v>6870</v>
      </c>
      <c r="J360" s="244" t="s">
        <v>661</v>
      </c>
      <c r="K360" s="139">
        <f>H360-F360</f>
        <v>1455</v>
      </c>
      <c r="L360" s="140">
        <f>K360/F360</f>
        <v>0.26820276497695855</v>
      </c>
      <c r="M360" s="135" t="s">
        <v>577</v>
      </c>
      <c r="N360" s="141">
        <v>45342</v>
      </c>
      <c r="O360" s="54"/>
      <c r="P360" s="54"/>
      <c r="R360" s="54"/>
      <c r="S360" s="37" t="s">
        <v>850</v>
      </c>
      <c r="T360" s="54"/>
      <c r="U360" s="37"/>
      <c r="V360" s="54"/>
      <c r="W360" s="37"/>
      <c r="X360" s="54"/>
      <c r="Y360" s="37"/>
      <c r="Z360" s="54"/>
      <c r="AA360" s="37"/>
      <c r="AB360" s="54"/>
      <c r="AC360" s="37"/>
      <c r="AD360" s="54"/>
      <c r="AE360" s="37"/>
      <c r="AH360" s="54"/>
      <c r="AJ360" s="37"/>
      <c r="AM360" s="54"/>
    </row>
    <row r="361" spans="1:39" ht="12.75" customHeight="1">
      <c r="A361" s="239">
        <v>197</v>
      </c>
      <c r="B361" s="240">
        <v>45216</v>
      </c>
      <c r="C361" s="240"/>
      <c r="D361" s="241" t="s">
        <v>847</v>
      </c>
      <c r="E361" s="242" t="s">
        <v>574</v>
      </c>
      <c r="F361" s="136">
        <v>1090</v>
      </c>
      <c r="G361" s="242"/>
      <c r="H361" s="242">
        <v>1415</v>
      </c>
      <c r="I361" s="243">
        <v>1415</v>
      </c>
      <c r="J361" s="244" t="s">
        <v>661</v>
      </c>
      <c r="K361" s="139">
        <f>H361-F361</f>
        <v>325</v>
      </c>
      <c r="L361" s="140">
        <f>K361/F361</f>
        <v>0.29816513761467889</v>
      </c>
      <c r="M361" s="135" t="s">
        <v>577</v>
      </c>
      <c r="N361" s="141">
        <v>45282</v>
      </c>
      <c r="O361" s="54"/>
      <c r="P361" s="54"/>
      <c r="R361" s="54"/>
      <c r="S361" s="37" t="s">
        <v>839</v>
      </c>
      <c r="T361" s="54"/>
      <c r="U361" s="37"/>
      <c r="V361" s="54"/>
      <c r="W361" s="37"/>
      <c r="X361" s="54"/>
      <c r="Y361" s="37"/>
      <c r="Z361" s="54"/>
      <c r="AA361" s="37"/>
      <c r="AB361" s="54"/>
      <c r="AC361" s="37"/>
      <c r="AD361" s="54"/>
      <c r="AE361" s="37"/>
      <c r="AH361" s="54"/>
      <c r="AJ361" s="37"/>
      <c r="AM361" s="54"/>
    </row>
    <row r="362" spans="1:39" ht="12.75" customHeight="1">
      <c r="A362" s="239">
        <v>198</v>
      </c>
      <c r="B362" s="240">
        <v>45236</v>
      </c>
      <c r="C362" s="240"/>
      <c r="D362" s="241" t="s">
        <v>851</v>
      </c>
      <c r="E362" s="242" t="s">
        <v>574</v>
      </c>
      <c r="F362" s="136">
        <v>1270</v>
      </c>
      <c r="G362" s="242"/>
      <c r="H362" s="242">
        <v>1613</v>
      </c>
      <c r="I362" s="243">
        <v>1613</v>
      </c>
      <c r="J362" s="244" t="s">
        <v>661</v>
      </c>
      <c r="K362" s="139">
        <f>H362-F362</f>
        <v>343</v>
      </c>
      <c r="L362" s="140">
        <f>K362/F362</f>
        <v>0.27007874015748029</v>
      </c>
      <c r="M362" s="135" t="s">
        <v>577</v>
      </c>
      <c r="N362" s="141">
        <v>45246</v>
      </c>
      <c r="O362" s="54"/>
      <c r="P362" s="54"/>
      <c r="R362" s="54"/>
      <c r="S362" s="37" t="s">
        <v>850</v>
      </c>
      <c r="T362" s="54"/>
      <c r="U362" s="37"/>
      <c r="V362" s="54"/>
      <c r="W362" s="37"/>
      <c r="X362" s="54"/>
      <c r="Y362" s="37"/>
      <c r="Z362" s="54"/>
      <c r="AA362" s="37"/>
      <c r="AB362" s="54"/>
      <c r="AC362" s="37"/>
      <c r="AD362" s="54"/>
      <c r="AE362" s="37"/>
      <c r="AH362" s="54"/>
      <c r="AJ362" s="37"/>
      <c r="AM362" s="54"/>
    </row>
    <row r="363" spans="1:39" ht="12.75" customHeight="1">
      <c r="A363" s="181">
        <v>199</v>
      </c>
      <c r="B363" s="182">
        <v>45251</v>
      </c>
      <c r="C363" s="53"/>
      <c r="D363" s="53" t="s">
        <v>852</v>
      </c>
      <c r="E363" s="183" t="s">
        <v>574</v>
      </c>
      <c r="F363" s="51" t="s">
        <v>853</v>
      </c>
      <c r="G363" s="51"/>
      <c r="H363" s="51"/>
      <c r="I363" s="51">
        <v>1490</v>
      </c>
      <c r="J363" s="51" t="s">
        <v>575</v>
      </c>
      <c r="K363" s="51"/>
      <c r="L363" s="51"/>
      <c r="M363" s="51"/>
      <c r="N363" s="51"/>
      <c r="O363" s="54"/>
      <c r="P363" s="54"/>
      <c r="R363" s="54"/>
      <c r="S363" s="37" t="s">
        <v>839</v>
      </c>
      <c r="T363" s="54"/>
      <c r="U363" s="37"/>
      <c r="V363" s="54"/>
      <c r="W363" s="37"/>
      <c r="X363" s="54"/>
      <c r="Y363" s="37"/>
      <c r="Z363" s="54"/>
      <c r="AA363" s="37"/>
      <c r="AB363" s="54"/>
      <c r="AC363" s="37"/>
      <c r="AD363" s="54"/>
      <c r="AE363" s="37"/>
      <c r="AH363" s="54"/>
      <c r="AJ363" s="37"/>
      <c r="AM363" s="54"/>
    </row>
    <row r="364" spans="1:39" ht="12.75" customHeight="1">
      <c r="A364" s="181">
        <v>200</v>
      </c>
      <c r="B364" s="182">
        <v>45254</v>
      </c>
      <c r="C364" s="53"/>
      <c r="D364" s="53" t="s">
        <v>851</v>
      </c>
      <c r="E364" s="183" t="s">
        <v>574</v>
      </c>
      <c r="F364" s="51" t="s">
        <v>854</v>
      </c>
      <c r="G364" s="51"/>
      <c r="H364" s="51"/>
      <c r="I364" s="51">
        <v>1806</v>
      </c>
      <c r="J364" s="51" t="s">
        <v>575</v>
      </c>
      <c r="K364" s="51"/>
      <c r="L364" s="51"/>
      <c r="M364" s="51"/>
      <c r="N364" s="51"/>
      <c r="O364" s="54"/>
      <c r="P364" s="54"/>
      <c r="R364" s="54"/>
      <c r="S364" s="37" t="s">
        <v>850</v>
      </c>
      <c r="T364" s="54"/>
      <c r="U364" s="37"/>
      <c r="V364" s="54"/>
      <c r="W364" s="37"/>
      <c r="X364" s="54"/>
      <c r="Y364" s="37"/>
      <c r="Z364" s="54"/>
      <c r="AA364" s="37"/>
      <c r="AB364" s="54"/>
      <c r="AC364" s="37"/>
      <c r="AD364" s="54"/>
      <c r="AE364" s="37"/>
      <c r="AH364" s="54"/>
      <c r="AJ364" s="37"/>
      <c r="AM364" s="54"/>
    </row>
    <row r="365" spans="1:39" ht="12.75" customHeight="1">
      <c r="A365" s="239">
        <v>201</v>
      </c>
      <c r="B365" s="240">
        <v>45265</v>
      </c>
      <c r="C365" s="240"/>
      <c r="D365" s="241" t="s">
        <v>529</v>
      </c>
      <c r="E365" s="242" t="s">
        <v>574</v>
      </c>
      <c r="F365" s="136">
        <v>435</v>
      </c>
      <c r="G365" s="242"/>
      <c r="H365" s="242">
        <v>558</v>
      </c>
      <c r="I365" s="243">
        <v>558</v>
      </c>
      <c r="J365" s="244" t="s">
        <v>661</v>
      </c>
      <c r="K365" s="139">
        <f>H365-F365</f>
        <v>123</v>
      </c>
      <c r="L365" s="140">
        <f>K365/F365</f>
        <v>0.28275862068965518</v>
      </c>
      <c r="M365" s="135" t="s">
        <v>577</v>
      </c>
      <c r="N365" s="141">
        <v>45378</v>
      </c>
      <c r="O365" s="54"/>
      <c r="P365" s="54"/>
      <c r="R365" s="54"/>
      <c r="S365" s="37" t="s">
        <v>839</v>
      </c>
      <c r="T365" s="54"/>
      <c r="U365" s="37"/>
      <c r="V365" s="54"/>
      <c r="W365" s="37"/>
      <c r="X365" s="54"/>
      <c r="Y365" s="37"/>
      <c r="Z365" s="54"/>
      <c r="AA365" s="37"/>
      <c r="AB365" s="54"/>
      <c r="AC365" s="37"/>
      <c r="AD365" s="54"/>
      <c r="AE365" s="37"/>
      <c r="AH365" s="54"/>
      <c r="AJ365" s="37"/>
      <c r="AM365" s="54"/>
    </row>
    <row r="366" spans="1:39" ht="12.75" customHeight="1">
      <c r="A366" s="239">
        <v>202</v>
      </c>
      <c r="B366" s="240">
        <v>45272</v>
      </c>
      <c r="C366" s="240"/>
      <c r="D366" s="241" t="s">
        <v>856</v>
      </c>
      <c r="E366" s="242" t="s">
        <v>574</v>
      </c>
      <c r="F366" s="136">
        <v>4225</v>
      </c>
      <c r="G366" s="242"/>
      <c r="H366" s="242">
        <v>5512</v>
      </c>
      <c r="I366" s="243">
        <v>5512</v>
      </c>
      <c r="J366" s="244" t="s">
        <v>661</v>
      </c>
      <c r="K366" s="139">
        <f>H366-F366</f>
        <v>1287</v>
      </c>
      <c r="L366" s="140">
        <f>K366/F366</f>
        <v>0.30461538461538462</v>
      </c>
      <c r="M366" s="135" t="s">
        <v>577</v>
      </c>
      <c r="N366" s="141">
        <v>45329</v>
      </c>
      <c r="O366" s="54"/>
      <c r="P366" s="54"/>
      <c r="R366" s="54"/>
      <c r="S366" s="37" t="s">
        <v>850</v>
      </c>
      <c r="T366" s="54"/>
      <c r="U366" s="37"/>
      <c r="V366" s="54"/>
      <c r="W366" s="37"/>
      <c r="X366" s="54"/>
      <c r="Y366" s="37"/>
      <c r="Z366" s="54"/>
      <c r="AA366" s="37"/>
      <c r="AB366" s="54"/>
      <c r="AC366" s="37"/>
      <c r="AD366" s="54"/>
      <c r="AE366" s="37"/>
      <c r="AH366" s="54"/>
      <c r="AJ366" s="37"/>
      <c r="AM366" s="54"/>
    </row>
    <row r="367" spans="1:39" ht="12.75" customHeight="1">
      <c r="A367" s="181">
        <v>203</v>
      </c>
      <c r="B367" s="182">
        <v>45292</v>
      </c>
      <c r="C367" s="53"/>
      <c r="D367" s="53" t="s">
        <v>311</v>
      </c>
      <c r="E367" s="183" t="s">
        <v>574</v>
      </c>
      <c r="F367" s="51" t="s">
        <v>857</v>
      </c>
      <c r="G367" s="51"/>
      <c r="H367" s="51"/>
      <c r="I367" s="51">
        <v>4909</v>
      </c>
      <c r="J367" s="51" t="s">
        <v>575</v>
      </c>
      <c r="K367" s="51"/>
      <c r="L367" s="51"/>
      <c r="M367" s="51"/>
      <c r="N367" s="51"/>
      <c r="O367" s="54"/>
      <c r="P367" s="54"/>
      <c r="R367" s="54"/>
      <c r="S367" s="37" t="s">
        <v>850</v>
      </c>
      <c r="T367" s="54"/>
      <c r="U367" s="37"/>
      <c r="V367" s="54"/>
      <c r="W367" s="37"/>
      <c r="X367" s="54"/>
      <c r="Y367" s="37"/>
      <c r="Z367" s="54"/>
      <c r="AA367" s="37"/>
      <c r="AB367" s="54"/>
      <c r="AC367" s="37"/>
      <c r="AD367" s="54"/>
      <c r="AE367" s="37"/>
      <c r="AH367" s="54"/>
      <c r="AJ367" s="37"/>
      <c r="AM367" s="54"/>
    </row>
    <row r="368" spans="1:39" ht="12.75" customHeight="1">
      <c r="A368" s="181">
        <v>204</v>
      </c>
      <c r="B368" s="182">
        <v>45294</v>
      </c>
      <c r="C368" s="53"/>
      <c r="D368" s="53" t="s">
        <v>527</v>
      </c>
      <c r="E368" s="183" t="s">
        <v>574</v>
      </c>
      <c r="F368" s="51" t="s">
        <v>858</v>
      </c>
      <c r="G368" s="51"/>
      <c r="H368" s="51"/>
      <c r="I368" s="51">
        <v>1080</v>
      </c>
      <c r="J368" s="51" t="s">
        <v>575</v>
      </c>
      <c r="K368" s="51"/>
      <c r="L368" s="51"/>
      <c r="M368" s="51"/>
      <c r="N368" s="51"/>
      <c r="O368" s="54"/>
      <c r="P368" s="54"/>
      <c r="R368" s="54"/>
      <c r="S368" s="37" t="s">
        <v>839</v>
      </c>
      <c r="T368" s="54"/>
      <c r="U368" s="37"/>
      <c r="V368" s="54"/>
      <c r="W368" s="37"/>
      <c r="X368" s="54"/>
      <c r="Y368" s="37"/>
      <c r="Z368" s="54"/>
      <c r="AA368" s="37"/>
      <c r="AB368" s="54"/>
      <c r="AC368" s="37"/>
      <c r="AD368" s="54"/>
      <c r="AE368" s="37"/>
      <c r="AH368" s="54"/>
      <c r="AJ368" s="37"/>
      <c r="AM368" s="54"/>
    </row>
    <row r="369" spans="1:39" ht="12.75" customHeight="1">
      <c r="A369" s="181">
        <v>205</v>
      </c>
      <c r="B369" s="182">
        <v>45315</v>
      </c>
      <c r="C369" s="53"/>
      <c r="D369" s="53" t="s">
        <v>312</v>
      </c>
      <c r="E369" s="183" t="s">
        <v>574</v>
      </c>
      <c r="F369" s="51" t="s">
        <v>860</v>
      </c>
      <c r="G369" s="51"/>
      <c r="H369" s="51"/>
      <c r="I369" s="51">
        <v>2077</v>
      </c>
      <c r="J369" s="51" t="s">
        <v>575</v>
      </c>
      <c r="K369" s="51"/>
      <c r="L369" s="51"/>
      <c r="M369" s="51"/>
      <c r="N369" s="51"/>
      <c r="O369" s="54"/>
      <c r="P369" s="54"/>
      <c r="R369" s="54"/>
      <c r="S369" s="37" t="s">
        <v>850</v>
      </c>
      <c r="T369" s="54"/>
      <c r="U369" s="37"/>
      <c r="V369" s="54"/>
      <c r="W369" s="37"/>
      <c r="X369" s="54"/>
      <c r="Y369" s="37"/>
      <c r="Z369" s="54"/>
      <c r="AA369" s="37"/>
      <c r="AB369" s="54"/>
      <c r="AC369" s="37"/>
      <c r="AD369" s="54"/>
      <c r="AE369" s="37"/>
      <c r="AH369" s="54"/>
      <c r="AJ369" s="37"/>
      <c r="AM369" s="54"/>
    </row>
    <row r="370" spans="1:39" ht="12.75" customHeight="1">
      <c r="A370" s="181">
        <v>206</v>
      </c>
      <c r="B370" s="182">
        <v>45320</v>
      </c>
      <c r="C370" s="53"/>
      <c r="D370" s="53" t="s">
        <v>861</v>
      </c>
      <c r="E370" s="183" t="s">
        <v>574</v>
      </c>
      <c r="F370" s="51" t="s">
        <v>862</v>
      </c>
      <c r="G370" s="51"/>
      <c r="H370" s="51"/>
      <c r="I370" s="51">
        <v>2906</v>
      </c>
      <c r="J370" s="51" t="s">
        <v>575</v>
      </c>
      <c r="K370" s="51"/>
      <c r="L370" s="51"/>
      <c r="M370" s="51"/>
      <c r="N370" s="51"/>
      <c r="O370" s="54"/>
      <c r="P370" s="54"/>
      <c r="R370" s="54"/>
      <c r="S370" s="37" t="s">
        <v>839</v>
      </c>
      <c r="T370" s="54"/>
      <c r="U370" s="37"/>
      <c r="V370" s="54"/>
      <c r="W370" s="37"/>
      <c r="X370" s="54"/>
      <c r="Y370" s="37"/>
      <c r="Z370" s="54"/>
      <c r="AA370" s="37"/>
      <c r="AB370" s="54"/>
      <c r="AC370" s="37"/>
      <c r="AD370" s="54"/>
      <c r="AE370" s="37"/>
      <c r="AH370" s="54"/>
      <c r="AJ370" s="37"/>
      <c r="AM370" s="54"/>
    </row>
    <row r="371" spans="1:39" ht="12.75" customHeight="1">
      <c r="A371" s="239">
        <v>207</v>
      </c>
      <c r="B371" s="240">
        <v>45331</v>
      </c>
      <c r="C371" s="240"/>
      <c r="D371" s="241" t="s">
        <v>525</v>
      </c>
      <c r="E371" s="242" t="s">
        <v>574</v>
      </c>
      <c r="F371" s="136">
        <v>3270</v>
      </c>
      <c r="G371" s="242"/>
      <c r="H371" s="242">
        <v>4096</v>
      </c>
      <c r="I371" s="243">
        <v>4096</v>
      </c>
      <c r="J371" s="244" t="s">
        <v>661</v>
      </c>
      <c r="K371" s="139">
        <f>H371-F371</f>
        <v>826</v>
      </c>
      <c r="L371" s="140">
        <f>K371/F371</f>
        <v>0.25259938837920487</v>
      </c>
      <c r="M371" s="135" t="s">
        <v>577</v>
      </c>
      <c r="N371" s="141">
        <v>45377</v>
      </c>
      <c r="O371" s="54"/>
      <c r="P371" s="54"/>
      <c r="R371" s="54"/>
      <c r="S371" s="37" t="s">
        <v>839</v>
      </c>
      <c r="T371" s="54"/>
      <c r="U371" s="37"/>
      <c r="V371" s="54"/>
      <c r="W371" s="37"/>
      <c r="X371" s="54"/>
      <c r="Y371" s="37"/>
      <c r="Z371" s="54"/>
      <c r="AA371" s="37"/>
      <c r="AB371" s="54"/>
      <c r="AC371" s="37"/>
      <c r="AD371" s="54"/>
      <c r="AE371" s="37"/>
      <c r="AH371" s="54"/>
      <c r="AJ371" s="37"/>
      <c r="AM371" s="54"/>
    </row>
    <row r="372" spans="1:39" ht="12.75" customHeight="1">
      <c r="A372" s="181">
        <v>208</v>
      </c>
      <c r="B372" s="182">
        <v>45345</v>
      </c>
      <c r="C372" s="53"/>
      <c r="D372" s="53" t="s">
        <v>59</v>
      </c>
      <c r="E372" s="183" t="s">
        <v>574</v>
      </c>
      <c r="F372" s="51" t="s">
        <v>881</v>
      </c>
      <c r="G372" s="51"/>
      <c r="H372" s="51"/>
      <c r="I372" s="51">
        <v>2627</v>
      </c>
      <c r="J372" s="51" t="s">
        <v>575</v>
      </c>
      <c r="K372" s="51"/>
      <c r="L372" s="51"/>
      <c r="M372" s="51"/>
      <c r="N372" s="53"/>
      <c r="O372" s="54"/>
      <c r="P372" s="54"/>
      <c r="R372" s="54"/>
      <c r="S372" s="37" t="s">
        <v>850</v>
      </c>
      <c r="T372" s="54"/>
      <c r="U372" s="37"/>
      <c r="V372" s="54"/>
      <c r="W372" s="37"/>
      <c r="X372" s="54"/>
      <c r="Y372" s="37"/>
      <c r="Z372" s="54"/>
      <c r="AA372" s="37"/>
      <c r="AB372" s="54"/>
      <c r="AC372" s="37"/>
      <c r="AD372" s="54"/>
      <c r="AE372" s="37"/>
      <c r="AH372" s="54"/>
      <c r="AJ372" s="37"/>
      <c r="AM372" s="54"/>
    </row>
    <row r="373" spans="1:39" ht="12.75" customHeight="1">
      <c r="A373" s="181">
        <v>209</v>
      </c>
      <c r="B373" s="182">
        <v>45356</v>
      </c>
      <c r="C373" s="53"/>
      <c r="D373" s="53" t="s">
        <v>844</v>
      </c>
      <c r="E373" s="183" t="s">
        <v>574</v>
      </c>
      <c r="F373" s="51" t="s">
        <v>883</v>
      </c>
      <c r="G373" s="51"/>
      <c r="H373" s="51"/>
      <c r="I373" s="51">
        <v>1170</v>
      </c>
      <c r="J373" s="51" t="s">
        <v>575</v>
      </c>
      <c r="K373" s="51"/>
      <c r="L373" s="51"/>
      <c r="M373" s="51"/>
      <c r="N373" s="53"/>
      <c r="O373" s="54"/>
      <c r="P373" s="54"/>
      <c r="R373" s="54"/>
      <c r="S373" s="37" t="s">
        <v>885</v>
      </c>
      <c r="T373" s="54"/>
      <c r="U373" s="37"/>
      <c r="V373" s="54"/>
      <c r="W373" s="37"/>
      <c r="X373" s="54"/>
      <c r="Y373" s="37"/>
      <c r="Z373" s="54"/>
      <c r="AA373" s="37"/>
      <c r="AB373" s="54"/>
      <c r="AC373" s="37"/>
      <c r="AD373" s="54"/>
      <c r="AE373" s="37"/>
      <c r="AH373" s="54"/>
      <c r="AJ373" s="37"/>
      <c r="AM373" s="54"/>
    </row>
    <row r="374" spans="1:39" ht="12.75" customHeight="1">
      <c r="A374" s="181">
        <v>210</v>
      </c>
      <c r="B374" s="182">
        <v>45372</v>
      </c>
      <c r="C374" s="53"/>
      <c r="D374" s="53" t="s">
        <v>496</v>
      </c>
      <c r="E374" s="183" t="s">
        <v>574</v>
      </c>
      <c r="F374" s="51" t="s">
        <v>891</v>
      </c>
      <c r="G374" s="51"/>
      <c r="H374" s="51"/>
      <c r="I374" s="51">
        <v>3696</v>
      </c>
      <c r="J374" s="51" t="s">
        <v>575</v>
      </c>
      <c r="K374" s="51"/>
      <c r="L374" s="51"/>
      <c r="M374" s="51"/>
      <c r="N374" s="53"/>
      <c r="O374" s="54"/>
      <c r="P374" s="54"/>
      <c r="R374" s="54"/>
      <c r="S374" s="37" t="s">
        <v>885</v>
      </c>
      <c r="T374" s="54"/>
      <c r="U374" s="37"/>
      <c r="V374" s="54"/>
      <c r="W374" s="37"/>
      <c r="X374" s="54"/>
      <c r="Y374" s="37"/>
      <c r="Z374" s="54"/>
      <c r="AA374" s="37"/>
      <c r="AB374" s="54"/>
      <c r="AC374" s="37"/>
      <c r="AD374" s="54"/>
      <c r="AE374" s="37"/>
      <c r="AH374" s="54"/>
      <c r="AJ374" s="37"/>
      <c r="AM374" s="54"/>
    </row>
    <row r="375" spans="1:39" ht="12.75" customHeight="1">
      <c r="A375" s="181">
        <v>211</v>
      </c>
      <c r="B375" s="182">
        <v>45387</v>
      </c>
      <c r="C375" s="53"/>
      <c r="D375" s="53" t="s">
        <v>531</v>
      </c>
      <c r="E375" s="183" t="s">
        <v>574</v>
      </c>
      <c r="F375" s="51" t="s">
        <v>968</v>
      </c>
      <c r="G375" s="51"/>
      <c r="H375" s="51"/>
      <c r="I375" s="51">
        <v>938</v>
      </c>
      <c r="J375" s="51" t="s">
        <v>575</v>
      </c>
      <c r="K375" s="51"/>
      <c r="L375" s="51"/>
      <c r="M375" s="51"/>
      <c r="N375" s="53"/>
      <c r="O375" s="54"/>
      <c r="P375" s="54"/>
      <c r="R375" s="54"/>
      <c r="S375" s="37"/>
      <c r="T375" s="54"/>
      <c r="U375" s="37"/>
      <c r="V375" s="54"/>
      <c r="W375" s="37"/>
      <c r="X375" s="54"/>
      <c r="Y375" s="37"/>
      <c r="Z375" s="54"/>
      <c r="AA375" s="37"/>
      <c r="AB375" s="54"/>
      <c r="AC375" s="37"/>
      <c r="AD375" s="54"/>
      <c r="AE375" s="37"/>
      <c r="AH375" s="54"/>
      <c r="AJ375" s="37"/>
      <c r="AM375" s="54"/>
    </row>
    <row r="376" spans="1:39" ht="12.75" customHeight="1">
      <c r="A376" s="181">
        <v>212</v>
      </c>
      <c r="B376" s="182">
        <v>45407</v>
      </c>
      <c r="C376" s="53"/>
      <c r="D376" s="53" t="s">
        <v>847</v>
      </c>
      <c r="E376" s="183" t="s">
        <v>574</v>
      </c>
      <c r="F376" s="51" t="s">
        <v>1105</v>
      </c>
      <c r="G376" s="51"/>
      <c r="H376" s="51"/>
      <c r="I376" s="51">
        <v>1675</v>
      </c>
      <c r="J376" s="51" t="s">
        <v>575</v>
      </c>
      <c r="K376" s="51"/>
      <c r="L376" s="51"/>
      <c r="M376" s="51"/>
      <c r="N376" s="53"/>
      <c r="O376" s="54"/>
      <c r="P376" s="54"/>
      <c r="R376" s="54"/>
      <c r="S376" s="37"/>
      <c r="T376" s="54"/>
      <c r="U376" s="37"/>
      <c r="V376" s="54"/>
      <c r="W376" s="37"/>
      <c r="X376" s="54"/>
      <c r="Y376" s="37"/>
      <c r="Z376" s="54"/>
      <c r="AA376" s="37"/>
      <c r="AB376" s="54"/>
      <c r="AC376" s="37"/>
      <c r="AD376" s="54"/>
      <c r="AE376" s="37"/>
      <c r="AH376" s="54"/>
      <c r="AJ376" s="37"/>
      <c r="AM376" s="54"/>
    </row>
    <row r="377" spans="1:39" ht="12.75" customHeight="1">
      <c r="A377" s="181"/>
      <c r="B377" s="182"/>
      <c r="C377" s="53"/>
      <c r="D377" s="53"/>
      <c r="E377" s="183"/>
      <c r="F377" s="51"/>
      <c r="G377" s="51"/>
      <c r="H377" s="51"/>
      <c r="I377" s="51"/>
      <c r="J377" s="51"/>
      <c r="K377" s="51"/>
      <c r="L377" s="51"/>
      <c r="M377" s="51"/>
      <c r="N377" s="53"/>
      <c r="O377" s="54"/>
      <c r="P377" s="54"/>
      <c r="R377" s="54"/>
      <c r="S377" s="37"/>
      <c r="T377" s="54"/>
      <c r="U377" s="37"/>
      <c r="V377" s="54"/>
      <c r="W377" s="37"/>
      <c r="X377" s="54"/>
      <c r="Y377" s="37"/>
      <c r="Z377" s="54"/>
      <c r="AA377" s="37"/>
      <c r="AB377" s="54"/>
      <c r="AC377" s="37"/>
      <c r="AD377" s="54"/>
      <c r="AE377" s="37"/>
      <c r="AH377" s="54"/>
      <c r="AJ377" s="37"/>
      <c r="AM377" s="54"/>
    </row>
    <row r="378" spans="1:39" ht="15" customHeight="1">
      <c r="A378" s="181"/>
      <c r="B378" s="182"/>
      <c r="C378" s="53"/>
      <c r="D378" s="53"/>
      <c r="E378" s="183"/>
      <c r="F378" s="51"/>
      <c r="G378" s="51"/>
      <c r="H378" s="51"/>
      <c r="I378" s="51"/>
      <c r="J378" s="51"/>
      <c r="K378" s="51"/>
      <c r="L378" s="51"/>
      <c r="M378" s="51"/>
      <c r="N378" s="53"/>
      <c r="O378" s="54"/>
      <c r="P378" s="54"/>
      <c r="R378" s="54"/>
      <c r="S378" s="37"/>
      <c r="T378" s="54"/>
      <c r="U378" s="37"/>
      <c r="V378" s="54"/>
      <c r="W378" s="37"/>
      <c r="X378" s="54"/>
      <c r="Y378" s="37"/>
      <c r="Z378" s="54"/>
      <c r="AA378" s="37"/>
      <c r="AB378" s="54"/>
      <c r="AC378" s="37"/>
      <c r="AD378" s="54"/>
      <c r="AE378" s="37"/>
    </row>
    <row r="379" spans="1:39" ht="12.75" customHeight="1">
      <c r="B379" s="184" t="s">
        <v>819</v>
      </c>
      <c r="F379" s="54"/>
      <c r="G379" s="54"/>
      <c r="H379" s="54"/>
      <c r="I379" s="54"/>
      <c r="J379" s="37"/>
      <c r="K379" s="54"/>
      <c r="L379" s="54"/>
      <c r="M379" s="54"/>
      <c r="O379" s="54"/>
      <c r="P379" s="54"/>
      <c r="R379" s="54"/>
      <c r="S379" s="37"/>
      <c r="T379" s="54"/>
      <c r="U379" s="37"/>
      <c r="V379" s="54"/>
      <c r="W379" s="37"/>
      <c r="X379" s="54"/>
      <c r="Y379" s="37"/>
      <c r="Z379" s="54"/>
      <c r="AA379" s="37"/>
      <c r="AB379" s="54"/>
      <c r="AC379" s="37"/>
      <c r="AD379" s="54"/>
      <c r="AE379" s="37"/>
      <c r="AH379" s="54"/>
      <c r="AJ379" s="37"/>
      <c r="AM379" s="54"/>
    </row>
    <row r="380" spans="1:39" ht="12.75" customHeight="1">
      <c r="A380" s="185"/>
      <c r="F380" s="54"/>
      <c r="G380" s="54"/>
      <c r="H380" s="54"/>
      <c r="I380" s="54"/>
      <c r="J380" s="37"/>
      <c r="K380" s="54"/>
      <c r="L380" s="54"/>
      <c r="M380" s="54"/>
      <c r="O380" s="54"/>
      <c r="P380" s="54"/>
      <c r="R380" s="54"/>
      <c r="S380" s="37"/>
      <c r="T380" s="54"/>
      <c r="U380" s="37"/>
      <c r="V380" s="54"/>
      <c r="W380" s="37"/>
      <c r="X380" s="54"/>
      <c r="Y380" s="37"/>
      <c r="Z380" s="54"/>
      <c r="AA380" s="37"/>
      <c r="AB380" s="54"/>
      <c r="AC380" s="37"/>
      <c r="AD380" s="54"/>
      <c r="AE380" s="37"/>
      <c r="AH380" s="54"/>
      <c r="AJ380" s="37"/>
      <c r="AM380" s="54"/>
    </row>
    <row r="381" spans="1:39" ht="12.75" customHeight="1">
      <c r="A381" s="185"/>
      <c r="F381" s="54"/>
      <c r="G381" s="54"/>
      <c r="H381" s="54"/>
      <c r="I381" s="54"/>
      <c r="J381" s="37"/>
      <c r="K381" s="54"/>
      <c r="L381" s="54"/>
      <c r="M381" s="54"/>
      <c r="O381" s="54"/>
      <c r="P381" s="54"/>
      <c r="R381" s="54"/>
      <c r="S381" s="37"/>
      <c r="T381" s="54"/>
      <c r="U381" s="37"/>
      <c r="V381" s="54"/>
      <c r="W381" s="37"/>
      <c r="X381" s="54"/>
      <c r="Y381" s="37"/>
      <c r="Z381" s="54"/>
      <c r="AA381" s="37"/>
      <c r="AB381" s="54"/>
      <c r="AC381" s="37"/>
      <c r="AD381" s="54"/>
      <c r="AE381" s="37"/>
    </row>
    <row r="382" spans="1:39" ht="12.75" customHeight="1">
      <c r="A382" s="51"/>
      <c r="F382" s="54"/>
      <c r="G382" s="54"/>
      <c r="H382" s="54"/>
      <c r="I382" s="54"/>
      <c r="J382" s="37"/>
      <c r="K382" s="54"/>
      <c r="L382" s="54"/>
      <c r="M382" s="54"/>
      <c r="O382" s="54"/>
      <c r="P382" s="54"/>
      <c r="R382" s="54"/>
      <c r="S382" s="37"/>
      <c r="T382" s="54"/>
      <c r="U382" s="37"/>
      <c r="V382" s="54"/>
      <c r="W382" s="37"/>
      <c r="X382" s="54"/>
      <c r="Y382" s="37"/>
      <c r="Z382" s="54"/>
      <c r="AA382" s="37"/>
      <c r="AB382" s="54"/>
      <c r="AC382" s="37"/>
      <c r="AD382" s="54"/>
      <c r="AE382" s="37"/>
    </row>
    <row r="383" spans="1:39" ht="12.75" customHeight="1">
      <c r="F383" s="54"/>
      <c r="G383" s="54"/>
      <c r="H383" s="54"/>
      <c r="I383" s="54"/>
      <c r="J383" s="37"/>
      <c r="K383" s="54"/>
      <c r="L383" s="54"/>
      <c r="M383" s="54"/>
      <c r="O383" s="54"/>
      <c r="P383" s="54"/>
      <c r="R383" s="54"/>
      <c r="S383" s="37"/>
      <c r="T383" s="54"/>
      <c r="U383" s="37"/>
      <c r="V383" s="54"/>
      <c r="W383" s="37"/>
      <c r="X383" s="54"/>
      <c r="Y383" s="37"/>
      <c r="Z383" s="54"/>
      <c r="AA383" s="37"/>
      <c r="AB383" s="54"/>
      <c r="AC383" s="37"/>
      <c r="AD383" s="54"/>
      <c r="AE383" s="37"/>
    </row>
    <row r="384" spans="1:39" ht="12.75" customHeight="1">
      <c r="F384" s="54"/>
      <c r="G384" s="54"/>
      <c r="H384" s="54"/>
      <c r="I384" s="54"/>
      <c r="J384" s="37"/>
      <c r="K384" s="54"/>
      <c r="L384" s="54"/>
      <c r="M384" s="54"/>
      <c r="O384" s="54"/>
      <c r="P384" s="54"/>
      <c r="R384" s="54"/>
      <c r="S384" s="37"/>
      <c r="T384" s="54"/>
      <c r="U384" s="37"/>
      <c r="V384" s="54"/>
      <c r="W384" s="37"/>
      <c r="X384" s="54"/>
      <c r="Y384" s="37"/>
      <c r="Z384" s="54"/>
      <c r="AA384" s="37"/>
      <c r="AB384" s="54"/>
      <c r="AC384" s="37"/>
      <c r="AD384" s="54"/>
      <c r="AE384" s="37"/>
    </row>
    <row r="385" spans="6:31" ht="12.75" customHeight="1">
      <c r="F385" s="54"/>
      <c r="G385" s="54"/>
      <c r="H385" s="54"/>
      <c r="I385" s="54"/>
      <c r="J385" s="37"/>
      <c r="K385" s="54"/>
      <c r="L385" s="54"/>
      <c r="M385" s="54"/>
      <c r="O385" s="54"/>
      <c r="P385" s="54"/>
      <c r="R385" s="54"/>
      <c r="S385" s="37"/>
      <c r="T385" s="54"/>
      <c r="U385" s="37"/>
      <c r="V385" s="54"/>
      <c r="W385" s="37"/>
      <c r="X385" s="54"/>
      <c r="Y385" s="37"/>
      <c r="Z385" s="54"/>
      <c r="AA385" s="37"/>
      <c r="AB385" s="54"/>
      <c r="AC385" s="37"/>
      <c r="AD385" s="54"/>
      <c r="AE385" s="37"/>
    </row>
    <row r="386" spans="6:31" ht="12.75" customHeight="1">
      <c r="F386" s="54"/>
      <c r="G386" s="54"/>
      <c r="H386" s="54"/>
      <c r="I386" s="54"/>
      <c r="J386" s="37"/>
      <c r="K386" s="54"/>
      <c r="L386" s="54"/>
      <c r="M386" s="54"/>
      <c r="O386" s="54"/>
      <c r="P386" s="54"/>
      <c r="R386" s="54"/>
      <c r="S386" s="37"/>
      <c r="T386" s="54"/>
      <c r="U386" s="37"/>
      <c r="V386" s="54"/>
      <c r="W386" s="37"/>
      <c r="X386" s="54"/>
      <c r="Y386" s="37"/>
      <c r="Z386" s="54"/>
      <c r="AA386" s="37"/>
      <c r="AB386" s="54"/>
      <c r="AC386" s="37"/>
      <c r="AD386" s="54"/>
      <c r="AE386" s="37"/>
    </row>
    <row r="387" spans="6:31" ht="12.75" customHeight="1">
      <c r="F387" s="54"/>
      <c r="G387" s="54"/>
      <c r="H387" s="54"/>
      <c r="I387" s="54"/>
      <c r="J387" s="37"/>
      <c r="K387" s="54"/>
      <c r="L387" s="54"/>
      <c r="M387" s="54"/>
      <c r="O387" s="54"/>
      <c r="P387" s="54"/>
      <c r="R387" s="54"/>
      <c r="S387" s="37"/>
      <c r="T387" s="54"/>
      <c r="U387" s="37"/>
      <c r="V387" s="54"/>
      <c r="W387" s="37"/>
      <c r="X387" s="54"/>
      <c r="Y387" s="37"/>
      <c r="Z387" s="54"/>
      <c r="AA387" s="37"/>
      <c r="AB387" s="54"/>
      <c r="AC387" s="37"/>
      <c r="AD387" s="54"/>
      <c r="AE387" s="37"/>
    </row>
    <row r="388" spans="6:31" ht="12.75" customHeight="1">
      <c r="F388" s="54"/>
      <c r="G388" s="54"/>
      <c r="H388" s="54"/>
      <c r="I388" s="54"/>
      <c r="J388" s="37"/>
      <c r="K388" s="54"/>
      <c r="L388" s="54"/>
      <c r="M388" s="54"/>
      <c r="O388" s="54"/>
      <c r="P388" s="54"/>
      <c r="R388" s="54"/>
      <c r="S388" s="37"/>
      <c r="T388" s="54"/>
      <c r="U388" s="37"/>
      <c r="V388" s="54"/>
      <c r="W388" s="37"/>
      <c r="X388" s="54"/>
      <c r="Y388" s="37"/>
      <c r="Z388" s="54"/>
      <c r="AA388" s="37"/>
      <c r="AB388" s="54"/>
      <c r="AC388" s="37"/>
      <c r="AD388" s="54"/>
      <c r="AE388" s="37"/>
    </row>
    <row r="389" spans="6:31" ht="12.75" customHeight="1">
      <c r="F389" s="54"/>
      <c r="G389" s="54"/>
      <c r="H389" s="54"/>
      <c r="I389" s="54"/>
      <c r="J389" s="37"/>
      <c r="K389" s="54"/>
      <c r="L389" s="54"/>
      <c r="M389" s="54"/>
      <c r="O389" s="54"/>
      <c r="P389" s="54"/>
      <c r="R389" s="54"/>
      <c r="S389" s="37"/>
      <c r="T389" s="54"/>
      <c r="U389" s="37"/>
      <c r="V389" s="54"/>
      <c r="W389" s="37"/>
      <c r="X389" s="54"/>
      <c r="Y389" s="37"/>
      <c r="Z389" s="54"/>
      <c r="AA389" s="37"/>
      <c r="AB389" s="54"/>
      <c r="AC389" s="37"/>
      <c r="AD389" s="54"/>
      <c r="AE389" s="37"/>
    </row>
    <row r="390" spans="6:31" ht="12.75" customHeight="1">
      <c r="F390" s="54"/>
      <c r="G390" s="54"/>
      <c r="H390" s="54"/>
      <c r="I390" s="54"/>
      <c r="J390" s="37"/>
      <c r="K390" s="54"/>
      <c r="L390" s="54"/>
      <c r="M390" s="54"/>
      <c r="O390" s="54"/>
      <c r="P390" s="54"/>
      <c r="R390" s="54"/>
      <c r="S390" s="37"/>
      <c r="T390" s="54"/>
      <c r="U390" s="37"/>
      <c r="V390" s="54"/>
      <c r="W390" s="37"/>
      <c r="X390" s="54"/>
      <c r="Y390" s="37"/>
      <c r="Z390" s="54"/>
      <c r="AA390" s="37"/>
      <c r="AB390" s="54"/>
      <c r="AC390" s="37"/>
      <c r="AD390" s="54"/>
      <c r="AE390" s="37"/>
    </row>
    <row r="391" spans="6:31" ht="12.75" customHeight="1">
      <c r="F391" s="54"/>
      <c r="G391" s="54"/>
      <c r="H391" s="54"/>
      <c r="I391" s="54"/>
      <c r="J391" s="37"/>
      <c r="K391" s="54"/>
      <c r="L391" s="54"/>
      <c r="M391" s="54"/>
      <c r="O391" s="54"/>
      <c r="P391" s="54"/>
      <c r="R391" s="54"/>
      <c r="S391" s="37"/>
      <c r="T391" s="54"/>
      <c r="U391" s="37"/>
      <c r="V391" s="54"/>
      <c r="W391" s="37"/>
      <c r="X391" s="54"/>
      <c r="Y391" s="37"/>
      <c r="Z391" s="54"/>
      <c r="AA391" s="37"/>
      <c r="AB391" s="54"/>
      <c r="AC391" s="37"/>
      <c r="AD391" s="54"/>
      <c r="AE391" s="37"/>
    </row>
    <row r="392" spans="6:31" ht="12.75" customHeight="1">
      <c r="F392" s="54"/>
      <c r="G392" s="54"/>
      <c r="H392" s="54"/>
      <c r="I392" s="54"/>
      <c r="J392" s="37"/>
      <c r="K392" s="54"/>
      <c r="L392" s="54"/>
      <c r="M392" s="54"/>
      <c r="O392" s="54"/>
      <c r="P392" s="54"/>
      <c r="R392" s="54"/>
      <c r="S392" s="37"/>
      <c r="T392" s="54"/>
      <c r="U392" s="37"/>
      <c r="V392" s="54"/>
      <c r="W392" s="37"/>
      <c r="X392" s="54"/>
      <c r="Y392" s="37"/>
      <c r="Z392" s="54"/>
      <c r="AA392" s="37"/>
      <c r="AB392" s="54"/>
      <c r="AC392" s="37"/>
      <c r="AD392" s="54"/>
      <c r="AE392" s="37"/>
    </row>
    <row r="393" spans="6:31" ht="12.75" customHeight="1">
      <c r="F393" s="54"/>
      <c r="G393" s="54"/>
      <c r="H393" s="54"/>
      <c r="I393" s="54"/>
      <c r="J393" s="37"/>
      <c r="K393" s="54"/>
      <c r="L393" s="54"/>
      <c r="M393" s="54"/>
      <c r="O393" s="54"/>
      <c r="P393" s="54"/>
      <c r="R393" s="54"/>
      <c r="S393" s="37"/>
      <c r="T393" s="54"/>
      <c r="U393" s="37"/>
      <c r="V393" s="54"/>
      <c r="W393" s="37"/>
      <c r="X393" s="54"/>
      <c r="Y393" s="37"/>
      <c r="Z393" s="54"/>
      <c r="AA393" s="37"/>
      <c r="AB393" s="54"/>
      <c r="AC393" s="37"/>
      <c r="AD393" s="54"/>
      <c r="AE393" s="37"/>
    </row>
    <row r="394" spans="6:31" ht="12.75" customHeight="1">
      <c r="F394" s="54"/>
      <c r="G394" s="54"/>
      <c r="H394" s="54"/>
      <c r="I394" s="54"/>
      <c r="J394" s="37"/>
      <c r="K394" s="54"/>
      <c r="L394" s="54"/>
      <c r="M394" s="54"/>
      <c r="O394" s="54"/>
      <c r="P394" s="54"/>
      <c r="R394" s="54"/>
      <c r="S394" s="37"/>
      <c r="T394" s="54"/>
      <c r="U394" s="37"/>
      <c r="V394" s="54"/>
      <c r="W394" s="37"/>
      <c r="X394" s="54"/>
      <c r="Y394" s="37"/>
      <c r="Z394" s="54"/>
      <c r="AA394" s="37"/>
      <c r="AB394" s="54"/>
      <c r="AC394" s="37"/>
      <c r="AD394" s="54"/>
      <c r="AE394" s="37"/>
    </row>
    <row r="395" spans="6:31" ht="12.75" customHeight="1">
      <c r="F395" s="54"/>
      <c r="G395" s="54"/>
      <c r="H395" s="54"/>
      <c r="I395" s="54"/>
      <c r="J395" s="37"/>
      <c r="K395" s="54"/>
      <c r="L395" s="54"/>
      <c r="M395" s="54"/>
      <c r="O395" s="54"/>
      <c r="P395" s="54"/>
      <c r="R395" s="54"/>
      <c r="S395" s="37"/>
      <c r="T395" s="54"/>
      <c r="U395" s="37"/>
      <c r="V395" s="54"/>
      <c r="W395" s="37"/>
      <c r="X395" s="54"/>
      <c r="Y395" s="37"/>
      <c r="Z395" s="54"/>
      <c r="AA395" s="37"/>
      <c r="AB395" s="54"/>
      <c r="AC395" s="37"/>
      <c r="AD395" s="54"/>
      <c r="AE395" s="37"/>
    </row>
    <row r="396" spans="6:31" ht="12.75" customHeight="1">
      <c r="F396" s="54"/>
      <c r="G396" s="54"/>
      <c r="H396" s="54"/>
      <c r="I396" s="54"/>
      <c r="J396" s="37"/>
      <c r="K396" s="54"/>
      <c r="L396" s="54"/>
      <c r="M396" s="54"/>
      <c r="O396" s="54"/>
      <c r="P396" s="54"/>
      <c r="R396" s="54"/>
      <c r="S396" s="37"/>
      <c r="T396" s="54"/>
      <c r="U396" s="37"/>
      <c r="V396" s="54"/>
      <c r="W396" s="37"/>
      <c r="X396" s="54"/>
      <c r="Y396" s="37"/>
      <c r="Z396" s="54"/>
      <c r="AA396" s="37"/>
      <c r="AB396" s="54"/>
      <c r="AC396" s="37"/>
      <c r="AD396" s="54"/>
      <c r="AE396" s="37"/>
    </row>
    <row r="397" spans="6:31" ht="12.75" customHeight="1">
      <c r="F397" s="54"/>
      <c r="G397" s="54"/>
      <c r="H397" s="54"/>
      <c r="I397" s="54"/>
      <c r="J397" s="37"/>
      <c r="K397" s="54"/>
      <c r="L397" s="54"/>
      <c r="M397" s="54"/>
      <c r="O397" s="54"/>
      <c r="P397" s="54"/>
      <c r="R397" s="54"/>
      <c r="S397" s="37"/>
      <c r="T397" s="54"/>
      <c r="U397" s="37"/>
      <c r="V397" s="54"/>
      <c r="W397" s="37"/>
      <c r="X397" s="54"/>
      <c r="Y397" s="37"/>
      <c r="Z397" s="54"/>
      <c r="AA397" s="37"/>
      <c r="AB397" s="54"/>
      <c r="AC397" s="37"/>
      <c r="AD397" s="54"/>
      <c r="AE397" s="37"/>
    </row>
    <row r="398" spans="6:31" ht="12.75" customHeight="1">
      <c r="F398" s="54"/>
      <c r="G398" s="54"/>
      <c r="H398" s="54"/>
      <c r="I398" s="54"/>
      <c r="J398" s="37"/>
      <c r="K398" s="54"/>
      <c r="L398" s="54"/>
      <c r="M398" s="54"/>
      <c r="O398" s="54"/>
      <c r="P398" s="54"/>
      <c r="R398" s="54"/>
      <c r="S398" s="37"/>
      <c r="T398" s="54"/>
      <c r="U398" s="37"/>
      <c r="V398" s="54"/>
      <c r="W398" s="37"/>
      <c r="X398" s="54"/>
      <c r="Y398" s="37"/>
      <c r="Z398" s="54"/>
      <c r="AA398" s="37"/>
      <c r="AB398" s="54"/>
      <c r="AC398" s="37"/>
      <c r="AD398" s="54"/>
      <c r="AE398" s="37"/>
    </row>
    <row r="399" spans="6:31" ht="12.75" customHeight="1">
      <c r="F399" s="54"/>
      <c r="G399" s="54"/>
      <c r="H399" s="54"/>
      <c r="I399" s="54"/>
      <c r="J399" s="37"/>
      <c r="K399" s="54"/>
      <c r="L399" s="54"/>
      <c r="M399" s="54"/>
      <c r="O399" s="54"/>
      <c r="P399" s="54"/>
      <c r="R399" s="54"/>
      <c r="S399" s="37"/>
      <c r="T399" s="54"/>
      <c r="U399" s="37"/>
      <c r="V399" s="54"/>
      <c r="W399" s="37"/>
      <c r="X399" s="54"/>
      <c r="Y399" s="37"/>
      <c r="Z399" s="54"/>
      <c r="AA399" s="37"/>
      <c r="AB399" s="54"/>
      <c r="AC399" s="37"/>
      <c r="AD399" s="54"/>
      <c r="AE399" s="37"/>
    </row>
    <row r="400" spans="6:31" ht="12.75" customHeight="1">
      <c r="F400" s="54"/>
      <c r="G400" s="54"/>
      <c r="H400" s="54"/>
      <c r="I400" s="54"/>
      <c r="J400" s="37"/>
      <c r="K400" s="54"/>
      <c r="L400" s="54"/>
      <c r="M400" s="54"/>
      <c r="O400" s="54"/>
      <c r="P400" s="54"/>
      <c r="R400" s="54"/>
      <c r="S400" s="37"/>
      <c r="T400" s="54"/>
      <c r="U400" s="37"/>
      <c r="V400" s="54"/>
      <c r="W400" s="37"/>
      <c r="X400" s="54"/>
      <c r="Y400" s="37"/>
      <c r="Z400" s="54"/>
      <c r="AA400" s="37"/>
      <c r="AB400" s="54"/>
      <c r="AC400" s="37"/>
      <c r="AD400" s="54"/>
      <c r="AE400" s="37"/>
    </row>
    <row r="401" spans="6:31" ht="12.75" customHeight="1">
      <c r="F401" s="54"/>
      <c r="G401" s="54"/>
      <c r="H401" s="54"/>
      <c r="I401" s="54"/>
      <c r="J401" s="37"/>
      <c r="K401" s="54"/>
      <c r="L401" s="54"/>
      <c r="M401" s="54"/>
      <c r="O401" s="54"/>
      <c r="P401" s="54"/>
      <c r="R401" s="54"/>
      <c r="S401" s="37"/>
      <c r="T401" s="54"/>
      <c r="U401" s="37"/>
      <c r="V401" s="54"/>
      <c r="W401" s="37"/>
      <c r="X401" s="54"/>
      <c r="Y401" s="37"/>
      <c r="Z401" s="54"/>
      <c r="AA401" s="37"/>
      <c r="AB401" s="54"/>
      <c r="AC401" s="37"/>
      <c r="AD401" s="54"/>
      <c r="AE401" s="37"/>
    </row>
    <row r="402" spans="6:31" ht="12.75" customHeight="1">
      <c r="F402" s="54"/>
      <c r="G402" s="54"/>
      <c r="H402" s="54"/>
      <c r="I402" s="54"/>
      <c r="J402" s="37"/>
      <c r="K402" s="54"/>
      <c r="L402" s="54"/>
      <c r="M402" s="54"/>
      <c r="O402" s="54"/>
      <c r="P402" s="54"/>
      <c r="R402" s="54"/>
      <c r="S402" s="37"/>
      <c r="T402" s="54"/>
      <c r="U402" s="37"/>
      <c r="V402" s="54"/>
      <c r="W402" s="37"/>
      <c r="X402" s="54"/>
      <c r="Y402" s="37"/>
      <c r="Z402" s="54"/>
      <c r="AA402" s="37"/>
      <c r="AB402" s="54"/>
      <c r="AC402" s="37"/>
      <c r="AD402" s="54"/>
      <c r="AE402" s="37"/>
    </row>
    <row r="403" spans="6:31" ht="12.75" customHeight="1">
      <c r="F403" s="54"/>
      <c r="G403" s="54"/>
      <c r="H403" s="54"/>
      <c r="I403" s="54"/>
      <c r="J403" s="37"/>
      <c r="K403" s="54"/>
      <c r="L403" s="54"/>
      <c r="M403" s="54"/>
      <c r="O403" s="54"/>
      <c r="P403" s="54"/>
      <c r="R403" s="54"/>
      <c r="S403" s="37"/>
      <c r="T403" s="54"/>
      <c r="U403" s="37"/>
      <c r="V403" s="54"/>
      <c r="W403" s="37"/>
      <c r="X403" s="54"/>
      <c r="Y403" s="37"/>
      <c r="Z403" s="54"/>
      <c r="AA403" s="37"/>
      <c r="AB403" s="54"/>
      <c r="AC403" s="37"/>
      <c r="AD403" s="54"/>
      <c r="AE403" s="37"/>
    </row>
    <row r="404" spans="6:31" ht="12.75" customHeight="1">
      <c r="F404" s="54"/>
      <c r="G404" s="54"/>
      <c r="H404" s="54"/>
      <c r="I404" s="54"/>
      <c r="J404" s="37"/>
      <c r="K404" s="54"/>
      <c r="L404" s="54"/>
      <c r="M404" s="54"/>
      <c r="O404" s="54"/>
      <c r="P404" s="54"/>
      <c r="R404" s="54"/>
      <c r="S404" s="37"/>
      <c r="T404" s="54"/>
      <c r="U404" s="37"/>
      <c r="V404" s="54"/>
      <c r="W404" s="37"/>
      <c r="X404" s="54"/>
      <c r="Y404" s="37"/>
      <c r="Z404" s="54"/>
      <c r="AA404" s="37"/>
      <c r="AB404" s="54"/>
      <c r="AC404" s="37"/>
      <c r="AD404" s="54"/>
      <c r="AE404" s="37"/>
    </row>
    <row r="405" spans="6:31" ht="12.75" customHeight="1">
      <c r="F405" s="54"/>
      <c r="G405" s="54"/>
      <c r="H405" s="54"/>
      <c r="I405" s="54"/>
      <c r="J405" s="37"/>
      <c r="K405" s="54"/>
      <c r="L405" s="54"/>
      <c r="M405" s="54"/>
      <c r="O405" s="54"/>
      <c r="P405" s="54"/>
      <c r="R405" s="54"/>
      <c r="S405" s="37"/>
      <c r="T405" s="54"/>
      <c r="U405" s="37"/>
      <c r="V405" s="54"/>
      <c r="W405" s="37"/>
      <c r="X405" s="54"/>
      <c r="Y405" s="37"/>
      <c r="Z405" s="54"/>
      <c r="AA405" s="37"/>
      <c r="AB405" s="54"/>
      <c r="AC405" s="37"/>
      <c r="AD405" s="54"/>
      <c r="AE405" s="37"/>
    </row>
    <row r="406" spans="6:31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R406" s="54"/>
      <c r="S406" s="37"/>
      <c r="T406" s="54"/>
      <c r="U406" s="37"/>
      <c r="V406" s="54"/>
      <c r="W406" s="37"/>
      <c r="X406" s="54"/>
      <c r="Y406" s="37"/>
      <c r="Z406" s="54"/>
      <c r="AA406" s="37"/>
      <c r="AB406" s="54"/>
      <c r="AC406" s="37"/>
      <c r="AD406" s="54"/>
      <c r="AE406" s="37"/>
    </row>
    <row r="407" spans="6:31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R407" s="54"/>
      <c r="S407" s="37"/>
      <c r="T407" s="54"/>
      <c r="U407" s="37"/>
      <c r="V407" s="54"/>
      <c r="W407" s="37"/>
      <c r="X407" s="54"/>
      <c r="Y407" s="37"/>
      <c r="Z407" s="54"/>
      <c r="AA407" s="37"/>
      <c r="AB407" s="54"/>
      <c r="AC407" s="37"/>
      <c r="AD407" s="54"/>
      <c r="AE407" s="37"/>
    </row>
    <row r="408" spans="6:31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R408" s="54"/>
      <c r="S408" s="37"/>
      <c r="T408" s="54"/>
      <c r="U408" s="37"/>
      <c r="V408" s="54"/>
      <c r="W408" s="37"/>
      <c r="X408" s="54"/>
      <c r="Y408" s="37"/>
      <c r="Z408" s="54"/>
      <c r="AA408" s="37"/>
      <c r="AB408" s="54"/>
      <c r="AC408" s="37"/>
      <c r="AD408" s="54"/>
      <c r="AE408" s="37"/>
    </row>
    <row r="409" spans="6:31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R409" s="54"/>
      <c r="S409" s="37"/>
      <c r="T409" s="54"/>
      <c r="U409" s="37"/>
      <c r="V409" s="54"/>
      <c r="W409" s="37"/>
      <c r="X409" s="54"/>
      <c r="Y409" s="37"/>
      <c r="Z409" s="54"/>
      <c r="AA409" s="37"/>
      <c r="AB409" s="54"/>
      <c r="AC409" s="37"/>
      <c r="AD409" s="54"/>
      <c r="AE409" s="37"/>
    </row>
    <row r="410" spans="6:31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R410" s="54"/>
      <c r="S410" s="37"/>
      <c r="T410" s="54"/>
      <c r="U410" s="37"/>
      <c r="V410" s="54"/>
      <c r="W410" s="37"/>
      <c r="X410" s="54"/>
      <c r="Y410" s="37"/>
      <c r="Z410" s="54"/>
      <c r="AA410" s="37"/>
      <c r="AB410" s="54"/>
      <c r="AC410" s="37"/>
      <c r="AD410" s="54"/>
      <c r="AE410" s="37"/>
    </row>
    <row r="411" spans="6:31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R411" s="54"/>
      <c r="S411" s="37"/>
      <c r="T411" s="54"/>
      <c r="U411" s="37"/>
      <c r="V411" s="54"/>
      <c r="W411" s="37"/>
      <c r="X411" s="54"/>
      <c r="Y411" s="37"/>
      <c r="Z411" s="54"/>
      <c r="AA411" s="37"/>
      <c r="AB411" s="54"/>
      <c r="AC411" s="37"/>
      <c r="AD411" s="54"/>
      <c r="AE411" s="37"/>
    </row>
    <row r="412" spans="6:31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R412" s="54"/>
      <c r="S412" s="37"/>
      <c r="T412" s="54"/>
      <c r="U412" s="37"/>
      <c r="V412" s="54"/>
      <c r="W412" s="37"/>
      <c r="X412" s="54"/>
      <c r="Y412" s="37"/>
      <c r="Z412" s="54"/>
      <c r="AA412" s="37"/>
      <c r="AB412" s="54"/>
      <c r="AC412" s="37"/>
      <c r="AD412" s="54"/>
      <c r="AE412" s="37"/>
    </row>
    <row r="413" spans="6:31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R413" s="54"/>
      <c r="S413" s="37"/>
      <c r="T413" s="54"/>
      <c r="U413" s="37"/>
      <c r="V413" s="54"/>
      <c r="W413" s="37"/>
      <c r="X413" s="54"/>
      <c r="Y413" s="37"/>
      <c r="Z413" s="54"/>
      <c r="AA413" s="37"/>
      <c r="AB413" s="54"/>
      <c r="AC413" s="37"/>
      <c r="AD413" s="54"/>
      <c r="AE413" s="37"/>
    </row>
    <row r="414" spans="6:31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R414" s="54"/>
      <c r="S414" s="37"/>
      <c r="T414" s="54"/>
      <c r="U414" s="37"/>
      <c r="V414" s="54"/>
      <c r="W414" s="37"/>
      <c r="X414" s="54"/>
      <c r="Y414" s="37"/>
      <c r="Z414" s="54"/>
      <c r="AA414" s="37"/>
      <c r="AB414" s="54"/>
      <c r="AC414" s="37"/>
      <c r="AD414" s="54"/>
      <c r="AE414" s="37"/>
    </row>
    <row r="415" spans="6:31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R415" s="54"/>
      <c r="S415" s="37"/>
      <c r="T415" s="54"/>
      <c r="U415" s="37"/>
      <c r="V415" s="54"/>
      <c r="W415" s="37"/>
      <c r="X415" s="54"/>
      <c r="Y415" s="37"/>
      <c r="Z415" s="54"/>
      <c r="AA415" s="37"/>
      <c r="AB415" s="54"/>
      <c r="AC415" s="37"/>
      <c r="AD415" s="54"/>
      <c r="AE415" s="37"/>
    </row>
    <row r="416" spans="6:31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R416" s="54"/>
      <c r="S416" s="37"/>
      <c r="T416" s="54"/>
      <c r="U416" s="37"/>
      <c r="V416" s="54"/>
      <c r="W416" s="37"/>
      <c r="X416" s="54"/>
      <c r="Y416" s="37"/>
      <c r="Z416" s="54"/>
      <c r="AA416" s="37"/>
      <c r="AB416" s="54"/>
      <c r="AC416" s="37"/>
      <c r="AD416" s="54"/>
      <c r="AE416" s="37"/>
    </row>
    <row r="417" spans="6:31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R417" s="54"/>
      <c r="S417" s="37"/>
      <c r="T417" s="54"/>
      <c r="U417" s="37"/>
      <c r="V417" s="54"/>
      <c r="W417" s="37"/>
      <c r="X417" s="54"/>
      <c r="Y417" s="37"/>
      <c r="Z417" s="54"/>
      <c r="AA417" s="37"/>
      <c r="AB417" s="54"/>
      <c r="AC417" s="37"/>
      <c r="AD417" s="54"/>
      <c r="AE417" s="37"/>
    </row>
    <row r="418" spans="6:31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R418" s="54"/>
      <c r="S418" s="37"/>
      <c r="T418" s="54"/>
      <c r="U418" s="37"/>
      <c r="V418" s="54"/>
      <c r="W418" s="37"/>
      <c r="X418" s="54"/>
      <c r="Y418" s="37"/>
      <c r="Z418" s="54"/>
      <c r="AA418" s="37"/>
      <c r="AB418" s="54"/>
      <c r="AC418" s="37"/>
      <c r="AD418" s="54"/>
      <c r="AE418" s="37"/>
    </row>
    <row r="419" spans="6:31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R419" s="54"/>
      <c r="S419" s="37"/>
      <c r="T419" s="54"/>
      <c r="U419" s="37"/>
      <c r="V419" s="54"/>
      <c r="W419" s="37"/>
      <c r="X419" s="54"/>
      <c r="Y419" s="37"/>
      <c r="Z419" s="54"/>
      <c r="AA419" s="37"/>
      <c r="AB419" s="54"/>
      <c r="AC419" s="37"/>
      <c r="AD419" s="54"/>
      <c r="AE419" s="37"/>
    </row>
    <row r="420" spans="6:31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R420" s="54"/>
      <c r="S420" s="37"/>
      <c r="T420" s="54"/>
      <c r="U420" s="37"/>
      <c r="V420" s="54"/>
      <c r="W420" s="37"/>
      <c r="X420" s="54"/>
      <c r="Y420" s="37"/>
      <c r="Z420" s="54"/>
      <c r="AA420" s="37"/>
      <c r="AB420" s="54"/>
      <c r="AC420" s="37"/>
      <c r="AD420" s="54"/>
      <c r="AE420" s="37"/>
    </row>
    <row r="421" spans="6:31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R421" s="54"/>
      <c r="S421" s="37"/>
      <c r="T421" s="54"/>
      <c r="U421" s="37"/>
      <c r="V421" s="54"/>
      <c r="W421" s="37"/>
      <c r="X421" s="54"/>
      <c r="Y421" s="37"/>
      <c r="Z421" s="54"/>
      <c r="AA421" s="37"/>
      <c r="AB421" s="54"/>
      <c r="AC421" s="37"/>
      <c r="AD421" s="54"/>
      <c r="AE421" s="37"/>
    </row>
    <row r="422" spans="6:31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R422" s="54"/>
      <c r="S422" s="37"/>
      <c r="T422" s="54"/>
      <c r="U422" s="37"/>
      <c r="V422" s="54"/>
      <c r="W422" s="37"/>
      <c r="X422" s="54"/>
      <c r="Y422" s="37"/>
      <c r="Z422" s="54"/>
      <c r="AA422" s="37"/>
      <c r="AB422" s="54"/>
      <c r="AC422" s="37"/>
      <c r="AD422" s="54"/>
      <c r="AE422" s="37"/>
    </row>
    <row r="423" spans="6:31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R423" s="54"/>
      <c r="S423" s="37"/>
      <c r="T423" s="54"/>
      <c r="U423" s="37"/>
      <c r="V423" s="54"/>
      <c r="W423" s="37"/>
      <c r="X423" s="54"/>
      <c r="Y423" s="37"/>
      <c r="Z423" s="54"/>
      <c r="AA423" s="37"/>
      <c r="AB423" s="54"/>
      <c r="AC423" s="37"/>
      <c r="AD423" s="54"/>
      <c r="AE423" s="37"/>
    </row>
    <row r="424" spans="6:31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31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31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31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31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31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31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31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31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2.7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  <row r="519" spans="6:19" ht="12.75" customHeight="1">
      <c r="F519" s="54"/>
      <c r="G519" s="54"/>
      <c r="H519" s="54"/>
      <c r="I519" s="54"/>
      <c r="J519" s="37"/>
      <c r="K519" s="54"/>
      <c r="L519" s="54"/>
      <c r="M519" s="54"/>
      <c r="O519" s="37"/>
      <c r="S519" s="54"/>
    </row>
    <row r="520" spans="6:19" ht="12.75" customHeight="1">
      <c r="F520" s="54"/>
      <c r="G520" s="54"/>
      <c r="H520" s="54"/>
      <c r="I520" s="54"/>
      <c r="J520" s="37"/>
      <c r="K520" s="54"/>
      <c r="L520" s="54"/>
      <c r="M520" s="54"/>
      <c r="O520" s="37"/>
      <c r="S520" s="54"/>
    </row>
    <row r="521" spans="6:19" ht="12.75" customHeight="1">
      <c r="F521" s="54"/>
      <c r="G521" s="54"/>
      <c r="H521" s="54"/>
      <c r="I521" s="54"/>
      <c r="J521" s="37"/>
      <c r="K521" s="54"/>
      <c r="L521" s="54"/>
      <c r="M521" s="54"/>
      <c r="O521" s="37"/>
      <c r="S521" s="54"/>
    </row>
    <row r="522" spans="6:19" ht="12.75" customHeight="1">
      <c r="F522" s="54"/>
      <c r="G522" s="54"/>
      <c r="H522" s="54"/>
      <c r="I522" s="54"/>
      <c r="J522" s="37"/>
      <c r="K522" s="54"/>
      <c r="L522" s="54"/>
      <c r="M522" s="54"/>
      <c r="O522" s="37"/>
      <c r="S522" s="54"/>
    </row>
    <row r="523" spans="6:19" ht="12.75" customHeight="1">
      <c r="F523" s="54"/>
      <c r="G523" s="54"/>
      <c r="H523" s="54"/>
      <c r="I523" s="54"/>
      <c r="J523" s="37"/>
      <c r="K523" s="54"/>
      <c r="L523" s="54"/>
      <c r="M523" s="54"/>
      <c r="O523" s="37"/>
      <c r="S523" s="54"/>
    </row>
    <row r="524" spans="6:19" ht="12.75" customHeight="1">
      <c r="F524" s="54"/>
      <c r="G524" s="54"/>
      <c r="H524" s="54"/>
      <c r="I524" s="54"/>
      <c r="J524" s="37"/>
      <c r="K524" s="54"/>
      <c r="L524" s="54"/>
      <c r="M524" s="54"/>
      <c r="O524" s="37"/>
      <c r="S524" s="54"/>
    </row>
    <row r="525" spans="6:19" ht="12.75" customHeight="1">
      <c r="F525" s="54"/>
      <c r="G525" s="54"/>
      <c r="H525" s="54"/>
      <c r="I525" s="54"/>
      <c r="J525" s="37"/>
      <c r="K525" s="54"/>
      <c r="L525" s="54"/>
      <c r="M525" s="54"/>
      <c r="O525" s="37"/>
      <c r="S525" s="54"/>
    </row>
    <row r="526" spans="6:19" ht="12.75" customHeight="1">
      <c r="F526" s="54"/>
      <c r="G526" s="54"/>
      <c r="H526" s="54"/>
      <c r="I526" s="54"/>
      <c r="J526" s="37"/>
      <c r="K526" s="54"/>
      <c r="L526" s="54"/>
      <c r="M526" s="54"/>
      <c r="O526" s="37"/>
      <c r="S526" s="54"/>
    </row>
    <row r="527" spans="6:19" ht="12.75" customHeight="1">
      <c r="F527" s="54"/>
      <c r="G527" s="54"/>
      <c r="H527" s="54"/>
      <c r="I527" s="54"/>
      <c r="J527" s="37"/>
      <c r="K527" s="54"/>
      <c r="L527" s="54"/>
      <c r="M527" s="54"/>
      <c r="O527" s="37"/>
      <c r="S527" s="54"/>
    </row>
    <row r="528" spans="6:19" ht="12.75" customHeight="1">
      <c r="F528" s="54"/>
      <c r="G528" s="54"/>
      <c r="H528" s="54"/>
      <c r="I528" s="54"/>
      <c r="J528" s="37"/>
      <c r="K528" s="54"/>
      <c r="L528" s="54"/>
      <c r="M528" s="54"/>
      <c r="O528" s="37"/>
      <c r="S528" s="54"/>
    </row>
    <row r="529" spans="6:19" ht="12.75" customHeight="1">
      <c r="F529" s="54"/>
      <c r="G529" s="54"/>
      <c r="H529" s="54"/>
      <c r="I529" s="54"/>
      <c r="J529" s="37"/>
      <c r="K529" s="54"/>
      <c r="L529" s="54"/>
      <c r="M529" s="54"/>
      <c r="O529" s="37"/>
      <c r="S529" s="54"/>
    </row>
    <row r="530" spans="6:19" ht="12.75" customHeight="1">
      <c r="F530" s="54"/>
      <c r="G530" s="54"/>
      <c r="H530" s="54"/>
      <c r="I530" s="54"/>
      <c r="J530" s="37"/>
      <c r="K530" s="54"/>
      <c r="L530" s="54"/>
      <c r="M530" s="54"/>
      <c r="O530" s="37"/>
      <c r="S530" s="54"/>
    </row>
    <row r="531" spans="6:19" ht="12.75" customHeight="1">
      <c r="F531" s="54"/>
      <c r="G531" s="54"/>
      <c r="H531" s="54"/>
      <c r="I531" s="54"/>
      <c r="J531" s="37"/>
      <c r="K531" s="54"/>
      <c r="L531" s="54"/>
      <c r="M531" s="54"/>
      <c r="O531" s="37"/>
      <c r="S531" s="54"/>
    </row>
    <row r="532" spans="6:19" ht="12.75" customHeight="1">
      <c r="F532" s="54"/>
      <c r="G532" s="54"/>
      <c r="H532" s="54"/>
      <c r="I532" s="54"/>
      <c r="J532" s="37"/>
      <c r="K532" s="54"/>
      <c r="L532" s="54"/>
      <c r="M532" s="54"/>
      <c r="O532" s="37"/>
      <c r="S532" s="54"/>
    </row>
    <row r="533" spans="6:19" ht="12.75" customHeight="1">
      <c r="F533" s="54"/>
      <c r="G533" s="54"/>
      <c r="H533" s="54"/>
      <c r="I533" s="54"/>
      <c r="J533" s="37"/>
      <c r="K533" s="54"/>
      <c r="L533" s="54"/>
      <c r="M533" s="54"/>
      <c r="O533" s="37"/>
      <c r="S533" s="54"/>
    </row>
    <row r="534" spans="6:19" ht="12.75" customHeight="1">
      <c r="F534" s="54"/>
      <c r="G534" s="54"/>
      <c r="H534" s="54"/>
      <c r="I534" s="54"/>
      <c r="J534" s="37"/>
      <c r="K534" s="54"/>
      <c r="L534" s="54"/>
      <c r="M534" s="54"/>
      <c r="O534" s="37"/>
      <c r="S534" s="54"/>
    </row>
    <row r="535" spans="6:19" ht="12.75" customHeight="1">
      <c r="F535" s="54"/>
      <c r="G535" s="54"/>
      <c r="H535" s="54"/>
      <c r="I535" s="54"/>
      <c r="J535" s="37"/>
      <c r="K535" s="54"/>
      <c r="L535" s="54"/>
      <c r="M535" s="54"/>
      <c r="O535" s="37"/>
      <c r="S535" s="54"/>
    </row>
    <row r="536" spans="6:19" ht="12.75" customHeight="1">
      <c r="F536" s="54"/>
      <c r="G536" s="54"/>
      <c r="H536" s="54"/>
      <c r="I536" s="54"/>
      <c r="J536" s="37"/>
      <c r="K536" s="54"/>
      <c r="L536" s="54"/>
      <c r="M536" s="54"/>
      <c r="O536" s="37"/>
      <c r="S536" s="54"/>
    </row>
    <row r="537" spans="6:19" ht="12.75" customHeight="1">
      <c r="F537" s="54"/>
      <c r="G537" s="54"/>
      <c r="H537" s="54"/>
      <c r="I537" s="54"/>
      <c r="J537" s="37"/>
      <c r="K537" s="54"/>
      <c r="L537" s="54"/>
      <c r="M537" s="54"/>
      <c r="O537" s="37"/>
      <c r="S537" s="54"/>
    </row>
    <row r="538" spans="6:19" ht="12.75" customHeight="1">
      <c r="F538" s="54"/>
      <c r="G538" s="54"/>
      <c r="H538" s="54"/>
      <c r="I538" s="54"/>
      <c r="J538" s="37"/>
      <c r="K538" s="54"/>
      <c r="L538" s="54"/>
      <c r="M538" s="54"/>
      <c r="O538" s="37"/>
      <c r="S538" s="54"/>
    </row>
    <row r="539" spans="6:19" ht="12.75" customHeight="1">
      <c r="F539" s="54"/>
      <c r="G539" s="54"/>
      <c r="H539" s="54"/>
      <c r="I539" s="54"/>
      <c r="J539" s="37"/>
      <c r="K539" s="54"/>
      <c r="L539" s="54"/>
      <c r="M539" s="54"/>
      <c r="O539" s="37"/>
      <c r="S539" s="54"/>
    </row>
    <row r="540" spans="6:19" ht="12.75" customHeight="1">
      <c r="F540" s="54"/>
      <c r="G540" s="54"/>
      <c r="H540" s="54"/>
      <c r="I540" s="54"/>
      <c r="J540" s="37"/>
      <c r="K540" s="54"/>
      <c r="L540" s="54"/>
      <c r="M540" s="54"/>
      <c r="O540" s="37"/>
      <c r="S540" s="54"/>
    </row>
    <row r="541" spans="6:19" ht="12.75" customHeight="1">
      <c r="F541" s="54"/>
      <c r="G541" s="54"/>
      <c r="H541" s="54"/>
      <c r="I541" s="54"/>
      <c r="J541" s="37"/>
      <c r="K541" s="54"/>
      <c r="L541" s="54"/>
      <c r="M541" s="54"/>
      <c r="O541" s="37"/>
      <c r="S541" s="54"/>
    </row>
    <row r="542" spans="6:19" ht="12.75" customHeight="1">
      <c r="F542" s="54"/>
      <c r="G542" s="54"/>
      <c r="H542" s="54"/>
      <c r="I542" s="54"/>
      <c r="J542" s="37"/>
      <c r="K542" s="54"/>
      <c r="L542" s="54"/>
      <c r="M542" s="54"/>
      <c r="O542" s="37"/>
      <c r="S542" s="54"/>
    </row>
    <row r="543" spans="6:19" ht="12.75" customHeight="1">
      <c r="F543" s="54"/>
      <c r="G543" s="54"/>
      <c r="H543" s="54"/>
      <c r="I543" s="54"/>
      <c r="J543" s="37"/>
      <c r="K543" s="54"/>
      <c r="L543" s="54"/>
      <c r="M543" s="54"/>
      <c r="O543" s="37"/>
      <c r="S543" s="54"/>
    </row>
    <row r="544" spans="6:19" ht="12.75" customHeight="1">
      <c r="F544" s="54"/>
      <c r="G544" s="54"/>
      <c r="H544" s="54"/>
      <c r="I544" s="54"/>
      <c r="J544" s="37"/>
      <c r="K544" s="54"/>
      <c r="L544" s="54"/>
      <c r="M544" s="54"/>
      <c r="O544" s="37"/>
      <c r="S544" s="54"/>
    </row>
    <row r="545" spans="6:19" ht="12.75" customHeight="1">
      <c r="F545" s="54"/>
      <c r="G545" s="54"/>
      <c r="H545" s="54"/>
      <c r="I545" s="54"/>
      <c r="J545" s="37"/>
      <c r="K545" s="54"/>
      <c r="L545" s="54"/>
      <c r="M545" s="54"/>
      <c r="O545" s="37"/>
      <c r="S545" s="54"/>
    </row>
    <row r="546" spans="6:19" ht="12.75" customHeight="1">
      <c r="F546" s="54"/>
      <c r="G546" s="54"/>
      <c r="H546" s="54"/>
      <c r="I546" s="54"/>
      <c r="J546" s="37"/>
      <c r="K546" s="54"/>
      <c r="L546" s="54"/>
      <c r="M546" s="54"/>
      <c r="O546" s="37"/>
      <c r="S546" s="54"/>
    </row>
    <row r="547" spans="6:19" ht="12.75" customHeight="1">
      <c r="F547" s="54"/>
      <c r="G547" s="54"/>
      <c r="H547" s="54"/>
      <c r="I547" s="54"/>
      <c r="J547" s="37"/>
      <c r="K547" s="54"/>
      <c r="L547" s="54"/>
      <c r="M547" s="54"/>
      <c r="O547" s="37"/>
      <c r="S547" s="54"/>
    </row>
    <row r="548" spans="6:19" ht="12.75" customHeight="1">
      <c r="F548" s="54"/>
      <c r="G548" s="54"/>
      <c r="H548" s="54"/>
      <c r="I548" s="54"/>
      <c r="J548" s="37"/>
      <c r="K548" s="54"/>
      <c r="L548" s="54"/>
      <c r="M548" s="54"/>
      <c r="O548" s="37"/>
      <c r="S548" s="54"/>
    </row>
    <row r="549" spans="6:19" ht="12.75" customHeight="1">
      <c r="F549" s="54"/>
      <c r="G549" s="54"/>
      <c r="H549" s="54"/>
      <c r="I549" s="54"/>
      <c r="J549" s="37"/>
      <c r="K549" s="54"/>
      <c r="L549" s="54"/>
      <c r="M549" s="54"/>
      <c r="O549" s="37"/>
      <c r="S549" s="54"/>
    </row>
    <row r="550" spans="6:19" ht="12.75" customHeight="1">
      <c r="F550" s="54"/>
      <c r="G550" s="54"/>
      <c r="H550" s="54"/>
      <c r="I550" s="54"/>
      <c r="J550" s="37"/>
      <c r="K550" s="54"/>
      <c r="L550" s="54"/>
      <c r="M550" s="54"/>
      <c r="O550" s="37"/>
      <c r="S550" s="54"/>
    </row>
    <row r="551" spans="6:19" ht="12.75" customHeight="1">
      <c r="F551" s="54"/>
      <c r="G551" s="54"/>
      <c r="H551" s="54"/>
      <c r="I551" s="54"/>
      <c r="J551" s="37"/>
      <c r="K551" s="54"/>
      <c r="L551" s="54"/>
      <c r="M551" s="54"/>
      <c r="O551" s="37"/>
      <c r="S551" s="54"/>
    </row>
    <row r="552" spans="6:19" ht="12.75" customHeight="1">
      <c r="F552" s="54"/>
      <c r="G552" s="54"/>
      <c r="H552" s="54"/>
      <c r="I552" s="54"/>
      <c r="J552" s="37"/>
      <c r="K552" s="54"/>
      <c r="L552" s="54"/>
      <c r="M552" s="54"/>
      <c r="O552" s="37"/>
      <c r="S552" s="54"/>
    </row>
    <row r="553" spans="6:19" ht="12.75" customHeight="1">
      <c r="F553" s="54"/>
      <c r="G553" s="54"/>
      <c r="H553" s="54"/>
      <c r="I553" s="54"/>
      <c r="J553" s="37"/>
      <c r="K553" s="54"/>
      <c r="L553" s="54"/>
      <c r="M553" s="54"/>
      <c r="O553" s="37"/>
      <c r="S553" s="54"/>
    </row>
    <row r="554" spans="6:19" ht="12.75" customHeight="1">
      <c r="F554" s="54"/>
      <c r="G554" s="54"/>
      <c r="H554" s="54"/>
      <c r="I554" s="54"/>
      <c r="J554" s="37"/>
      <c r="K554" s="54"/>
      <c r="L554" s="54"/>
      <c r="M554" s="54"/>
      <c r="O554" s="37"/>
      <c r="S554" s="54"/>
    </row>
    <row r="555" spans="6:19" ht="15" customHeight="1">
      <c r="F555" s="54"/>
      <c r="G555" s="54"/>
      <c r="H555" s="54"/>
      <c r="I555" s="54"/>
      <c r="J555" s="37"/>
      <c r="K555" s="54"/>
      <c r="L555" s="54"/>
      <c r="M555" s="54"/>
      <c r="O555" s="37"/>
      <c r="S555" s="54"/>
    </row>
  </sheetData>
  <mergeCells count="106">
    <mergeCell ref="P128:P129"/>
    <mergeCell ref="A128:A129"/>
    <mergeCell ref="B128:B129"/>
    <mergeCell ref="J128:J129"/>
    <mergeCell ref="A124:A125"/>
    <mergeCell ref="B124:B125"/>
    <mergeCell ref="J124:J125"/>
    <mergeCell ref="P124:P125"/>
    <mergeCell ref="M124:M125"/>
    <mergeCell ref="O124:O125"/>
    <mergeCell ref="O128:O129"/>
    <mergeCell ref="M128:M129"/>
    <mergeCell ref="M120:M121"/>
    <mergeCell ref="O120:O121"/>
    <mergeCell ref="J122:J123"/>
    <mergeCell ref="P122:P123"/>
    <mergeCell ref="A122:A123"/>
    <mergeCell ref="B122:B123"/>
    <mergeCell ref="M122:M123"/>
    <mergeCell ref="O122:O123"/>
    <mergeCell ref="A111:A112"/>
    <mergeCell ref="B111:B112"/>
    <mergeCell ref="J111:J112"/>
    <mergeCell ref="P111:P112"/>
    <mergeCell ref="M111:M112"/>
    <mergeCell ref="O111:O112"/>
    <mergeCell ref="J120:J121"/>
    <mergeCell ref="P120:P121"/>
    <mergeCell ref="A120:A121"/>
    <mergeCell ref="B120:B121"/>
    <mergeCell ref="O115:O116"/>
    <mergeCell ref="P115:P116"/>
    <mergeCell ref="M115:M116"/>
    <mergeCell ref="M113:M114"/>
    <mergeCell ref="O113:O114"/>
    <mergeCell ref="P113:P114"/>
    <mergeCell ref="J106:J107"/>
    <mergeCell ref="A106:A107"/>
    <mergeCell ref="B106:B107"/>
    <mergeCell ref="J108:J109"/>
    <mergeCell ref="A108:A109"/>
    <mergeCell ref="B108:B109"/>
    <mergeCell ref="M106:M107"/>
    <mergeCell ref="O106:O107"/>
    <mergeCell ref="P106:P107"/>
    <mergeCell ref="M108:M109"/>
    <mergeCell ref="O108:O109"/>
    <mergeCell ref="P108:P109"/>
    <mergeCell ref="P102:P103"/>
    <mergeCell ref="M102:M103"/>
    <mergeCell ref="P98:P99"/>
    <mergeCell ref="M96:M97"/>
    <mergeCell ref="O96:O97"/>
    <mergeCell ref="O98:O99"/>
    <mergeCell ref="M98:M99"/>
    <mergeCell ref="P92:P93"/>
    <mergeCell ref="O92:O93"/>
    <mergeCell ref="M92:M93"/>
    <mergeCell ref="B113:B114"/>
    <mergeCell ref="B115:B116"/>
    <mergeCell ref="A113:A114"/>
    <mergeCell ref="A115:A116"/>
    <mergeCell ref="A96:A97"/>
    <mergeCell ref="B96:B97"/>
    <mergeCell ref="J96:J97"/>
    <mergeCell ref="P96:P97"/>
    <mergeCell ref="P81:P82"/>
    <mergeCell ref="J81:J82"/>
    <mergeCell ref="M85:M86"/>
    <mergeCell ref="O85:O86"/>
    <mergeCell ref="M83:M84"/>
    <mergeCell ref="O83:O84"/>
    <mergeCell ref="O81:O82"/>
    <mergeCell ref="M81:M82"/>
    <mergeCell ref="J83:J84"/>
    <mergeCell ref="P83:P84"/>
    <mergeCell ref="J85:J86"/>
    <mergeCell ref="P85:P86"/>
    <mergeCell ref="P89:P90"/>
    <mergeCell ref="M89:M90"/>
    <mergeCell ref="O89:O90"/>
    <mergeCell ref="O102:O103"/>
    <mergeCell ref="J142:J143"/>
    <mergeCell ref="P142:P143"/>
    <mergeCell ref="A142:A143"/>
    <mergeCell ref="B142:B143"/>
    <mergeCell ref="A98:A99"/>
    <mergeCell ref="B98:B99"/>
    <mergeCell ref="J98:J99"/>
    <mergeCell ref="A81:A82"/>
    <mergeCell ref="B81:B82"/>
    <mergeCell ref="A83:A84"/>
    <mergeCell ref="B83:B84"/>
    <mergeCell ref="J113:J114"/>
    <mergeCell ref="J115:J116"/>
    <mergeCell ref="A85:A86"/>
    <mergeCell ref="B85:B86"/>
    <mergeCell ref="A89:A90"/>
    <mergeCell ref="B89:B90"/>
    <mergeCell ref="J89:J90"/>
    <mergeCell ref="J102:J103"/>
    <mergeCell ref="A102:A103"/>
    <mergeCell ref="B102:B103"/>
    <mergeCell ref="A92:A93"/>
    <mergeCell ref="B92:B93"/>
    <mergeCell ref="J92:J93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82:K83 K90 K93 K97:K100 K108:K113 K65 K129 K123 K68" formula="1"/>
    <ignoredError sqref="F9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2024-04-30T02:58:29Z</dcterms:modified>
</cp:coreProperties>
</file>