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F&amp;O)'!$R$1:$R$375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163" i="6"/>
  <c r="M163" s="1"/>
  <c r="K162"/>
  <c r="M162" s="1"/>
  <c r="L110"/>
  <c r="K110"/>
  <c r="L109"/>
  <c r="K109"/>
  <c r="L112"/>
  <c r="K112"/>
  <c r="L47"/>
  <c r="K47"/>
  <c r="L52"/>
  <c r="K52"/>
  <c r="M52" s="1"/>
  <c r="L53"/>
  <c r="K53"/>
  <c r="K161"/>
  <c r="M161" s="1"/>
  <c r="M160"/>
  <c r="K160"/>
  <c r="K158"/>
  <c r="M158" s="1"/>
  <c r="L98"/>
  <c r="K98"/>
  <c r="M98" s="1"/>
  <c r="L111"/>
  <c r="K111"/>
  <c r="K159"/>
  <c r="M159" s="1"/>
  <c r="L108"/>
  <c r="K108"/>
  <c r="K157"/>
  <c r="M157" s="1"/>
  <c r="K156"/>
  <c r="M156" s="1"/>
  <c r="M155"/>
  <c r="K155"/>
  <c r="L104"/>
  <c r="K104"/>
  <c r="L46"/>
  <c r="K46"/>
  <c r="L44"/>
  <c r="K44"/>
  <c r="M44" s="1"/>
  <c r="L43"/>
  <c r="K43"/>
  <c r="L19"/>
  <c r="K19"/>
  <c r="M19" s="1"/>
  <c r="P22"/>
  <c r="P21"/>
  <c r="P20"/>
  <c r="L103"/>
  <c r="K103"/>
  <c r="L105"/>
  <c r="K105"/>
  <c r="L107"/>
  <c r="K107"/>
  <c r="L106"/>
  <c r="K106"/>
  <c r="L100"/>
  <c r="K100"/>
  <c r="L34"/>
  <c r="K34"/>
  <c r="K154"/>
  <c r="M154" s="1"/>
  <c r="K153"/>
  <c r="M153" s="1"/>
  <c r="L102"/>
  <c r="K102"/>
  <c r="L101"/>
  <c r="K101"/>
  <c r="K152"/>
  <c r="M152" s="1"/>
  <c r="L42"/>
  <c r="K42"/>
  <c r="K151"/>
  <c r="M151" s="1"/>
  <c r="K150"/>
  <c r="M150" s="1"/>
  <c r="K149"/>
  <c r="M149" s="1"/>
  <c r="K148"/>
  <c r="M148" s="1"/>
  <c r="K147"/>
  <c r="M147" s="1"/>
  <c r="K146"/>
  <c r="M146" s="1"/>
  <c r="K128"/>
  <c r="M128" s="1"/>
  <c r="L99"/>
  <c r="K99"/>
  <c r="L97"/>
  <c r="K97"/>
  <c r="M87"/>
  <c r="K88"/>
  <c r="K87"/>
  <c r="L16"/>
  <c r="K16"/>
  <c r="L89"/>
  <c r="K89"/>
  <c r="L96"/>
  <c r="K96"/>
  <c r="L94"/>
  <c r="K94"/>
  <c r="L95"/>
  <c r="K95"/>
  <c r="H14"/>
  <c r="K14" s="1"/>
  <c r="M144"/>
  <c r="K144"/>
  <c r="L93"/>
  <c r="K93"/>
  <c r="L92"/>
  <c r="K92"/>
  <c r="L40"/>
  <c r="K40"/>
  <c r="L41"/>
  <c r="K41"/>
  <c r="L84"/>
  <c r="K84"/>
  <c r="L15"/>
  <c r="K15"/>
  <c r="L91"/>
  <c r="K91"/>
  <c r="K143"/>
  <c r="M143" s="1"/>
  <c r="K142"/>
  <c r="M142" s="1"/>
  <c r="L90"/>
  <c r="K90"/>
  <c r="L39"/>
  <c r="K39"/>
  <c r="L38"/>
  <c r="K38"/>
  <c r="L37"/>
  <c r="K37"/>
  <c r="L18"/>
  <c r="K141"/>
  <c r="M141" s="1"/>
  <c r="K140"/>
  <c r="M140" s="1"/>
  <c r="K139"/>
  <c r="M139" s="1"/>
  <c r="K18"/>
  <c r="L80"/>
  <c r="K80"/>
  <c r="L86"/>
  <c r="K86"/>
  <c r="L85"/>
  <c r="K85"/>
  <c r="P12"/>
  <c r="L12"/>
  <c r="K12"/>
  <c r="L36"/>
  <c r="K36"/>
  <c r="K136"/>
  <c r="M136" s="1"/>
  <c r="K135"/>
  <c r="M135" s="1"/>
  <c r="K138"/>
  <c r="M138" s="1"/>
  <c r="K137"/>
  <c r="M137" s="1"/>
  <c r="K134"/>
  <c r="M134" s="1"/>
  <c r="L79"/>
  <c r="K79"/>
  <c r="L17"/>
  <c r="K17"/>
  <c r="L83"/>
  <c r="K83"/>
  <c r="L82"/>
  <c r="K82"/>
  <c r="L81"/>
  <c r="K81"/>
  <c r="K133"/>
  <c r="M133" s="1"/>
  <c r="K132"/>
  <c r="M132" s="1"/>
  <c r="K131"/>
  <c r="M131" s="1"/>
  <c r="L78"/>
  <c r="K78"/>
  <c r="L77"/>
  <c r="K77"/>
  <c r="L76"/>
  <c r="K76"/>
  <c r="K129"/>
  <c r="M129" s="1"/>
  <c r="K130"/>
  <c r="M130" s="1"/>
  <c r="L75"/>
  <c r="K75"/>
  <c r="L35"/>
  <c r="K35"/>
  <c r="P169"/>
  <c r="L169"/>
  <c r="K169"/>
  <c r="K123"/>
  <c r="M123" s="1"/>
  <c r="K127"/>
  <c r="M127" s="1"/>
  <c r="K126"/>
  <c r="M126" s="1"/>
  <c r="L71"/>
  <c r="L74"/>
  <c r="K74"/>
  <c r="L73"/>
  <c r="K73"/>
  <c r="L72"/>
  <c r="K72"/>
  <c r="K71"/>
  <c r="L70"/>
  <c r="K70"/>
  <c r="L14"/>
  <c r="K125"/>
  <c r="M125" s="1"/>
  <c r="K124"/>
  <c r="M124" s="1"/>
  <c r="L69"/>
  <c r="K69"/>
  <c r="L68"/>
  <c r="K68"/>
  <c r="L66"/>
  <c r="K66"/>
  <c r="L65"/>
  <c r="K65"/>
  <c r="L67"/>
  <c r="K67"/>
  <c r="L33"/>
  <c r="K33"/>
  <c r="L62"/>
  <c r="K62"/>
  <c r="L63"/>
  <c r="K63"/>
  <c r="L64"/>
  <c r="K64"/>
  <c r="L32"/>
  <c r="K32"/>
  <c r="L11"/>
  <c r="K11"/>
  <c r="L13"/>
  <c r="K13"/>
  <c r="H363"/>
  <c r="L10"/>
  <c r="K10"/>
  <c r="M47" l="1"/>
  <c r="M110"/>
  <c r="M109"/>
  <c r="M112"/>
  <c r="M53"/>
  <c r="M111"/>
  <c r="M16"/>
  <c r="M43"/>
  <c r="M46"/>
  <c r="M103"/>
  <c r="M41"/>
  <c r="M34"/>
  <c r="M108"/>
  <c r="M104"/>
  <c r="M93"/>
  <c r="M106"/>
  <c r="M107"/>
  <c r="M105"/>
  <c r="M100"/>
  <c r="M102"/>
  <c r="M101"/>
  <c r="M40"/>
  <c r="M99"/>
  <c r="M81"/>
  <c r="M42"/>
  <c r="M86"/>
  <c r="M97"/>
  <c r="M78"/>
  <c r="M82"/>
  <c r="M17"/>
  <c r="M12"/>
  <c r="M85"/>
  <c r="M39"/>
  <c r="M84"/>
  <c r="M90"/>
  <c r="M38"/>
  <c r="M89"/>
  <c r="M94"/>
  <c r="M96"/>
  <c r="M95"/>
  <c r="M14"/>
  <c r="M15"/>
  <c r="M92"/>
  <c r="M91"/>
  <c r="M37"/>
  <c r="M33"/>
  <c r="M77"/>
  <c r="M36"/>
  <c r="M18"/>
  <c r="M80"/>
  <c r="M79"/>
  <c r="M83"/>
  <c r="M35"/>
  <c r="M74"/>
  <c r="M75"/>
  <c r="M72"/>
  <c r="M169"/>
  <c r="M73"/>
  <c r="M76"/>
  <c r="M69"/>
  <c r="M71"/>
  <c r="M70"/>
  <c r="M68"/>
  <c r="M66"/>
  <c r="M65"/>
  <c r="M67"/>
  <c r="M32"/>
  <c r="M62"/>
  <c r="M63"/>
  <c r="M64"/>
  <c r="M11"/>
  <c r="M13"/>
  <c r="M10"/>
  <c r="K363" l="1"/>
  <c r="L363" s="1"/>
  <c r="K352"/>
  <c r="L352" s="1"/>
  <c r="K342"/>
  <c r="L342" s="1"/>
  <c r="K358" l="1"/>
  <c r="L358" s="1"/>
  <c r="K359" l="1"/>
  <c r="L359" s="1"/>
  <c r="K356" l="1"/>
  <c r="L356" s="1"/>
  <c r="K335"/>
  <c r="L335" s="1"/>
  <c r="K355"/>
  <c r="L355" s="1"/>
  <c r="K354"/>
  <c r="L354" s="1"/>
  <c r="K353"/>
  <c r="L353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1"/>
  <c r="L341" s="1"/>
  <c r="K340"/>
  <c r="L340" s="1"/>
  <c r="K339"/>
  <c r="L339" s="1"/>
  <c r="K338"/>
  <c r="L338" s="1"/>
  <c r="K337"/>
  <c r="L337" s="1"/>
  <c r="K336"/>
  <c r="L336" s="1"/>
  <c r="K334"/>
  <c r="L334" s="1"/>
  <c r="K333"/>
  <c r="L333" s="1"/>
  <c r="K332"/>
  <c r="L332" s="1"/>
  <c r="F331"/>
  <c r="K331" s="1"/>
  <c r="L331" s="1"/>
  <c r="K330"/>
  <c r="L330" s="1"/>
  <c r="K329"/>
  <c r="L329" s="1"/>
  <c r="K328"/>
  <c r="L328" s="1"/>
  <c r="K327"/>
  <c r="L327" s="1"/>
  <c r="K326"/>
  <c r="L326" s="1"/>
  <c r="F325"/>
  <c r="K325" s="1"/>
  <c r="L325" s="1"/>
  <c r="F324"/>
  <c r="K324" s="1"/>
  <c r="L324" s="1"/>
  <c r="K323"/>
  <c r="L323" s="1"/>
  <c r="F322"/>
  <c r="K322" s="1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4"/>
  <c r="L304" s="1"/>
  <c r="K303"/>
  <c r="L303" s="1"/>
  <c r="F302"/>
  <c r="K302" s="1"/>
  <c r="L302" s="1"/>
  <c r="K301"/>
  <c r="L301" s="1"/>
  <c r="K298"/>
  <c r="L298" s="1"/>
  <c r="K297"/>
  <c r="L297" s="1"/>
  <c r="K296"/>
  <c r="L296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4"/>
  <c r="L274" s="1"/>
  <c r="K272"/>
  <c r="L272" s="1"/>
  <c r="K270"/>
  <c r="L270" s="1"/>
  <c r="K269"/>
  <c r="L269" s="1"/>
  <c r="K268"/>
  <c r="L268" s="1"/>
  <c r="K266"/>
  <c r="L266" s="1"/>
  <c r="K265"/>
  <c r="L265" s="1"/>
  <c r="K264"/>
  <c r="L264" s="1"/>
  <c r="K263"/>
  <c r="K262"/>
  <c r="L262" s="1"/>
  <c r="K261"/>
  <c r="L261" s="1"/>
  <c r="K259"/>
  <c r="L259" s="1"/>
  <c r="K258"/>
  <c r="L258" s="1"/>
  <c r="K257"/>
  <c r="L257" s="1"/>
  <c r="K256"/>
  <c r="L256" s="1"/>
  <c r="K255"/>
  <c r="L255" s="1"/>
  <c r="F254"/>
  <c r="K254" s="1"/>
  <c r="L254" s="1"/>
  <c r="H253"/>
  <c r="K253" s="1"/>
  <c r="L253" s="1"/>
  <c r="K250"/>
  <c r="L250" s="1"/>
  <c r="K249"/>
  <c r="L249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H219"/>
  <c r="K219" s="1"/>
  <c r="L219" s="1"/>
  <c r="F218"/>
  <c r="K218" s="1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M7"/>
  <c r="D7" i="5"/>
  <c r="K6" i="4"/>
  <c r="K6" i="3"/>
  <c r="L6" i="2"/>
</calcChain>
</file>

<file path=xl/sharedStrings.xml><?xml version="1.0" encoding="utf-8"?>
<sst xmlns="http://schemas.openxmlformats.org/spreadsheetml/2006/main" count="3449" uniqueCount="1251">
  <si>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</si>
  <si>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</si>
  <si>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</si>
  <si>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</si>
  <si>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</si>
  <si>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</si>
  <si>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</si>
  <si>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</si>
  <si>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</si>
  <si>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</si>
  <si>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</si>
  <si>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</si>
  <si>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</si>
  <si>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</si>
  <si>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</si>
  <si>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</si>
  <si>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</si>
  <si>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</si>
  <si>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</si>
  <si>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</si>
  <si>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</si>
  <si>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</si>
  <si>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</si>
  <si>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</si>
  <si>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</si>
  <si>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</si>
  <si>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</si>
  <si>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</si>
  <si>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</si>
  <si>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</si>
  <si>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</si>
  <si>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</si>
  <si>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</si>
  <si>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</si>
  <si>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</si>
  <si>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</si>
  <si>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</si>
  <si>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</si>
  <si>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</si>
  <si>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</si>
  <si>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</si>
  <si>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</si>
  <si>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</si>
  <si>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</si>
  <si>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</si>
  <si>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</si>
  <si>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</si>
  <si>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</si>
  <si>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</si>
  <si>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</si>
  <si>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</si>
  <si>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</si>
  <si>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</si>
  <si>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</si>
  <si>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</si>
  <si>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</si>
  <si>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</si>
  <si>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</si>
  <si>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</si>
  <si>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</si>
  <si>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</si>
  <si>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</si>
  <si>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</si>
  <si>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</si>
  <si>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</si>
  <si>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</si>
  <si>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</si>
  <si>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</si>
  <si>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</si>
  <si>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</si>
  <si>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</si>
  <si>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</si>
  <si>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</si>
  <si>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</si>
  <si>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</si>
  <si>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</si>
  <si>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</si>
  <si>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</si>
  <si>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</si>
  <si>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</si>
  <si>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</si>
  <si>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</si>
  <si>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</si>
  <si>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</si>
  <si>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</si>
  <si>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</si>
  <si>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</si>
  <si>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</si>
  <si>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</si>
  <si>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</si>
  <si>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</si>
  <si>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</si>
  <si>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</si>
  <si>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</si>
  <si>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</si>
  <si>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</si>
  <si>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</si>
  <si>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</si>
  <si>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</si>
  <si>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</si>
  <si>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</si>
  <si>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</si>
  <si>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</si>
  <si>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</si>
  <si>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</si>
  <si>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</si>
  <si>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</si>
  <si>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</si>
  <si>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</si>
  <si>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</si>
  <si>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</si>
  <si>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</si>
  <si>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</si>
  <si>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</si>
  <si>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</si>
  <si>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</si>
  <si>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</si>
  <si>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</si>
  <si>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</si>
  <si>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</si>
  <si>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</si>
  <si>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</si>
  <si>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</si>
  <si>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</si>
  <si>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</si>
  <si>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</si>
  <si>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</si>
  <si>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</si>
  <si>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</si>
  <si>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</si>
  <si>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</si>
  <si>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</si>
  <si>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</si>
  <si>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</si>
  <si>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</si>
  <si>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</si>
  <si>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</si>
  <si>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</si>
  <si>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</si>
  <si>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</si>
  <si>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</si>
  <si>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</si>
  <si>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</si>
  <si>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</si>
  <si>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</si>
  <si>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</si>
  <si>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</si>
  <si>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</si>
  <si>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</si>
  <si>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</si>
  <si>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</si>
  <si>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</si>
  <si>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</si>
  <si>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</si>
  <si>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</si>
  <si>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</si>
  <si>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</si>
  <si>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</si>
  <si>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</si>
  <si>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</si>
  <si>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</si>
  <si>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</si>
  <si>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</si>
  <si>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</si>
  <si>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</si>
  <si>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</si>
  <si>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</si>
  <si>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</si>
  <si>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</si>
  <si>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</si>
  <si>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</si>
  <si>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</si>
  <si>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</si>
  <si>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</si>
  <si>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</si>
  <si>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</si>
  <si>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</si>
  <si>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</si>
  <si>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</si>
  <si>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</si>
  <si>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</si>
  <si>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</si>
  <si>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</si>
  <si>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</si>
  <si>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</si>
  <si>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</si>
  <si>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</si>
  <si>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</si>
  <si>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</si>
  <si>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</si>
  <si>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</si>
  <si>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</si>
  <si>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</si>
  <si>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</si>
  <si>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</si>
  <si>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</si>
  <si>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</si>
  <si>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</si>
  <si>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</si>
  <si>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</si>
  <si>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</si>
  <si>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</si>
  <si>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</si>
  <si>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</si>
  <si>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</si>
  <si>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</si>
  <si>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</si>
  <si>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</si>
  <si>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</si>
  <si>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</si>
  <si>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</si>
  <si>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</si>
  <si>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</si>
  <si>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</si>
  <si>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</si>
  <si>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</si>
  <si>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</si>
  <si>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</si>
  <si>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</si>
  <si>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</si>
  <si>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</si>
  <si>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</si>
  <si>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</si>
  <si>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</si>
  <si>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</si>
  <si>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</si>
  <si>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</si>
  <si>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</si>
  <si>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</si>
  <si>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</si>
  <si>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</si>
  <si>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</si>
  <si>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</si>
  <si>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</si>
  <si>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</si>
  <si>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</si>
  <si>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</si>
  <si>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</si>
  <si>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</si>
  <si>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</si>
  <si>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</si>
  <si>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</si>
  <si>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</si>
  <si>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</si>
  <si>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</si>
  <si>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</si>
  <si>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</si>
  <si>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</si>
  <si>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</si>
  <si>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</si>
  <si>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</si>
  <si>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</si>
  <si>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</si>
  <si>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</si>
  <si>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</si>
  <si>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</si>
  <si>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</si>
  <si>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</si>
  <si>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</si>
  <si>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</si>
  <si>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</si>
  <si>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</si>
  <si>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</si>
  <si>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</si>
  <si>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</si>
  <si>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</si>
  <si>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</si>
  <si>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</si>
  <si>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</si>
  <si>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</si>
  <si>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</si>
  <si>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</si>
  <si>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</si>
  <si>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</si>
  <si>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</si>
  <si>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</si>
  <si>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</si>
  <si>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</si>
  <si>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</si>
  <si>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</si>
  <si>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</si>
  <si>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</si>
  <si>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</si>
  <si>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</si>
  <si>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</si>
  <si>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</si>
  <si>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</si>
  <si>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</si>
  <si>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</si>
  <si>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</si>
  <si>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</si>
  <si>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</si>
  <si>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</si>
  <si>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</si>
  <si>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</si>
  <si>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</si>
  <si>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</si>
  <si>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</si>
  <si>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</si>
  <si>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</si>
  <si>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</si>
  <si>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</si>
  <si>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</si>
  <si>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</si>
  <si>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</si>
  <si>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</si>
  <si>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</si>
  <si>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</si>
  <si>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</si>
  <si>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</si>
  <si>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</si>
  <si>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</si>
  <si>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</si>
  <si>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</si>
  <si>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</si>
  <si>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</si>
  <si>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</si>
  <si>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</si>
  <si>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</si>
  <si>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</si>
  <si>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</si>
  <si>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</si>
  <si>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</si>
  <si>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</si>
  <si>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</si>
  <si>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</si>
  <si>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</si>
  <si>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</si>
  <si>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</si>
  <si>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</si>
  <si>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</si>
  <si>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</si>
  <si>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</si>
  <si>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</si>
  <si>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</si>
  <si>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</si>
  <si>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</si>
  <si>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</si>
  <si>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</si>
  <si>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</si>
  <si>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</si>
  <si>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</si>
  <si>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</si>
  <si>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</si>
  <si>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</si>
  <si>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</si>
  <si>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</si>
  <si>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</si>
  <si>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</si>
  <si>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</si>
  <si>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</si>
  <si>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</si>
  <si>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</si>
  <si>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</si>
  <si>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</si>
  <si>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</si>
  <si>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</si>
  <si>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</si>
  <si>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</si>
  <si>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</si>
  <si>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</si>
  <si>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</si>
  <si>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</si>
  <si>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</si>
  <si>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</si>
  <si>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</si>
  <si>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</si>
  <si>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</si>
  <si>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</si>
  <si>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</si>
  <si>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</si>
  <si>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</si>
  <si>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</si>
  <si>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</si>
  <si>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</si>
  <si>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</si>
  <si>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</si>
  <si>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</si>
  <si>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</si>
  <si>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</si>
  <si>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</si>
  <si>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</si>
  <si>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</si>
  <si>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</si>
  <si>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</si>
  <si>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</si>
  <si>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</si>
  <si>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</si>
  <si>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</si>
  <si>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</si>
  <si>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</si>
  <si>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</si>
  <si>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</si>
  <si>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</si>
  <si>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</si>
  <si>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</si>
  <si>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</si>
  <si>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</si>
  <si>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</si>
  <si>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</si>
  <si>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</si>
  <si>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</si>
  <si>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</si>
  <si>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</si>
  <si>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</si>
  <si>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</si>
  <si>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</si>
  <si>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</si>
  <si>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</si>
  <si>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</si>
  <si>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</si>
  <si>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</si>
  <si>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</si>
  <si>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</si>
  <si>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</si>
  <si>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</si>
  <si>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</si>
  <si>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</si>
  <si>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</si>
  <si>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</si>
  <si>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</si>
  <si>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</si>
  <si>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</si>
  <si>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</si>
  <si>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</si>
  <si>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</si>
  <si>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</si>
  <si>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</si>
  <si>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</si>
  <si>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</si>
  <si>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</si>
  <si>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</si>
  <si>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</si>
  <si>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</si>
  <si>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</si>
  <si>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</si>
  <si>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</si>
  <si>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</si>
  <si>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</si>
  <si>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</si>
  <si>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</si>
  <si>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</si>
  <si>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</si>
  <si>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</si>
  <si>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</si>
  <si>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</si>
  <si>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</si>
  <si>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</si>
  <si>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</si>
  <si>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</si>
  <si>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</si>
  <si>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</si>
  <si>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</si>
  <si>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</si>
  <si>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</si>
  <si>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</si>
  <si>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</si>
  <si>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</si>
  <si>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</si>
  <si>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</si>
  <si>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</si>
  <si>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</si>
  <si>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</si>
  <si>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</si>
  <si>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</si>
  <si>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</si>
  <si>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</si>
  <si>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</si>
  <si>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</si>
  <si>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</si>
  <si>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</si>
  <si>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</si>
  <si>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</si>
  <si>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</si>
  <si>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</si>
  <si>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</si>
  <si>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</si>
  <si>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</si>
  <si>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</si>
  <si>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</si>
  <si>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</si>
  <si>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</si>
  <si>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</si>
  <si>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</si>
  <si>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</si>
  <si>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</si>
  <si>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</si>
  <si>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</si>
  <si>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</si>
  <si>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</si>
  <si>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</si>
  <si>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</si>
  <si>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</si>
  <si>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</si>
  <si>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</si>
  <si>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</si>
  <si>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</si>
  <si>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</si>
  <si>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</si>
  <si>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</si>
  <si>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</si>
  <si>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</si>
  <si>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</si>
  <si>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</si>
  <si>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</si>
  <si>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</si>
  <si>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</si>
  <si>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</si>
  <si>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</si>
  <si>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</si>
  <si>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</si>
  <si>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</si>
  <si>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</si>
  <si>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</si>
  <si>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</si>
  <si>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</si>
  <si>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</si>
  <si>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</si>
  <si>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</si>
  <si>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</si>
  <si>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</si>
  <si>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</si>
  <si>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</si>
  <si>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</si>
  <si>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</si>
  <si>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</si>
  <si>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</si>
  <si>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</si>
  <si>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</si>
  <si>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</si>
  <si>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</si>
  <si>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</si>
  <si>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</si>
  <si>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</si>
  <si>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</si>
  <si>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</si>
  <si>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</si>
  <si>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</si>
  <si>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</si>
  <si>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</si>
  <si>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</si>
  <si>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</si>
  <si>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</si>
  <si>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</si>
  <si>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</si>
  <si>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</si>
  <si>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</si>
  <si>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</si>
  <si>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</si>
  <si>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</si>
  <si>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</si>
  <si>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</si>
  <si>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</si>
  <si>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</si>
  <si>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</si>
  <si>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</si>
  <si>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</si>
  <si>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</si>
  <si>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</si>
  <si>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</si>
  <si>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</si>
  <si>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</si>
  <si>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</si>
  <si>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</si>
  <si>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</si>
  <si>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</si>
  <si>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</si>
  <si>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</si>
  <si>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</si>
  <si>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</si>
  <si>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</si>
  <si>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</si>
  <si>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</si>
  <si>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</si>
  <si>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</si>
  <si>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</si>
  <si>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</si>
  <si>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</si>
  <si>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</si>
  <si>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</si>
  <si>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</si>
  <si>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</si>
  <si>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</si>
  <si>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</si>
  <si>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</si>
  <si>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</si>
  <si>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</si>
  <si>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</si>
  <si>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</si>
  <si>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</si>
  <si>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</si>
  <si>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</si>
  <si>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</si>
  <si>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</si>
  <si>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</si>
  <si>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</si>
  <si>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</si>
  <si>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</si>
  <si>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</si>
  <si>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</si>
  <si>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</si>
  <si>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</si>
  <si>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</si>
  <si>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</si>
  <si>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</si>
  <si>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</si>
  <si>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</si>
  <si>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</si>
  <si>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</si>
  <si>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</si>
  <si>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</si>
  <si>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</si>
  <si>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</si>
  <si>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</si>
  <si>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</si>
  <si>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</si>
  <si>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</si>
  <si>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</si>
  <si>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</si>
  <si>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</si>
  <si>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</si>
  <si>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</si>
  <si>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</si>
  <si>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</si>
  <si>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</si>
  <si>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</si>
  <si>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</si>
  <si>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</si>
  <si>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</si>
  <si>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</si>
  <si>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</si>
  <si>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</si>
  <si>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</si>
  <si>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</si>
  <si>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</si>
  <si>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</si>
  <si>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</si>
  <si>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</si>
  <si>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</si>
  <si>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</si>
  <si>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</si>
  <si>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</si>
  <si>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</si>
  <si>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</si>
  <si>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</si>
  <si>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</si>
  <si>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</si>
  <si>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</si>
  <si>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</si>
  <si>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</si>
  <si>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</si>
  <si>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</si>
  <si>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</si>
  <si>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</si>
  <si>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</si>
  <si>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</si>
  <si>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</si>
  <si>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</si>
  <si>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</si>
  <si>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</si>
  <si>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</si>
  <si>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</si>
  <si>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</si>
  <si>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</si>
  <si>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</si>
  <si>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</si>
  <si>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</si>
  <si>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</si>
  <si>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</si>
  <si>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</si>
  <si>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</si>
  <si>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</si>
  <si>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</si>
  <si>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</si>
  <si>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</si>
  <si>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</si>
  <si>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</si>
  <si>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</si>
  <si>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</si>
  <si>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</si>
  <si>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</si>
  <si>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</si>
  <si>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</si>
  <si>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</si>
  <si>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</si>
  <si>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</si>
  <si>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</si>
  <si>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</si>
  <si>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</si>
  <si>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</si>
  <si>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</si>
  <si>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</si>
  <si>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</si>
  <si>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</si>
  <si>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</si>
  <si>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</si>
  <si>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</si>
  <si>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</si>
  <si>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</si>
  <si>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</si>
  <si>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</si>
  <si>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</si>
  <si>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</si>
  <si>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</si>
  <si>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</si>
  <si>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</si>
  <si>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</si>
  <si>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</si>
  <si>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</si>
  <si>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</si>
  <si>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</si>
  <si>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</si>
  <si>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</si>
  <si>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</si>
  <si>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</si>
  <si>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</si>
  <si>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</si>
  <si>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</si>
  <si>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</si>
  <si>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</si>
  <si>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</si>
  <si>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</si>
  <si>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</si>
  <si>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</si>
  <si>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</si>
  <si>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</si>
  <si>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</si>
  <si>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</si>
  <si>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</si>
  <si>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</si>
  <si>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</si>
  <si>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</si>
  <si>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</si>
  <si>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</si>
  <si>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</si>
  <si>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</si>
  <si>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</si>
  <si>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</si>
  <si>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</si>
  <si>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</si>
  <si>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</si>
  <si>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</si>
  <si>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</si>
  <si>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</si>
  <si>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</si>
  <si>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</si>
  <si>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</si>
  <si>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</si>
  <si>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</si>
  <si>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</si>
  <si>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</si>
  <si>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</si>
  <si>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</si>
  <si>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</si>
  <si>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</si>
  <si>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</si>
  <si>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</si>
  <si>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</si>
  <si>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</si>
  <si>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</si>
  <si>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</si>
  <si>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</si>
  <si>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</si>
  <si>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</si>
  <si>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</si>
  <si>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</si>
  <si>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</si>
  <si>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</si>
  <si>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</si>
  <si>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</si>
  <si>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</si>
  <si>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</si>
  <si>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</si>
  <si>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</si>
  <si>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</si>
  <si>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</si>
  <si>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</si>
  <si>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</si>
  <si>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</si>
  <si>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</si>
  <si>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</si>
  <si>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</si>
  <si>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</si>
  <si>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</si>
  <si>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</si>
  <si>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</si>
  <si>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</si>
  <si>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</si>
  <si>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</si>
  <si>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</si>
  <si>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</si>
  <si>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</si>
  <si>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</si>
  <si>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</si>
  <si>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</si>
  <si>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</si>
  <si>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</si>
  <si>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</si>
  <si>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</si>
  <si>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</si>
  <si>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</si>
  <si>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</si>
  <si>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</si>
  <si>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</si>
  <si>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</si>
  <si>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</si>
  <si>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</si>
  <si>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</si>
  <si>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</si>
  <si>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</si>
  <si>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</si>
  <si>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</si>
  <si>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</si>
  <si>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</si>
  <si>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</si>
  <si>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</si>
  <si>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</si>
  <si>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</si>
  <si>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</si>
  <si>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</si>
  <si>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</si>
  <si>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</si>
  <si>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</si>
  <si>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</si>
  <si>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</si>
  <si>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</si>
  <si>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</si>
  <si>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</si>
  <si>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</si>
  <si>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</si>
  <si>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</si>
  <si>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</si>
  <si>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</si>
  <si>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</si>
  <si>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</si>
  <si>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</si>
  <si>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</si>
  <si>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</si>
  <si>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</si>
  <si>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</si>
  <si>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</si>
  <si>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</si>
  <si>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</si>
  <si>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</si>
  <si>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</si>
  <si>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</si>
  <si>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</si>
  <si>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</si>
  <si>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</si>
  <si>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</si>
  <si>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</si>
  <si>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</si>
  <si>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</si>
  <si>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</si>
  <si>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</si>
  <si>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</si>
  <si>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</si>
  <si>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</si>
  <si>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</si>
  <si>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</si>
  <si>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</si>
  <si>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</si>
  <si>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</si>
  <si>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</si>
  <si>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</si>
  <si>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</si>
  <si>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</si>
  <si>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</si>
  <si>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</si>
  <si>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</si>
  <si>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</si>
  <si>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</si>
  <si>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</si>
  <si>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</si>
  <si>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</si>
  <si>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</si>
  <si>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</si>
  <si>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</si>
  <si>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</si>
  <si>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</si>
  <si>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</si>
  <si>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</si>
  <si>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</si>
  <si>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</si>
  <si>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</si>
  <si>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</si>
  <si>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</si>
  <si>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</si>
  <si>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</si>
  <si>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</si>
  <si>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</si>
  <si>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</si>
  <si>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</si>
  <si>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</si>
  <si>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</si>
  <si>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</si>
  <si>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</si>
  <si>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</si>
  <si>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</si>
  <si>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</si>
  <si>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</si>
  <si>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</si>
  <si>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</si>
  <si>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</si>
  <si>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</si>
  <si>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</si>
  <si>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</si>
  <si>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</si>
  <si>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</si>
  <si>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</si>
  <si>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</si>
  <si>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</si>
  <si>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</si>
  <si>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</si>
  <si>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</si>
  <si>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</si>
  <si>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</si>
  <si>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</si>
  <si>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</si>
  <si>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</si>
  <si>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</si>
  <si>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</si>
  <si>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</si>
  <si>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</si>
  <si>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</si>
  <si>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</si>
  <si>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</si>
  <si>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</si>
  <si>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</si>
  <si>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</si>
  <si>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</si>
  <si>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</si>
  <si>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</si>
  <si>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</si>
  <si>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</si>
  <si>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</si>
  <si>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</si>
  <si>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</si>
  <si>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</si>
  <si>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</si>
  <si>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</si>
  <si>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</si>
  <si>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</si>
  <si>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</si>
  <si>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</si>
  <si>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</si>
  <si>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</si>
  <si>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</si>
  <si>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</si>
  <si>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</si>
  <si>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</si>
  <si>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</si>
  <si>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</si>
  <si>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</si>
  <si>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</si>
  <si>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</si>
  <si>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</si>
  <si>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</si>
  <si>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</si>
  <si>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</si>
  <si>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</si>
  <si>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</si>
  <si>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</si>
  <si>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</si>
  <si>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</si>
  <si>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</si>
  <si>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</si>
  <si>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</si>
  <si>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</si>
  <si>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</si>
  <si>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</si>
  <si>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</si>
  <si>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</si>
  <si>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</si>
  <si>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</si>
  <si>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</si>
  <si>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</si>
  <si>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</si>
  <si>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</si>
  <si>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</si>
  <si>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</si>
  <si>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</si>
  <si>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</si>
  <si>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</si>
  <si>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</si>
  <si>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</si>
  <si>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</si>
  <si>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</si>
  <si>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</si>
  <si>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</si>
  <si>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</si>
  <si>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</si>
  <si>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</si>
  <si>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</si>
  <si>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</si>
  <si>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</si>
  <si>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</si>
  <si>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</si>
  <si>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1400-1450</t>
  </si>
  <si>
    <t>2580-2610</t>
  </si>
  <si>
    <t>2800-2900</t>
  </si>
  <si>
    <t>BANKNIFTY 38000 CE 13 APR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</si>
  <si>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</si>
  <si>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</si>
  <si>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</si>
  <si>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</si>
  <si>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</si>
  <si>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</si>
  <si>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</si>
  <si>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</si>
  <si>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</si>
  <si>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KBCGLOBAL</t>
  </si>
  <si>
    <t>KBC Global Limited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</si>
  <si>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</si>
  <si>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</si>
  <si>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</si>
  <si>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</si>
  <si>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</si>
  <si>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</si>
  <si>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</si>
  <si>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</si>
  <si>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</si>
  <si>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157-159</t>
  </si>
  <si>
    <t>JUBLFOOD 600 CE APR</t>
  </si>
  <si>
    <t>20-22</t>
  </si>
  <si>
    <t>Loss of Rs.105/-</t>
  </si>
  <si>
    <t>Loss of Rs.3.65/-</t>
  </si>
  <si>
    <t>CROMPTON APR FUT</t>
  </si>
  <si>
    <t>385-390</t>
  </si>
  <si>
    <t>765-775</t>
  </si>
  <si>
    <t>SBIN APR FUT</t>
  </si>
  <si>
    <t>520-525</t>
  </si>
  <si>
    <t>Loss of Rs.47.5/-</t>
  </si>
  <si>
    <t>NIFTY 17100 PE 21-APR</t>
  </si>
  <si>
    <t>90-110</t>
  </si>
  <si>
    <t>BANKNIFTY 36200 CE 21-APR</t>
  </si>
  <si>
    <t>320-400</t>
  </si>
  <si>
    <t>Profit of Rs.24.5/-</t>
  </si>
  <si>
    <t>Profit of Rs.26.5/-</t>
  </si>
  <si>
    <t>PIDILITIND 2380 CE APR</t>
  </si>
  <si>
    <t>55-70</t>
  </si>
  <si>
    <t>830-900</t>
  </si>
  <si>
    <t>1160-1190</t>
  </si>
  <si>
    <t>17-132</t>
  </si>
  <si>
    <t xml:space="preserve">CANBK </t>
  </si>
  <si>
    <t>233-234</t>
  </si>
  <si>
    <t>242-250</t>
  </si>
  <si>
    <t>Profit of Rs.7.75/-</t>
  </si>
  <si>
    <t>ICICIBANK  APR FUT</t>
  </si>
  <si>
    <t>770-778</t>
  </si>
  <si>
    <t>2440-2460</t>
  </si>
  <si>
    <t>1975-1985</t>
  </si>
  <si>
    <t>2050-2100</t>
  </si>
  <si>
    <t>1370-1380</t>
  </si>
  <si>
    <t>395-400</t>
  </si>
  <si>
    <t>NIFTY 17250 PE 21-APR</t>
  </si>
  <si>
    <t>NIFTY 17400 PE 21-APR</t>
  </si>
  <si>
    <t>Loss of Rs.36.5/-</t>
  </si>
  <si>
    <t>Profit of Rs.2/-</t>
  </si>
  <si>
    <t>Profit of Rs.6/-</t>
  </si>
  <si>
    <t>Profit of Rs.7.5/-</t>
  </si>
  <si>
    <t>Profit of Rs.2.5/-</t>
  </si>
  <si>
    <t>MPHASIS APR FUT</t>
  </si>
  <si>
    <t>3000-3050</t>
  </si>
  <si>
    <t>MTARTECH</t>
  </si>
  <si>
    <t>1705-1715</t>
  </si>
  <si>
    <t>1760-1800</t>
  </si>
  <si>
    <t>Loss of Rs.37/-</t>
  </si>
  <si>
    <t>CROMPTON 380 CE APR</t>
  </si>
  <si>
    <t>15-18</t>
  </si>
  <si>
    <t>NIFTY 17400 CE 28-APR</t>
  </si>
  <si>
    <t>120-150</t>
  </si>
  <si>
    <t>500-550</t>
  </si>
  <si>
    <t>BANKNIFTY 36200 CE 28-APR</t>
  </si>
  <si>
    <t>Loss of Rs.6.5/-</t>
  </si>
  <si>
    <t>Loss of Rs.8.5/-</t>
  </si>
  <si>
    <t>HRTI PRIVATE LIMITED</t>
  </si>
  <si>
    <t>Loss of Rs.75/-</t>
  </si>
  <si>
    <t>Loss of Rs.6/-</t>
  </si>
  <si>
    <t>Loss of Rs.4/-</t>
  </si>
  <si>
    <t>Loss of Rs.27/-</t>
  </si>
  <si>
    <t>Loss of Rs.4.5/-</t>
  </si>
  <si>
    <t>Loss of Rs.39.5/-</t>
  </si>
  <si>
    <t>Loss of Rs.115/-</t>
  </si>
  <si>
    <t>JUBLFOOD 560 CE APR</t>
  </si>
  <si>
    <t>14-18.0</t>
  </si>
  <si>
    <t>247-250</t>
  </si>
  <si>
    <t>515-525</t>
  </si>
  <si>
    <t>JUBLFOOD MAY FUT</t>
  </si>
  <si>
    <t>Loss of Rs.21/-</t>
  </si>
  <si>
    <t>HCKKVENTURE</t>
  </si>
  <si>
    <t>HARISH VEERAPPA KANCHAN</t>
  </si>
  <si>
    <t>HEMORGANIC</t>
  </si>
  <si>
    <t>HANSABEN BHARATKUMAR PATEL</t>
  </si>
  <si>
    <t>VCU</t>
  </si>
  <si>
    <t>Future Consumer Ltd</t>
  </si>
  <si>
    <t>COLPAL MAY FUT</t>
  </si>
  <si>
    <t>1650-1690</t>
  </si>
  <si>
    <t>MPHASIS MAY FUT</t>
  </si>
  <si>
    <t>2900-2950</t>
  </si>
  <si>
    <t>JSWSTEEL MAY FUT</t>
  </si>
  <si>
    <t>735-740</t>
  </si>
  <si>
    <t>NIFTY 17100 PE 28-APR</t>
  </si>
  <si>
    <t>Profit of Rs.30.5/-</t>
  </si>
  <si>
    <t>ANUSTUP TRADING  PRIVATE LIMITED</t>
  </si>
  <si>
    <t>JSLL</t>
  </si>
  <si>
    <t>Jeena Sikho Lifecare Ltd</t>
  </si>
  <si>
    <t>NIFTY MAY FUT</t>
  </si>
  <si>
    <t>17300-17400</t>
  </si>
  <si>
    <t>Loss of Rs.5/-</t>
  </si>
  <si>
    <t>BANKNIFTY 36000 CE 28-APR</t>
  </si>
  <si>
    <t>300-380</t>
  </si>
  <si>
    <t>Profit of Rs.57.5/-</t>
  </si>
  <si>
    <t>Profit of Rs.90/-</t>
  </si>
  <si>
    <t>TATASTEEL MAY FUT</t>
  </si>
  <si>
    <t>1250-1255</t>
  </si>
  <si>
    <t>1290-1310</t>
  </si>
  <si>
    <t>BCLENTERPR</t>
  </si>
  <si>
    <t>TOPGAIN FINANCE PRIVATE LIMITED</t>
  </si>
  <si>
    <t>BP EQUITIES PVT. LTD.</t>
  </si>
  <si>
    <t>PARESH DHIRAJLAL SHAH</t>
  </si>
  <si>
    <t>RAJESH KUMAR</t>
  </si>
  <si>
    <t>RIIL</t>
  </si>
  <si>
    <t>MATHISYS ADVISORS LLP</t>
  </si>
  <si>
    <t>PRAVEEN KUMAR RATHI</t>
  </si>
  <si>
    <t>SKL</t>
  </si>
  <si>
    <t>DAADI EQUITY&amp; DERIVATIVE PRIVATE LIMITED</t>
  </si>
  <si>
    <t>WAYS VINIMAY PRIVATE LIMITED</t>
  </si>
  <si>
    <t>VEENA RAJESH SHAH</t>
  </si>
  <si>
    <t>VAL</t>
  </si>
  <si>
    <t>SUBHA LAKSHMI AGARWAL</t>
  </si>
  <si>
    <t>NK SECURITIES RESEARCH PRIVATE LIMITED</t>
  </si>
  <si>
    <t>JAICORPLTD</t>
  </si>
  <si>
    <t>Jai Corp Limited</t>
  </si>
  <si>
    <t>XTX MARKETS LLP</t>
  </si>
  <si>
    <t>MAHESHWARI</t>
  </si>
  <si>
    <t>Maheshwari Logistics Limi</t>
  </si>
  <si>
    <t>ANANT WEALTH CONSULTANTS PRIVATE LIMITED</t>
  </si>
  <si>
    <t>MANAKSTEEL</t>
  </si>
  <si>
    <t>Manaksia Steels Ltd</t>
  </si>
  <si>
    <t>Reliance Indl Infra Ltd</t>
  </si>
  <si>
    <t>VAIBHAV STOCK AND DERIVATIVES BROKING PRIVATE LIMITED</t>
  </si>
  <si>
    <t>JUMP TRADING FINANCIAL INDIA PRIVATE LIMITED</t>
  </si>
  <si>
    <t>MINDTRADE TECHNOLOGIES LLP</t>
  </si>
  <si>
    <t>B</t>
  </si>
  <si>
    <t>232-236</t>
  </si>
  <si>
    <t>Profit of Rs.13/-</t>
  </si>
  <si>
    <t>Profit of Rs.95/-</t>
  </si>
  <si>
    <t>60-70</t>
  </si>
  <si>
    <t>BANKNIFTY 36200 PE 28-APR</t>
  </si>
  <si>
    <t>200-250</t>
  </si>
  <si>
    <t>Loss of Rs.25.5/-</t>
  </si>
  <si>
    <t>ACEMEN</t>
  </si>
  <si>
    <t>STARWINGS FASHION TRADING LIMITED</t>
  </si>
  <si>
    <t>AMITINT</t>
  </si>
  <si>
    <t>RAJU RASIKLAL SHAH</t>
  </si>
  <si>
    <t>BILLWIN</t>
  </si>
  <si>
    <t>GRISELDA CAROLINA VAZ</t>
  </si>
  <si>
    <t>COSYN</t>
  </si>
  <si>
    <t>AMEER SAMSUL HUTHA BANU</t>
  </si>
  <si>
    <t>CRESSAN</t>
  </si>
  <si>
    <t>TANGO COMMOSALES LLP</t>
  </si>
  <si>
    <t>DANUBE</t>
  </si>
  <si>
    <t>KOMAL VISHAL KOTHARI</t>
  </si>
  <si>
    <t>DGL</t>
  </si>
  <si>
    <t>RAJESH KUMAR PIROGIWAL AND SONS HUF</t>
  </si>
  <si>
    <t>DHYAANI</t>
  </si>
  <si>
    <t>GIRIRAJ STOCK BROKING PRIVATE LIMITED</t>
  </si>
  <si>
    <t>EKENNIS</t>
  </si>
  <si>
    <t>SUNILKUMAR CHANDRAKANT MEHTA</t>
  </si>
  <si>
    <t>ELLORATRAD</t>
  </si>
  <si>
    <t>N L RUNGTA HUF</t>
  </si>
  <si>
    <t>BHAVINI JAIN</t>
  </si>
  <si>
    <t>NIDHI PARTH SHAH</t>
  </si>
  <si>
    <t>MITHLESHKUMAR MULCHAND AGRAWAL</t>
  </si>
  <si>
    <t>RAJESH MULANI</t>
  </si>
  <si>
    <t>CHETAN RADHESHYAM AGRAWAL</t>
  </si>
  <si>
    <t>PALMI PARTH PATEL</t>
  </si>
  <si>
    <t>VISTRA ITCL (INDIA) LIMITED</t>
  </si>
  <si>
    <t>GATHANI MANISH GIRDHARLAL HUF</t>
  </si>
  <si>
    <t>MANISH GIRDHARLAL GATHANI</t>
  </si>
  <si>
    <t>ARUN RATHI</t>
  </si>
  <si>
    <t>B.W.TRADERS</t>
  </si>
  <si>
    <t>LANCER</t>
  </si>
  <si>
    <t>ERISKA INVESTMENT FUND LTD</t>
  </si>
  <si>
    <t>NEXPACT LIMITED</t>
  </si>
  <si>
    <t>NATURAL</t>
  </si>
  <si>
    <t>RIPALBEN DHARMIKKUMAR PARIKH</t>
  </si>
  <si>
    <t>NCLRESE</t>
  </si>
  <si>
    <t>RISHIAGARWAL</t>
  </si>
  <si>
    <t>PANTH</t>
  </si>
  <si>
    <t>SEJAL P PATEL</t>
  </si>
  <si>
    <t>KIRANKUMAR CHIHALA</t>
  </si>
  <si>
    <t>RCL</t>
  </si>
  <si>
    <t>VENUGOPAL KRISHNAN PAI</t>
  </si>
  <si>
    <t>REGENTRP</t>
  </si>
  <si>
    <t>BP COMTRADE PRIVATE LIMITED</t>
  </si>
  <si>
    <t>SHIV KUMAR JALAN</t>
  </si>
  <si>
    <t>SELLWIN</t>
  </si>
  <si>
    <t>SANDEEP PRABHAKAR SOMAVANSHI</t>
  </si>
  <si>
    <t>PARTON TRADERS PRIVATE LIMITED</t>
  </si>
  <si>
    <t>MACRO COMMODEAL PRIVATE LIMITED</t>
  </si>
  <si>
    <t>SUPREMEX</t>
  </si>
  <si>
    <t>VIVEK KANDA</t>
  </si>
  <si>
    <t>DIVYA KANDA</t>
  </si>
  <si>
    <t>SUUMAYA</t>
  </si>
  <si>
    <t>MAIMEET INVESTMENTS</t>
  </si>
  <si>
    <t>SHAMARU CONSTRUCTION PRIVATE LIMITED</t>
  </si>
  <si>
    <t>TRIOMERC</t>
  </si>
  <si>
    <t>ADI RASAYAN LIMITED</t>
  </si>
  <si>
    <t>JITENDRA BABUBHAI PAREKH</t>
  </si>
  <si>
    <t>GAURANG JITENDRA PAREKH HUF</t>
  </si>
  <si>
    <t>GAURANG JITENDRA PAREKH</t>
  </si>
  <si>
    <t>DHANALAKSHMI KURAPATI</t>
  </si>
  <si>
    <t>VERANDA</t>
  </si>
  <si>
    <t>MANSI SHARE &amp; STOCK ADVISORS PRIVATE LIMITED</t>
  </si>
  <si>
    <t>ATALREAL</t>
  </si>
  <si>
    <t>Atal Realtech Limited</t>
  </si>
  <si>
    <t>CHENNPETRO</t>
  </si>
  <si>
    <t>Chennai Petroleum Corp</t>
  </si>
  <si>
    <t>DOLLY KHANNA</t>
  </si>
  <si>
    <t>DCM</t>
  </si>
  <si>
    <t>DCM  Ltd</t>
  </si>
  <si>
    <t>VED PRAKASH AGARWAL</t>
  </si>
  <si>
    <t>GICL</t>
  </si>
  <si>
    <t>Globe Intl Carriers Ltd</t>
  </si>
  <si>
    <t>HEMAL ARUNBHAI MEHTA</t>
  </si>
  <si>
    <t>AXIS INVESTMENTS</t>
  </si>
  <si>
    <t>BP FINTRADE PRIVATE LIMITED</t>
  </si>
  <si>
    <t>NIRAJ RAJNIKANT SHAH</t>
  </si>
  <si>
    <t>SDBL</t>
  </si>
  <si>
    <t>Som Dist &amp; Brew Ltd</t>
  </si>
  <si>
    <t>SAHI TRADING PRIVATE LIMITED</t>
  </si>
  <si>
    <t>SILGO</t>
  </si>
  <si>
    <t>Silgo Retail Limited</t>
  </si>
  <si>
    <t>MUKUL MAHESHWARI (HUF)</t>
  </si>
  <si>
    <t>SUPREMEENG</t>
  </si>
  <si>
    <t>Supreme Engineering Ltd</t>
  </si>
  <si>
    <t>AARNA FINVEST</t>
  </si>
  <si>
    <t>TV18 Broadcast Limited</t>
  </si>
  <si>
    <t>WALPAR</t>
  </si>
  <si>
    <t>Walpar Nutritions Limited</t>
  </si>
  <si>
    <t>VISTRA ITCL INDIA LIMITED</t>
  </si>
  <si>
    <t>ANAYA COMMERCIAL LLP</t>
  </si>
  <si>
    <t>DEEPIKA  GUPTA</t>
  </si>
  <si>
    <t>MEGASTAR</t>
  </si>
  <si>
    <t>Megastar Foods Limited</t>
  </si>
  <si>
    <t>L7 HITECH PRIVATE LIMITED</t>
  </si>
  <si>
    <t>PRAKASHSTL</t>
  </si>
  <si>
    <t>Prakash Steelage Ltd</t>
  </si>
  <si>
    <t>AVANI IMPEX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</si>
</sst>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9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2" fontId="31" fillId="2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5" borderId="21" xfId="0" applyFont="1" applyFill="1" applyBorder="1" applyAlignment="1">
      <alignment horizontal="left" vertical="center"/>
    </xf>
    <xf numFmtId="0" fontId="32" fillId="25" borderId="21" xfId="0" applyFont="1" applyFill="1" applyBorder="1" applyAlignment="1">
      <alignment horizontal="center" vertical="center"/>
    </xf>
    <xf numFmtId="17" fontId="32" fillId="25" borderId="21" xfId="0" applyNumberFormat="1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0" fontId="31" fillId="21" borderId="24" xfId="0" applyFont="1" applyFill="1" applyBorder="1" applyAlignment="1">
      <alignment horizontal="center" vertical="center"/>
    </xf>
    <xf numFmtId="166" fontId="31" fillId="22" borderId="23" xfId="0" applyNumberFormat="1" applyFont="1" applyFill="1" applyBorder="1" applyAlignment="1">
      <alignment horizontal="center" vertical="center"/>
    </xf>
    <xf numFmtId="166" fontId="31" fillId="22" borderId="24" xfId="0" applyNumberFormat="1" applyFont="1" applyFill="1" applyBorder="1" applyAlignment="1">
      <alignment horizontal="center" vertical="center"/>
    </xf>
    <xf numFmtId="0" fontId="31" fillId="22" borderId="26" xfId="0" applyFont="1" applyFill="1" applyBorder="1" applyAlignment="1">
      <alignment horizontal="center" vertical="center"/>
    </xf>
    <xf numFmtId="0" fontId="31" fillId="22" borderId="27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44680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B12" sqref="B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44680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8" t="s">
        <v>16</v>
      </c>
      <c r="B9" s="470" t="s">
        <v>17</v>
      </c>
      <c r="C9" s="470" t="s">
        <v>18</v>
      </c>
      <c r="D9" s="470" t="s">
        <v>19</v>
      </c>
      <c r="E9" s="23" t="s">
        <v>20</v>
      </c>
      <c r="F9" s="23" t="s">
        <v>21</v>
      </c>
      <c r="G9" s="465" t="s">
        <v>22</v>
      </c>
      <c r="H9" s="466"/>
      <c r="I9" s="467"/>
      <c r="J9" s="465" t="s">
        <v>23</v>
      </c>
      <c r="K9" s="466"/>
      <c r="L9" s="467"/>
      <c r="M9" s="23"/>
      <c r="N9" s="24"/>
      <c r="O9" s="24"/>
      <c r="P9" s="24"/>
    </row>
    <row r="10" spans="1:16" ht="59.25" customHeight="1">
      <c r="A10" s="469"/>
      <c r="B10" s="471"/>
      <c r="C10" s="471"/>
      <c r="D10" s="47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17260.349999999999</v>
      </c>
      <c r="F11" s="32">
        <v>17231.599999999999</v>
      </c>
      <c r="G11" s="33">
        <v>17122.849999999999</v>
      </c>
      <c r="H11" s="33">
        <v>16985.349999999999</v>
      </c>
      <c r="I11" s="33">
        <v>16876.599999999999</v>
      </c>
      <c r="J11" s="33">
        <v>17369.099999999999</v>
      </c>
      <c r="K11" s="33">
        <v>17477.849999999999</v>
      </c>
      <c r="L11" s="33">
        <v>17615.349999999999</v>
      </c>
      <c r="M11" s="34">
        <v>17340.349999999999</v>
      </c>
      <c r="N11" s="34">
        <v>17094.099999999999</v>
      </c>
      <c r="O11" s="35">
        <v>10136300</v>
      </c>
      <c r="P11" s="36">
        <v>-0.16000182314650224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36463.599999999999</v>
      </c>
      <c r="F12" s="37">
        <v>36335.866666666669</v>
      </c>
      <c r="G12" s="38">
        <v>36122.733333333337</v>
      </c>
      <c r="H12" s="38">
        <v>35781.866666666669</v>
      </c>
      <c r="I12" s="38">
        <v>35568.733333333337</v>
      </c>
      <c r="J12" s="38">
        <v>36676.733333333337</v>
      </c>
      <c r="K12" s="38">
        <v>36889.866666666669</v>
      </c>
      <c r="L12" s="38">
        <v>37230.733333333337</v>
      </c>
      <c r="M12" s="28">
        <v>36549</v>
      </c>
      <c r="N12" s="28">
        <v>35995</v>
      </c>
      <c r="O12" s="39">
        <v>2669300</v>
      </c>
      <c r="P12" s="40">
        <v>-0.19878736033257544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16720</v>
      </c>
      <c r="F13" s="37">
        <v>16683.316666666666</v>
      </c>
      <c r="G13" s="38">
        <v>16646.633333333331</v>
      </c>
      <c r="H13" s="38">
        <v>16573.266666666666</v>
      </c>
      <c r="I13" s="38">
        <v>16536.583333333332</v>
      </c>
      <c r="J13" s="38">
        <v>16756.683333333331</v>
      </c>
      <c r="K13" s="38">
        <v>16793.366666666665</v>
      </c>
      <c r="L13" s="38">
        <v>16866.73333333333</v>
      </c>
      <c r="M13" s="28">
        <v>16720</v>
      </c>
      <c r="N13" s="28">
        <v>16609.95</v>
      </c>
      <c r="O13" s="39">
        <v>1680</v>
      </c>
      <c r="P13" s="40">
        <v>-2.3255813953488372E-2</v>
      </c>
    </row>
    <row r="14" spans="1:16" ht="12.75" customHeight="1">
      <c r="A14" s="28">
        <v>4</v>
      </c>
      <c r="B14" s="29" t="s">
        <v>35</v>
      </c>
      <c r="C14" s="30" t="s">
        <v>855</v>
      </c>
      <c r="D14" s="31">
        <v>44712</v>
      </c>
      <c r="E14" s="37">
        <v>7222.6</v>
      </c>
      <c r="F14" s="37">
        <v>7231.7</v>
      </c>
      <c r="G14" s="38">
        <v>7213.4</v>
      </c>
      <c r="H14" s="38">
        <v>7204.2</v>
      </c>
      <c r="I14" s="38">
        <v>7185.9</v>
      </c>
      <c r="J14" s="38">
        <v>7240.9</v>
      </c>
      <c r="K14" s="38">
        <v>7259.2000000000007</v>
      </c>
      <c r="L14" s="38">
        <v>7268.4</v>
      </c>
      <c r="M14" s="28">
        <v>7250</v>
      </c>
      <c r="N14" s="28">
        <v>7222.5</v>
      </c>
      <c r="O14" s="39">
        <v>1200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889.9</v>
      </c>
      <c r="F15" s="37">
        <v>885.59999999999991</v>
      </c>
      <c r="G15" s="38">
        <v>878.89999999999986</v>
      </c>
      <c r="H15" s="38">
        <v>867.9</v>
      </c>
      <c r="I15" s="38">
        <v>861.19999999999993</v>
      </c>
      <c r="J15" s="38">
        <v>896.5999999999998</v>
      </c>
      <c r="K15" s="38">
        <v>903.29999999999984</v>
      </c>
      <c r="L15" s="38">
        <v>914.29999999999973</v>
      </c>
      <c r="M15" s="28">
        <v>892.3</v>
      </c>
      <c r="N15" s="28">
        <v>874.6</v>
      </c>
      <c r="O15" s="39">
        <v>2447150</v>
      </c>
      <c r="P15" s="40">
        <v>-7.9309242085065554E-2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2106.6999999999998</v>
      </c>
      <c r="F16" s="37">
        <v>2094.25</v>
      </c>
      <c r="G16" s="38">
        <v>2077.4499999999998</v>
      </c>
      <c r="H16" s="38">
        <v>2048.1999999999998</v>
      </c>
      <c r="I16" s="38">
        <v>2031.3999999999996</v>
      </c>
      <c r="J16" s="38">
        <v>2123.5</v>
      </c>
      <c r="K16" s="38">
        <v>2140.3000000000002</v>
      </c>
      <c r="L16" s="38">
        <v>2169.5500000000002</v>
      </c>
      <c r="M16" s="28">
        <v>2111.0500000000002</v>
      </c>
      <c r="N16" s="28">
        <v>2065</v>
      </c>
      <c r="O16" s="39">
        <v>287000</v>
      </c>
      <c r="P16" s="40">
        <v>-8.4529505582137163E-2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17357.05</v>
      </c>
      <c r="F17" s="37">
        <v>17358.133333333331</v>
      </c>
      <c r="G17" s="38">
        <v>17176.716666666664</v>
      </c>
      <c r="H17" s="38">
        <v>16996.383333333331</v>
      </c>
      <c r="I17" s="38">
        <v>16814.966666666664</v>
      </c>
      <c r="J17" s="38">
        <v>17538.466666666664</v>
      </c>
      <c r="K17" s="38">
        <v>17719.883333333335</v>
      </c>
      <c r="L17" s="38">
        <v>17900.216666666664</v>
      </c>
      <c r="M17" s="28">
        <v>17539.55</v>
      </c>
      <c r="N17" s="28">
        <v>17177.8</v>
      </c>
      <c r="O17" s="39">
        <v>30450</v>
      </c>
      <c r="P17" s="40">
        <v>-0.116751269035533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123.1</v>
      </c>
      <c r="F18" s="37">
        <v>122.93333333333334</v>
      </c>
      <c r="G18" s="38">
        <v>121.16666666666667</v>
      </c>
      <c r="H18" s="38">
        <v>119.23333333333333</v>
      </c>
      <c r="I18" s="38">
        <v>117.46666666666667</v>
      </c>
      <c r="J18" s="38">
        <v>124.86666666666667</v>
      </c>
      <c r="K18" s="38">
        <v>126.63333333333333</v>
      </c>
      <c r="L18" s="38">
        <v>128.56666666666666</v>
      </c>
      <c r="M18" s="28">
        <v>124.7</v>
      </c>
      <c r="N18" s="28">
        <v>121</v>
      </c>
      <c r="O18" s="39">
        <v>24323200</v>
      </c>
      <c r="P18" s="40">
        <v>4.3604651162790697E-3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284</v>
      </c>
      <c r="F19" s="37">
        <v>284.38333333333333</v>
      </c>
      <c r="G19" s="38">
        <v>281.76666666666665</v>
      </c>
      <c r="H19" s="38">
        <v>279.5333333333333</v>
      </c>
      <c r="I19" s="38">
        <v>276.91666666666663</v>
      </c>
      <c r="J19" s="38">
        <v>286.61666666666667</v>
      </c>
      <c r="K19" s="38">
        <v>289.23333333333335</v>
      </c>
      <c r="L19" s="38">
        <v>291.4666666666667</v>
      </c>
      <c r="M19" s="28">
        <v>287</v>
      </c>
      <c r="N19" s="28">
        <v>282.14999999999998</v>
      </c>
      <c r="O19" s="39">
        <v>10449400</v>
      </c>
      <c r="P19" s="40">
        <v>-3.644210021577559E-2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2381.6</v>
      </c>
      <c r="F20" s="37">
        <v>2366.1</v>
      </c>
      <c r="G20" s="38">
        <v>2339.0499999999997</v>
      </c>
      <c r="H20" s="38">
        <v>2296.5</v>
      </c>
      <c r="I20" s="38">
        <v>2269.4499999999998</v>
      </c>
      <c r="J20" s="38">
        <v>2408.6499999999996</v>
      </c>
      <c r="K20" s="38">
        <v>2435.6999999999998</v>
      </c>
      <c r="L20" s="38">
        <v>2478.2499999999995</v>
      </c>
      <c r="M20" s="28">
        <v>2393.15</v>
      </c>
      <c r="N20" s="28">
        <v>2323.5500000000002</v>
      </c>
      <c r="O20" s="39">
        <v>2810250</v>
      </c>
      <c r="P20" s="40">
        <v>-8.6023253923083173E-2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2383.1</v>
      </c>
      <c r="F21" s="37">
        <v>2374.6333333333332</v>
      </c>
      <c r="G21" s="38">
        <v>2353.4666666666662</v>
      </c>
      <c r="H21" s="38">
        <v>2323.833333333333</v>
      </c>
      <c r="I21" s="38">
        <v>2302.6666666666661</v>
      </c>
      <c r="J21" s="38">
        <v>2404.2666666666664</v>
      </c>
      <c r="K21" s="38">
        <v>2425.4333333333334</v>
      </c>
      <c r="L21" s="38">
        <v>2455.0666666666666</v>
      </c>
      <c r="M21" s="28">
        <v>2395.8000000000002</v>
      </c>
      <c r="N21" s="28">
        <v>2345</v>
      </c>
      <c r="O21" s="39">
        <v>18707500</v>
      </c>
      <c r="P21" s="40">
        <v>-4.5779137975006379E-2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890.3</v>
      </c>
      <c r="F22" s="37">
        <v>891.15</v>
      </c>
      <c r="G22" s="38">
        <v>879.15</v>
      </c>
      <c r="H22" s="38">
        <v>868</v>
      </c>
      <c r="I22" s="38">
        <v>856</v>
      </c>
      <c r="J22" s="38">
        <v>902.3</v>
      </c>
      <c r="K22" s="38">
        <v>914.3</v>
      </c>
      <c r="L22" s="38">
        <v>925.44999999999993</v>
      </c>
      <c r="M22" s="28">
        <v>903.15</v>
      </c>
      <c r="N22" s="28">
        <v>880</v>
      </c>
      <c r="O22" s="39">
        <v>76680000</v>
      </c>
      <c r="P22" s="40">
        <v>-3.1252467507856548E-2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3316.25</v>
      </c>
      <c r="F23" s="37">
        <v>3306.2833333333328</v>
      </c>
      <c r="G23" s="38">
        <v>3276.6666666666656</v>
      </c>
      <c r="H23" s="38">
        <v>3237.0833333333326</v>
      </c>
      <c r="I23" s="38">
        <v>3207.4666666666653</v>
      </c>
      <c r="J23" s="38">
        <v>3345.8666666666659</v>
      </c>
      <c r="K23" s="38">
        <v>3375.4833333333327</v>
      </c>
      <c r="L23" s="38">
        <v>3415.0666666666662</v>
      </c>
      <c r="M23" s="28">
        <v>3335.9</v>
      </c>
      <c r="N23" s="28">
        <v>3266.7</v>
      </c>
      <c r="O23" s="39">
        <v>207200</v>
      </c>
      <c r="P23" s="40">
        <v>-0.13377926421404682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563.04999999999995</v>
      </c>
      <c r="F24" s="37">
        <v>562.01666666666665</v>
      </c>
      <c r="G24" s="38">
        <v>559.5333333333333</v>
      </c>
      <c r="H24" s="38">
        <v>556.01666666666665</v>
      </c>
      <c r="I24" s="38">
        <v>553.5333333333333</v>
      </c>
      <c r="J24" s="38">
        <v>565.5333333333333</v>
      </c>
      <c r="K24" s="38">
        <v>568.01666666666665</v>
      </c>
      <c r="L24" s="38">
        <v>571.5333333333333</v>
      </c>
      <c r="M24" s="28">
        <v>564.5</v>
      </c>
      <c r="N24" s="28">
        <v>558.5</v>
      </c>
      <c r="O24" s="39">
        <v>6501000</v>
      </c>
      <c r="P24" s="40">
        <v>-4.5654726952436879E-2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385.35</v>
      </c>
      <c r="F25" s="37">
        <v>387.01666666666665</v>
      </c>
      <c r="G25" s="38">
        <v>380.0333333333333</v>
      </c>
      <c r="H25" s="38">
        <v>374.71666666666664</v>
      </c>
      <c r="I25" s="38">
        <v>367.73333333333329</v>
      </c>
      <c r="J25" s="38">
        <v>392.33333333333331</v>
      </c>
      <c r="K25" s="38">
        <v>399.31666666666666</v>
      </c>
      <c r="L25" s="38">
        <v>404.63333333333333</v>
      </c>
      <c r="M25" s="28">
        <v>394</v>
      </c>
      <c r="N25" s="28">
        <v>381.7</v>
      </c>
      <c r="O25" s="39">
        <v>36048000</v>
      </c>
      <c r="P25" s="40">
        <v>-3.0107353297279846E-2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785.7</v>
      </c>
      <c r="F26" s="37">
        <v>787.69999999999993</v>
      </c>
      <c r="G26" s="38">
        <v>780.59999999999991</v>
      </c>
      <c r="H26" s="38">
        <v>775.5</v>
      </c>
      <c r="I26" s="38">
        <v>768.4</v>
      </c>
      <c r="J26" s="38">
        <v>792.79999999999984</v>
      </c>
      <c r="K26" s="38">
        <v>799.9</v>
      </c>
      <c r="L26" s="38">
        <v>804.99999999999977</v>
      </c>
      <c r="M26" s="28">
        <v>794.8</v>
      </c>
      <c r="N26" s="28">
        <v>782.6</v>
      </c>
      <c r="O26" s="39">
        <v>1493100</v>
      </c>
      <c r="P26" s="40">
        <v>-8.6509635974304069E-2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4551.1000000000004</v>
      </c>
      <c r="F27" s="37">
        <v>4557.2</v>
      </c>
      <c r="G27" s="38">
        <v>4504.45</v>
      </c>
      <c r="H27" s="38">
        <v>4457.8</v>
      </c>
      <c r="I27" s="38">
        <v>4405.05</v>
      </c>
      <c r="J27" s="38">
        <v>4603.8499999999995</v>
      </c>
      <c r="K27" s="38">
        <v>4656.5999999999995</v>
      </c>
      <c r="L27" s="38">
        <v>4703.2499999999991</v>
      </c>
      <c r="M27" s="28">
        <v>4609.95</v>
      </c>
      <c r="N27" s="28">
        <v>4510.55</v>
      </c>
      <c r="O27" s="39">
        <v>1831875</v>
      </c>
      <c r="P27" s="40">
        <v>-3.1714568880079286E-2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207.45</v>
      </c>
      <c r="F28" s="37">
        <v>209.31666666666669</v>
      </c>
      <c r="G28" s="38">
        <v>204.93333333333339</v>
      </c>
      <c r="H28" s="38">
        <v>202.41666666666671</v>
      </c>
      <c r="I28" s="38">
        <v>198.03333333333342</v>
      </c>
      <c r="J28" s="38">
        <v>211.83333333333337</v>
      </c>
      <c r="K28" s="38">
        <v>216.21666666666664</v>
      </c>
      <c r="L28" s="38">
        <v>218.73333333333335</v>
      </c>
      <c r="M28" s="28">
        <v>213.7</v>
      </c>
      <c r="N28" s="28">
        <v>206.8</v>
      </c>
      <c r="O28" s="39">
        <v>14197500</v>
      </c>
      <c r="P28" s="40">
        <v>-4.4582772543741586E-2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129.05000000000001</v>
      </c>
      <c r="F29" s="37">
        <v>128.86666666666667</v>
      </c>
      <c r="G29" s="38">
        <v>127.93333333333334</v>
      </c>
      <c r="H29" s="38">
        <v>126.81666666666666</v>
      </c>
      <c r="I29" s="38">
        <v>125.88333333333333</v>
      </c>
      <c r="J29" s="38">
        <v>129.98333333333335</v>
      </c>
      <c r="K29" s="38">
        <v>130.91666666666669</v>
      </c>
      <c r="L29" s="38">
        <v>132.03333333333336</v>
      </c>
      <c r="M29" s="28">
        <v>129.80000000000001</v>
      </c>
      <c r="N29" s="28">
        <v>127.75</v>
      </c>
      <c r="O29" s="39">
        <v>32769000</v>
      </c>
      <c r="P29" s="40">
        <v>-7.2474843968921163E-2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3252.95</v>
      </c>
      <c r="F30" s="37">
        <v>3234.2666666666664</v>
      </c>
      <c r="G30" s="38">
        <v>3192.5333333333328</v>
      </c>
      <c r="H30" s="38">
        <v>3132.1166666666663</v>
      </c>
      <c r="I30" s="38">
        <v>3090.3833333333328</v>
      </c>
      <c r="J30" s="38">
        <v>3294.6833333333329</v>
      </c>
      <c r="K30" s="38">
        <v>3336.4166666666665</v>
      </c>
      <c r="L30" s="38">
        <v>3396.833333333333</v>
      </c>
      <c r="M30" s="28">
        <v>3276</v>
      </c>
      <c r="N30" s="28">
        <v>3173.85</v>
      </c>
      <c r="O30" s="39">
        <v>5105400</v>
      </c>
      <c r="P30" s="40">
        <v>-1.4620306302654816E-2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2168.75</v>
      </c>
      <c r="F31" s="37">
        <v>2167.4166666666665</v>
      </c>
      <c r="G31" s="38">
        <v>2141.333333333333</v>
      </c>
      <c r="H31" s="38">
        <v>2113.9166666666665</v>
      </c>
      <c r="I31" s="38">
        <v>2087.833333333333</v>
      </c>
      <c r="J31" s="38">
        <v>2194.833333333333</v>
      </c>
      <c r="K31" s="38">
        <v>2220.9166666666661</v>
      </c>
      <c r="L31" s="38">
        <v>2248.333333333333</v>
      </c>
      <c r="M31" s="28">
        <v>2193.5</v>
      </c>
      <c r="N31" s="28">
        <v>2140</v>
      </c>
      <c r="O31" s="39">
        <v>535150</v>
      </c>
      <c r="P31" s="40">
        <v>-6.6666666666666666E-2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8829.9</v>
      </c>
      <c r="F32" s="37">
        <v>8861.5</v>
      </c>
      <c r="G32" s="38">
        <v>8591</v>
      </c>
      <c r="H32" s="38">
        <v>8352.1</v>
      </c>
      <c r="I32" s="38">
        <v>8081.6</v>
      </c>
      <c r="J32" s="38">
        <v>9100.4</v>
      </c>
      <c r="K32" s="38">
        <v>9370.9</v>
      </c>
      <c r="L32" s="38">
        <v>9609.7999999999993</v>
      </c>
      <c r="M32" s="28">
        <v>9132</v>
      </c>
      <c r="N32" s="28">
        <v>8622.6</v>
      </c>
      <c r="O32" s="39">
        <v>173550</v>
      </c>
      <c r="P32" s="40">
        <v>8.9453860640301322E-2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1398.55</v>
      </c>
      <c r="F33" s="37">
        <v>1387.1500000000003</v>
      </c>
      <c r="G33" s="38">
        <v>1369.3000000000006</v>
      </c>
      <c r="H33" s="38">
        <v>1340.0500000000004</v>
      </c>
      <c r="I33" s="38">
        <v>1322.2000000000007</v>
      </c>
      <c r="J33" s="38">
        <v>1416.4000000000005</v>
      </c>
      <c r="K33" s="38">
        <v>1434.2500000000005</v>
      </c>
      <c r="L33" s="38">
        <v>1463.5000000000005</v>
      </c>
      <c r="M33" s="28">
        <v>1405</v>
      </c>
      <c r="N33" s="28">
        <v>1357.9</v>
      </c>
      <c r="O33" s="39">
        <v>2692500</v>
      </c>
      <c r="P33" s="40">
        <v>-0.14455917394757745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635.5</v>
      </c>
      <c r="F34" s="37">
        <v>635.4</v>
      </c>
      <c r="G34" s="38">
        <v>629.5</v>
      </c>
      <c r="H34" s="38">
        <v>623.5</v>
      </c>
      <c r="I34" s="38">
        <v>617.6</v>
      </c>
      <c r="J34" s="38">
        <v>641.4</v>
      </c>
      <c r="K34" s="38">
        <v>647.29999999999984</v>
      </c>
      <c r="L34" s="38">
        <v>653.29999999999995</v>
      </c>
      <c r="M34" s="28">
        <v>641.29999999999995</v>
      </c>
      <c r="N34" s="28">
        <v>629.4</v>
      </c>
      <c r="O34" s="39">
        <v>15155250</v>
      </c>
      <c r="P34" s="40">
        <v>-5.4466332881006975E-2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781.05</v>
      </c>
      <c r="F35" s="37">
        <v>778.4666666666667</v>
      </c>
      <c r="G35" s="38">
        <v>770.18333333333339</v>
      </c>
      <c r="H35" s="38">
        <v>759.31666666666672</v>
      </c>
      <c r="I35" s="38">
        <v>751.03333333333342</v>
      </c>
      <c r="J35" s="38">
        <v>789.33333333333337</v>
      </c>
      <c r="K35" s="38">
        <v>797.61666666666667</v>
      </c>
      <c r="L35" s="38">
        <v>808.48333333333335</v>
      </c>
      <c r="M35" s="28">
        <v>786.75</v>
      </c>
      <c r="N35" s="28">
        <v>767.6</v>
      </c>
      <c r="O35" s="39">
        <v>46782000</v>
      </c>
      <c r="P35" s="40">
        <v>3.0101883297313984E-3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3811.65</v>
      </c>
      <c r="F36" s="37">
        <v>3860.6</v>
      </c>
      <c r="G36" s="38">
        <v>3746.25</v>
      </c>
      <c r="H36" s="38">
        <v>3680.85</v>
      </c>
      <c r="I36" s="38">
        <v>3566.5</v>
      </c>
      <c r="J36" s="38">
        <v>3926</v>
      </c>
      <c r="K36" s="38">
        <v>4040.3499999999995</v>
      </c>
      <c r="L36" s="38">
        <v>4105.75</v>
      </c>
      <c r="M36" s="28">
        <v>3974.95</v>
      </c>
      <c r="N36" s="28">
        <v>3795.2</v>
      </c>
      <c r="O36" s="39">
        <v>2424250</v>
      </c>
      <c r="P36" s="40">
        <v>3.2474446337308345E-2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15045.55</v>
      </c>
      <c r="F37" s="37">
        <v>15014.183333333334</v>
      </c>
      <c r="G37" s="38">
        <v>14719.366666666669</v>
      </c>
      <c r="H37" s="38">
        <v>14393.183333333334</v>
      </c>
      <c r="I37" s="38">
        <v>14098.366666666669</v>
      </c>
      <c r="J37" s="38">
        <v>15340.366666666669</v>
      </c>
      <c r="K37" s="38">
        <v>15635.183333333334</v>
      </c>
      <c r="L37" s="38">
        <v>15961.366666666669</v>
      </c>
      <c r="M37" s="28">
        <v>15309</v>
      </c>
      <c r="N37" s="28">
        <v>14688</v>
      </c>
      <c r="O37" s="39">
        <v>653200</v>
      </c>
      <c r="P37" s="40">
        <v>-6.0211495575857851E-2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6752.05</v>
      </c>
      <c r="F38" s="37">
        <v>6732.5333333333328</v>
      </c>
      <c r="G38" s="38">
        <v>6631.5666666666657</v>
      </c>
      <c r="H38" s="38">
        <v>6511.083333333333</v>
      </c>
      <c r="I38" s="38">
        <v>6410.1166666666659</v>
      </c>
      <c r="J38" s="38">
        <v>6853.0166666666655</v>
      </c>
      <c r="K38" s="38">
        <v>6953.9833333333327</v>
      </c>
      <c r="L38" s="38">
        <v>7074.4666666666653</v>
      </c>
      <c r="M38" s="28">
        <v>6833.5</v>
      </c>
      <c r="N38" s="28">
        <v>6612.05</v>
      </c>
      <c r="O38" s="39">
        <v>5112500</v>
      </c>
      <c r="P38" s="40">
        <v>-1.5501636818794531E-2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2147.9499999999998</v>
      </c>
      <c r="F39" s="37">
        <v>2174.0666666666671</v>
      </c>
      <c r="G39" s="38">
        <v>2109.233333333334</v>
      </c>
      <c r="H39" s="38">
        <v>2070.5166666666669</v>
      </c>
      <c r="I39" s="38">
        <v>2005.6833333333338</v>
      </c>
      <c r="J39" s="38">
        <v>2212.7833333333342</v>
      </c>
      <c r="K39" s="38">
        <v>2277.6166666666672</v>
      </c>
      <c r="L39" s="38">
        <v>2316.3333333333344</v>
      </c>
      <c r="M39" s="28">
        <v>2238.9</v>
      </c>
      <c r="N39" s="28">
        <v>2135.35</v>
      </c>
      <c r="O39" s="39">
        <v>1167400</v>
      </c>
      <c r="P39" s="40">
        <v>-4.4368041912246234E-2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462.05</v>
      </c>
      <c r="F40" s="37">
        <v>460.58333333333331</v>
      </c>
      <c r="G40" s="38">
        <v>452.76666666666665</v>
      </c>
      <c r="H40" s="38">
        <v>443.48333333333335</v>
      </c>
      <c r="I40" s="38">
        <v>435.66666666666669</v>
      </c>
      <c r="J40" s="38">
        <v>469.86666666666662</v>
      </c>
      <c r="K40" s="38">
        <v>477.68333333333334</v>
      </c>
      <c r="L40" s="38">
        <v>486.96666666666658</v>
      </c>
      <c r="M40" s="28">
        <v>468.4</v>
      </c>
      <c r="N40" s="28">
        <v>451.3</v>
      </c>
      <c r="O40" s="39">
        <v>7016000</v>
      </c>
      <c r="P40" s="40">
        <v>-5.2711168718945774E-2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337.65</v>
      </c>
      <c r="F41" s="37">
        <v>336.73333333333329</v>
      </c>
      <c r="G41" s="38">
        <v>333.76666666666659</v>
      </c>
      <c r="H41" s="38">
        <v>329.88333333333333</v>
      </c>
      <c r="I41" s="38">
        <v>326.91666666666663</v>
      </c>
      <c r="J41" s="38">
        <v>340.61666666666656</v>
      </c>
      <c r="K41" s="38">
        <v>343.58333333333326</v>
      </c>
      <c r="L41" s="38">
        <v>347.46666666666653</v>
      </c>
      <c r="M41" s="28">
        <v>339.7</v>
      </c>
      <c r="N41" s="28">
        <v>332.85</v>
      </c>
      <c r="O41" s="39">
        <v>32043600</v>
      </c>
      <c r="P41" s="40">
        <v>-7.4932446476823941E-2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116.3</v>
      </c>
      <c r="F42" s="37">
        <v>116.21666666666665</v>
      </c>
      <c r="G42" s="38">
        <v>115.08333333333331</v>
      </c>
      <c r="H42" s="38">
        <v>113.86666666666666</v>
      </c>
      <c r="I42" s="38">
        <v>112.73333333333332</v>
      </c>
      <c r="J42" s="38">
        <v>117.43333333333331</v>
      </c>
      <c r="K42" s="38">
        <v>118.56666666666666</v>
      </c>
      <c r="L42" s="38">
        <v>119.7833333333333</v>
      </c>
      <c r="M42" s="28">
        <v>117.35</v>
      </c>
      <c r="N42" s="28">
        <v>115</v>
      </c>
      <c r="O42" s="39">
        <v>111442500</v>
      </c>
      <c r="P42" s="40">
        <v>-6.7091087169441718E-2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1943.55</v>
      </c>
      <c r="F43" s="37">
        <v>1934.8500000000001</v>
      </c>
      <c r="G43" s="38">
        <v>1920.7000000000003</v>
      </c>
      <c r="H43" s="38">
        <v>1897.8500000000001</v>
      </c>
      <c r="I43" s="38">
        <v>1883.7000000000003</v>
      </c>
      <c r="J43" s="38">
        <v>1957.7000000000003</v>
      </c>
      <c r="K43" s="38">
        <v>1971.8500000000004</v>
      </c>
      <c r="L43" s="38">
        <v>1994.7000000000003</v>
      </c>
      <c r="M43" s="28">
        <v>1949</v>
      </c>
      <c r="N43" s="28">
        <v>1912</v>
      </c>
      <c r="O43" s="39">
        <v>1442100</v>
      </c>
      <c r="P43" s="40">
        <v>-0.11388982764447449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247.75</v>
      </c>
      <c r="F44" s="37">
        <v>247.31666666666669</v>
      </c>
      <c r="G44" s="38">
        <v>245.13333333333338</v>
      </c>
      <c r="H44" s="38">
        <v>242.51666666666668</v>
      </c>
      <c r="I44" s="38">
        <v>240.33333333333337</v>
      </c>
      <c r="J44" s="38">
        <v>249.93333333333339</v>
      </c>
      <c r="K44" s="38">
        <v>252.11666666666673</v>
      </c>
      <c r="L44" s="38">
        <v>254.73333333333341</v>
      </c>
      <c r="M44" s="28">
        <v>249.5</v>
      </c>
      <c r="N44" s="28">
        <v>244.7</v>
      </c>
      <c r="O44" s="39">
        <v>31068800</v>
      </c>
      <c r="P44" s="40">
        <v>-7.1014657425292574E-2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731.75</v>
      </c>
      <c r="F45" s="37">
        <v>728.4</v>
      </c>
      <c r="G45" s="38">
        <v>721.9</v>
      </c>
      <c r="H45" s="38">
        <v>712.05</v>
      </c>
      <c r="I45" s="38">
        <v>705.55</v>
      </c>
      <c r="J45" s="38">
        <v>738.25</v>
      </c>
      <c r="K45" s="38">
        <v>744.75</v>
      </c>
      <c r="L45" s="38">
        <v>754.6</v>
      </c>
      <c r="M45" s="28">
        <v>734.9</v>
      </c>
      <c r="N45" s="28">
        <v>718.55</v>
      </c>
      <c r="O45" s="39">
        <v>4098600</v>
      </c>
      <c r="P45" s="40">
        <v>1.3877551020408163E-2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723.7</v>
      </c>
      <c r="F46" s="37">
        <v>719.78333333333342</v>
      </c>
      <c r="G46" s="38">
        <v>713.61666666666679</v>
      </c>
      <c r="H46" s="38">
        <v>703.53333333333342</v>
      </c>
      <c r="I46" s="38">
        <v>697.36666666666679</v>
      </c>
      <c r="J46" s="38">
        <v>729.86666666666679</v>
      </c>
      <c r="K46" s="38">
        <v>736.03333333333353</v>
      </c>
      <c r="L46" s="38">
        <v>746.11666666666679</v>
      </c>
      <c r="M46" s="28">
        <v>725.95</v>
      </c>
      <c r="N46" s="28">
        <v>709.7</v>
      </c>
      <c r="O46" s="39">
        <v>5975250</v>
      </c>
      <c r="P46" s="40">
        <v>-3.8382619191309593E-2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748.25</v>
      </c>
      <c r="F47" s="37">
        <v>749.9</v>
      </c>
      <c r="G47" s="38">
        <v>743.9</v>
      </c>
      <c r="H47" s="38">
        <v>739.55</v>
      </c>
      <c r="I47" s="38">
        <v>733.55</v>
      </c>
      <c r="J47" s="38">
        <v>754.25</v>
      </c>
      <c r="K47" s="38">
        <v>760.25</v>
      </c>
      <c r="L47" s="38">
        <v>764.6</v>
      </c>
      <c r="M47" s="28">
        <v>755.9</v>
      </c>
      <c r="N47" s="28">
        <v>745.55</v>
      </c>
      <c r="O47" s="39">
        <v>47349900</v>
      </c>
      <c r="P47" s="40">
        <v>-2.7776694105254945E-2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54.05</v>
      </c>
      <c r="F48" s="37">
        <v>53.583333333333336</v>
      </c>
      <c r="G48" s="38">
        <v>52.81666666666667</v>
      </c>
      <c r="H48" s="38">
        <v>51.583333333333336</v>
      </c>
      <c r="I48" s="38">
        <v>50.81666666666667</v>
      </c>
      <c r="J48" s="38">
        <v>54.81666666666667</v>
      </c>
      <c r="K48" s="38">
        <v>55.583333333333336</v>
      </c>
      <c r="L48" s="38">
        <v>56.81666666666667</v>
      </c>
      <c r="M48" s="28">
        <v>54.35</v>
      </c>
      <c r="N48" s="28">
        <v>52.35</v>
      </c>
      <c r="O48" s="39">
        <v>104223000</v>
      </c>
      <c r="P48" s="40">
        <v>-5.8075536154868095E-2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378.75</v>
      </c>
      <c r="F49" s="37">
        <v>380.48333333333335</v>
      </c>
      <c r="G49" s="38">
        <v>375.36666666666667</v>
      </c>
      <c r="H49" s="38">
        <v>371.98333333333335</v>
      </c>
      <c r="I49" s="38">
        <v>366.86666666666667</v>
      </c>
      <c r="J49" s="38">
        <v>383.86666666666667</v>
      </c>
      <c r="K49" s="38">
        <v>388.98333333333335</v>
      </c>
      <c r="L49" s="38">
        <v>392.36666666666667</v>
      </c>
      <c r="M49" s="28">
        <v>385.6</v>
      </c>
      <c r="N49" s="28">
        <v>377.1</v>
      </c>
      <c r="O49" s="39">
        <v>10701900</v>
      </c>
      <c r="P49" s="40">
        <v>-0.17029243937232524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14450.35</v>
      </c>
      <c r="F50" s="37">
        <v>14456.483333333332</v>
      </c>
      <c r="G50" s="38">
        <v>14379.116666666663</v>
      </c>
      <c r="H50" s="38">
        <v>14307.883333333331</v>
      </c>
      <c r="I50" s="38">
        <v>14230.516666666663</v>
      </c>
      <c r="J50" s="38">
        <v>14527.716666666664</v>
      </c>
      <c r="K50" s="38">
        <v>14605.083333333332</v>
      </c>
      <c r="L50" s="38">
        <v>14676.316666666664</v>
      </c>
      <c r="M50" s="28">
        <v>14533.85</v>
      </c>
      <c r="N50" s="28">
        <v>14385.25</v>
      </c>
      <c r="O50" s="39">
        <v>133300</v>
      </c>
      <c r="P50" s="40">
        <v>-5.2257376466405971E-2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370.65</v>
      </c>
      <c r="F51" s="37">
        <v>369.51666666666665</v>
      </c>
      <c r="G51" s="38">
        <v>367.43333333333328</v>
      </c>
      <c r="H51" s="38">
        <v>364.21666666666664</v>
      </c>
      <c r="I51" s="38">
        <v>362.13333333333327</v>
      </c>
      <c r="J51" s="38">
        <v>372.73333333333329</v>
      </c>
      <c r="K51" s="38">
        <v>374.81666666666666</v>
      </c>
      <c r="L51" s="38">
        <v>378.0333333333333</v>
      </c>
      <c r="M51" s="28">
        <v>371.6</v>
      </c>
      <c r="N51" s="28">
        <v>366.3</v>
      </c>
      <c r="O51" s="39">
        <v>17269200</v>
      </c>
      <c r="P51" s="40">
        <v>-5.0381074928239136E-2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3356.8</v>
      </c>
      <c r="F52" s="37">
        <v>3336.7000000000003</v>
      </c>
      <c r="G52" s="38">
        <v>3281.2500000000005</v>
      </c>
      <c r="H52" s="38">
        <v>3205.7000000000003</v>
      </c>
      <c r="I52" s="38">
        <v>3150.2500000000005</v>
      </c>
      <c r="J52" s="38">
        <v>3412.2500000000005</v>
      </c>
      <c r="K52" s="38">
        <v>3467.7000000000003</v>
      </c>
      <c r="L52" s="38">
        <v>3543.2500000000005</v>
      </c>
      <c r="M52" s="28">
        <v>3392.15</v>
      </c>
      <c r="N52" s="28">
        <v>3261.15</v>
      </c>
      <c r="O52" s="39">
        <v>1385800</v>
      </c>
      <c r="P52" s="40">
        <v>-6.7373853211009178E-3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426.3</v>
      </c>
      <c r="F53" s="37">
        <v>424.36666666666662</v>
      </c>
      <c r="G53" s="38">
        <v>419.93333333333322</v>
      </c>
      <c r="H53" s="38">
        <v>413.56666666666661</v>
      </c>
      <c r="I53" s="38">
        <v>409.13333333333321</v>
      </c>
      <c r="J53" s="38">
        <v>430.73333333333323</v>
      </c>
      <c r="K53" s="38">
        <v>435.16666666666663</v>
      </c>
      <c r="L53" s="38">
        <v>441.53333333333325</v>
      </c>
      <c r="M53" s="28">
        <v>428.8</v>
      </c>
      <c r="N53" s="28">
        <v>418</v>
      </c>
      <c r="O53" s="39">
        <v>3720600</v>
      </c>
      <c r="P53" s="40">
        <v>-0.17043478260869566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234.6</v>
      </c>
      <c r="F54" s="37">
        <v>233.35</v>
      </c>
      <c r="G54" s="38">
        <v>231.04999999999998</v>
      </c>
      <c r="H54" s="38">
        <v>227.5</v>
      </c>
      <c r="I54" s="38">
        <v>225.2</v>
      </c>
      <c r="J54" s="38">
        <v>236.89999999999998</v>
      </c>
      <c r="K54" s="38">
        <v>239.2</v>
      </c>
      <c r="L54" s="38">
        <v>242.74999999999997</v>
      </c>
      <c r="M54" s="28">
        <v>235.65</v>
      </c>
      <c r="N54" s="28">
        <v>229.8</v>
      </c>
      <c r="O54" s="39">
        <v>43286400</v>
      </c>
      <c r="P54" s="40">
        <v>-5.259425599810897E-2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637.54999999999995</v>
      </c>
      <c r="F55" s="37">
        <v>638.28333333333342</v>
      </c>
      <c r="G55" s="38">
        <v>626.21666666666681</v>
      </c>
      <c r="H55" s="38">
        <v>614.88333333333344</v>
      </c>
      <c r="I55" s="38">
        <v>602.81666666666683</v>
      </c>
      <c r="J55" s="38">
        <v>649.61666666666679</v>
      </c>
      <c r="K55" s="38">
        <v>661.68333333333339</v>
      </c>
      <c r="L55" s="38">
        <v>673.01666666666677</v>
      </c>
      <c r="M55" s="28">
        <v>650.35</v>
      </c>
      <c r="N55" s="28">
        <v>626.95000000000005</v>
      </c>
      <c r="O55" s="39">
        <v>2938650</v>
      </c>
      <c r="P55" s="40">
        <v>-8.9150800846177089E-2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463.75</v>
      </c>
      <c r="F56" s="37">
        <v>464.45</v>
      </c>
      <c r="G56" s="38">
        <v>452.29999999999995</v>
      </c>
      <c r="H56" s="38">
        <v>440.84999999999997</v>
      </c>
      <c r="I56" s="38">
        <v>428.69999999999993</v>
      </c>
      <c r="J56" s="38">
        <v>475.9</v>
      </c>
      <c r="K56" s="38">
        <v>488.04999999999995</v>
      </c>
      <c r="L56" s="38">
        <v>499.5</v>
      </c>
      <c r="M56" s="28">
        <v>476.6</v>
      </c>
      <c r="N56" s="28">
        <v>453</v>
      </c>
      <c r="O56" s="39">
        <v>2781000</v>
      </c>
      <c r="P56" s="40">
        <v>-0.11630123927550047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743.5</v>
      </c>
      <c r="F57" s="37">
        <v>745.38333333333321</v>
      </c>
      <c r="G57" s="38">
        <v>733.1666666666664</v>
      </c>
      <c r="H57" s="38">
        <v>722.83333333333314</v>
      </c>
      <c r="I57" s="38">
        <v>710.61666666666633</v>
      </c>
      <c r="J57" s="38">
        <v>755.71666666666647</v>
      </c>
      <c r="K57" s="38">
        <v>767.93333333333317</v>
      </c>
      <c r="L57" s="38">
        <v>778.26666666666654</v>
      </c>
      <c r="M57" s="28">
        <v>757.6</v>
      </c>
      <c r="N57" s="28">
        <v>735.05</v>
      </c>
      <c r="O57" s="39">
        <v>8766250</v>
      </c>
      <c r="P57" s="40">
        <v>-4.6887741234030986E-2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985.9</v>
      </c>
      <c r="F58" s="37">
        <v>986.08333333333337</v>
      </c>
      <c r="G58" s="38">
        <v>979.66666666666674</v>
      </c>
      <c r="H58" s="38">
        <v>973.43333333333339</v>
      </c>
      <c r="I58" s="38">
        <v>967.01666666666677</v>
      </c>
      <c r="J58" s="38">
        <v>992.31666666666672</v>
      </c>
      <c r="K58" s="38">
        <v>998.73333333333346</v>
      </c>
      <c r="L58" s="38">
        <v>1004.9666666666667</v>
      </c>
      <c r="M58" s="28">
        <v>992.5</v>
      </c>
      <c r="N58" s="28">
        <v>979.85</v>
      </c>
      <c r="O58" s="39">
        <v>8175700</v>
      </c>
      <c r="P58" s="40">
        <v>-7.9882955376737383E-2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191.05</v>
      </c>
      <c r="F59" s="37">
        <v>190.63333333333335</v>
      </c>
      <c r="G59" s="38">
        <v>188.1166666666667</v>
      </c>
      <c r="H59" s="38">
        <v>185.18333333333334</v>
      </c>
      <c r="I59" s="38">
        <v>182.66666666666669</v>
      </c>
      <c r="J59" s="38">
        <v>193.56666666666672</v>
      </c>
      <c r="K59" s="38">
        <v>196.08333333333337</v>
      </c>
      <c r="L59" s="38">
        <v>199.01666666666674</v>
      </c>
      <c r="M59" s="28">
        <v>193.15</v>
      </c>
      <c r="N59" s="28">
        <v>187.7</v>
      </c>
      <c r="O59" s="39">
        <v>45124800</v>
      </c>
      <c r="P59" s="40">
        <v>-8.9414357148910925E-2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4106.45</v>
      </c>
      <c r="F60" s="37">
        <v>4093.9166666666665</v>
      </c>
      <c r="G60" s="38">
        <v>4038.833333333333</v>
      </c>
      <c r="H60" s="38">
        <v>3971.2166666666667</v>
      </c>
      <c r="I60" s="38">
        <v>3916.1333333333332</v>
      </c>
      <c r="J60" s="38">
        <v>4161.5333333333328</v>
      </c>
      <c r="K60" s="38">
        <v>4216.6166666666659</v>
      </c>
      <c r="L60" s="38">
        <v>4284.2333333333327</v>
      </c>
      <c r="M60" s="28">
        <v>4149</v>
      </c>
      <c r="N60" s="28">
        <v>4026.3</v>
      </c>
      <c r="O60" s="39">
        <v>854400</v>
      </c>
      <c r="P60" s="40">
        <v>-0.14165159734779989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1635.35</v>
      </c>
      <c r="F61" s="37">
        <v>1632.45</v>
      </c>
      <c r="G61" s="38">
        <v>1614.2</v>
      </c>
      <c r="H61" s="38">
        <v>1593.05</v>
      </c>
      <c r="I61" s="38">
        <v>1574.8</v>
      </c>
      <c r="J61" s="38">
        <v>1653.6000000000001</v>
      </c>
      <c r="K61" s="38">
        <v>1671.8500000000001</v>
      </c>
      <c r="L61" s="38">
        <v>1693.0000000000002</v>
      </c>
      <c r="M61" s="28">
        <v>1650.7</v>
      </c>
      <c r="N61" s="28">
        <v>1611.3</v>
      </c>
      <c r="O61" s="39">
        <v>2318050</v>
      </c>
      <c r="P61" s="40">
        <v>-7.448295136948016E-2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659.55</v>
      </c>
      <c r="F62" s="37">
        <v>657.11666666666667</v>
      </c>
      <c r="G62" s="38">
        <v>652.23333333333335</v>
      </c>
      <c r="H62" s="38">
        <v>644.91666666666663</v>
      </c>
      <c r="I62" s="38">
        <v>640.0333333333333</v>
      </c>
      <c r="J62" s="38">
        <v>664.43333333333339</v>
      </c>
      <c r="K62" s="38">
        <v>669.31666666666683</v>
      </c>
      <c r="L62" s="38">
        <v>676.63333333333344</v>
      </c>
      <c r="M62" s="28">
        <v>662</v>
      </c>
      <c r="N62" s="28">
        <v>649.79999999999995</v>
      </c>
      <c r="O62" s="39">
        <v>6047200</v>
      </c>
      <c r="P62" s="40">
        <v>-3.731533367294957E-2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903.45</v>
      </c>
      <c r="F63" s="37">
        <v>893.5333333333333</v>
      </c>
      <c r="G63" s="38">
        <v>863.41666666666663</v>
      </c>
      <c r="H63" s="38">
        <v>823.38333333333333</v>
      </c>
      <c r="I63" s="38">
        <v>793.26666666666665</v>
      </c>
      <c r="J63" s="38">
        <v>933.56666666666661</v>
      </c>
      <c r="K63" s="38">
        <v>963.68333333333339</v>
      </c>
      <c r="L63" s="38">
        <v>1003.7166666666666</v>
      </c>
      <c r="M63" s="28">
        <v>923.65</v>
      </c>
      <c r="N63" s="28">
        <v>853.5</v>
      </c>
      <c r="O63" s="39">
        <v>1472500</v>
      </c>
      <c r="P63" s="40">
        <v>0.3439817455790074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383.5</v>
      </c>
      <c r="F64" s="37">
        <v>381.09999999999997</v>
      </c>
      <c r="G64" s="38">
        <v>377.19999999999993</v>
      </c>
      <c r="H64" s="38">
        <v>370.9</v>
      </c>
      <c r="I64" s="38">
        <v>366.99999999999994</v>
      </c>
      <c r="J64" s="38">
        <v>387.39999999999992</v>
      </c>
      <c r="K64" s="38">
        <v>391.2999999999999</v>
      </c>
      <c r="L64" s="38">
        <v>397.59999999999991</v>
      </c>
      <c r="M64" s="28">
        <v>385</v>
      </c>
      <c r="N64" s="28">
        <v>374.8</v>
      </c>
      <c r="O64" s="39">
        <v>4117300</v>
      </c>
      <c r="P64" s="40">
        <v>-7.488877904102817E-2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140.4</v>
      </c>
      <c r="F65" s="37">
        <v>139.96666666666667</v>
      </c>
      <c r="G65" s="38">
        <v>138.83333333333334</v>
      </c>
      <c r="H65" s="38">
        <v>137.26666666666668</v>
      </c>
      <c r="I65" s="38">
        <v>136.13333333333335</v>
      </c>
      <c r="J65" s="38">
        <v>141.53333333333333</v>
      </c>
      <c r="K65" s="38">
        <v>142.66666666666666</v>
      </c>
      <c r="L65" s="38">
        <v>144.23333333333332</v>
      </c>
      <c r="M65" s="28">
        <v>141.1</v>
      </c>
      <c r="N65" s="28">
        <v>138.4</v>
      </c>
      <c r="O65" s="39">
        <v>11498800</v>
      </c>
      <c r="P65" s="40">
        <v>-3.7015945330296125E-2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1037</v>
      </c>
      <c r="F66" s="37">
        <v>1036.0666666666666</v>
      </c>
      <c r="G66" s="38">
        <v>1027.9333333333332</v>
      </c>
      <c r="H66" s="38">
        <v>1018.8666666666666</v>
      </c>
      <c r="I66" s="38">
        <v>1010.7333333333331</v>
      </c>
      <c r="J66" s="38">
        <v>1045.1333333333332</v>
      </c>
      <c r="K66" s="38">
        <v>1053.2666666666664</v>
      </c>
      <c r="L66" s="38">
        <v>1062.3333333333333</v>
      </c>
      <c r="M66" s="28">
        <v>1044.2</v>
      </c>
      <c r="N66" s="28">
        <v>1027</v>
      </c>
      <c r="O66" s="39">
        <v>1472400</v>
      </c>
      <c r="P66" s="40">
        <v>-0.23047977422389465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574.70000000000005</v>
      </c>
      <c r="F67" s="37">
        <v>572.36666666666667</v>
      </c>
      <c r="G67" s="38">
        <v>565.0333333333333</v>
      </c>
      <c r="H67" s="38">
        <v>555.36666666666667</v>
      </c>
      <c r="I67" s="38">
        <v>548.0333333333333</v>
      </c>
      <c r="J67" s="38">
        <v>582.0333333333333</v>
      </c>
      <c r="K67" s="38">
        <v>589.36666666666656</v>
      </c>
      <c r="L67" s="38">
        <v>599.0333333333333</v>
      </c>
      <c r="M67" s="28">
        <v>579.70000000000005</v>
      </c>
      <c r="N67" s="28">
        <v>562.70000000000005</v>
      </c>
      <c r="O67" s="39">
        <v>12415000</v>
      </c>
      <c r="P67" s="40">
        <v>8.6320706814258154E-3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1547.65</v>
      </c>
      <c r="F68" s="37">
        <v>1559.3333333333333</v>
      </c>
      <c r="G68" s="38">
        <v>1526.4666666666665</v>
      </c>
      <c r="H68" s="38">
        <v>1505.2833333333333</v>
      </c>
      <c r="I68" s="38">
        <v>1472.4166666666665</v>
      </c>
      <c r="J68" s="38">
        <v>1580.5166666666664</v>
      </c>
      <c r="K68" s="38">
        <v>1613.3833333333332</v>
      </c>
      <c r="L68" s="38">
        <v>1634.5666666666664</v>
      </c>
      <c r="M68" s="28">
        <v>1592.2</v>
      </c>
      <c r="N68" s="28">
        <v>1538.15</v>
      </c>
      <c r="O68" s="39">
        <v>1330250</v>
      </c>
      <c r="P68" s="40">
        <v>2.0913277052954721E-2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2287</v>
      </c>
      <c r="F69" s="37">
        <v>2299.5166666666669</v>
      </c>
      <c r="G69" s="38">
        <v>2256.0333333333338</v>
      </c>
      <c r="H69" s="38">
        <v>2225.0666666666671</v>
      </c>
      <c r="I69" s="38">
        <v>2181.5833333333339</v>
      </c>
      <c r="J69" s="38">
        <v>2330.4833333333336</v>
      </c>
      <c r="K69" s="38">
        <v>2373.9666666666662</v>
      </c>
      <c r="L69" s="38">
        <v>2404.9333333333334</v>
      </c>
      <c r="M69" s="28">
        <v>2343</v>
      </c>
      <c r="N69" s="28">
        <v>2268.5500000000002</v>
      </c>
      <c r="O69" s="39">
        <v>1432500</v>
      </c>
      <c r="P69" s="40">
        <v>-0.12545787545787546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271.64999999999998</v>
      </c>
      <c r="F70" s="37">
        <v>270.71666666666664</v>
      </c>
      <c r="G70" s="38">
        <v>267.93333333333328</v>
      </c>
      <c r="H70" s="38">
        <v>264.21666666666664</v>
      </c>
      <c r="I70" s="38">
        <v>261.43333333333328</v>
      </c>
      <c r="J70" s="38">
        <v>274.43333333333328</v>
      </c>
      <c r="K70" s="38">
        <v>277.2166666666667</v>
      </c>
      <c r="L70" s="38">
        <v>280.93333333333328</v>
      </c>
      <c r="M70" s="28">
        <v>273.5</v>
      </c>
      <c r="N70" s="28">
        <v>267</v>
      </c>
      <c r="O70" s="39">
        <v>13703400</v>
      </c>
      <c r="P70" s="40">
        <v>-2.7741514360313316E-2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4574.55</v>
      </c>
      <c r="F71" s="37">
        <v>4581.5166666666664</v>
      </c>
      <c r="G71" s="38">
        <v>4514.0333333333328</v>
      </c>
      <c r="H71" s="38">
        <v>4453.5166666666664</v>
      </c>
      <c r="I71" s="38">
        <v>4386.0333333333328</v>
      </c>
      <c r="J71" s="38">
        <v>4642.0333333333328</v>
      </c>
      <c r="K71" s="38">
        <v>4709.5166666666664</v>
      </c>
      <c r="L71" s="38">
        <v>4770.0333333333328</v>
      </c>
      <c r="M71" s="28">
        <v>4649</v>
      </c>
      <c r="N71" s="28">
        <v>4521</v>
      </c>
      <c r="O71" s="39">
        <v>2128200</v>
      </c>
      <c r="P71" s="40">
        <v>2.7520278099652375E-2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4276.8500000000004</v>
      </c>
      <c r="F72" s="37">
        <v>4260.5666666666666</v>
      </c>
      <c r="G72" s="38">
        <v>4219.2833333333328</v>
      </c>
      <c r="H72" s="38">
        <v>4161.7166666666662</v>
      </c>
      <c r="I72" s="38">
        <v>4120.4333333333325</v>
      </c>
      <c r="J72" s="38">
        <v>4318.1333333333332</v>
      </c>
      <c r="K72" s="38">
        <v>4359.4166666666679</v>
      </c>
      <c r="L72" s="38">
        <v>4416.9833333333336</v>
      </c>
      <c r="M72" s="28">
        <v>4301.8500000000004</v>
      </c>
      <c r="N72" s="28">
        <v>4203</v>
      </c>
      <c r="O72" s="39">
        <v>576500</v>
      </c>
      <c r="P72" s="40">
        <v>-0.13291972175220906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381</v>
      </c>
      <c r="F73" s="37">
        <v>378.5</v>
      </c>
      <c r="G73" s="38">
        <v>374.55</v>
      </c>
      <c r="H73" s="38">
        <v>368.1</v>
      </c>
      <c r="I73" s="38">
        <v>364.15000000000003</v>
      </c>
      <c r="J73" s="38">
        <v>384.95</v>
      </c>
      <c r="K73" s="38">
        <v>388.90000000000003</v>
      </c>
      <c r="L73" s="38">
        <v>395.34999999999997</v>
      </c>
      <c r="M73" s="28">
        <v>382.45</v>
      </c>
      <c r="N73" s="28">
        <v>372.05</v>
      </c>
      <c r="O73" s="39">
        <v>39067050</v>
      </c>
      <c r="P73" s="40">
        <v>-1.6409106015287472E-2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4129.1499999999996</v>
      </c>
      <c r="F74" s="37">
        <v>4125.3666666666659</v>
      </c>
      <c r="G74" s="38">
        <v>4092.2333333333318</v>
      </c>
      <c r="H74" s="38">
        <v>4055.3166666666657</v>
      </c>
      <c r="I74" s="38">
        <v>4022.1833333333316</v>
      </c>
      <c r="J74" s="38">
        <v>4162.2833333333319</v>
      </c>
      <c r="K74" s="38">
        <v>4195.4166666666652</v>
      </c>
      <c r="L74" s="38">
        <v>4232.3333333333321</v>
      </c>
      <c r="M74" s="28">
        <v>4158.5</v>
      </c>
      <c r="N74" s="28">
        <v>4088.45</v>
      </c>
      <c r="O74" s="39">
        <v>2535000</v>
      </c>
      <c r="P74" s="40">
        <v>-6.1111111111111109E-2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2685.5</v>
      </c>
      <c r="F75" s="37">
        <v>2692.1166666666668</v>
      </c>
      <c r="G75" s="38">
        <v>2657.7333333333336</v>
      </c>
      <c r="H75" s="38">
        <v>2629.9666666666667</v>
      </c>
      <c r="I75" s="38">
        <v>2595.5833333333335</v>
      </c>
      <c r="J75" s="38">
        <v>2719.8833333333337</v>
      </c>
      <c r="K75" s="38">
        <v>2754.2666666666669</v>
      </c>
      <c r="L75" s="38">
        <v>2782.0333333333338</v>
      </c>
      <c r="M75" s="28">
        <v>2726.5</v>
      </c>
      <c r="N75" s="28">
        <v>2664.35</v>
      </c>
      <c r="O75" s="39">
        <v>3342850</v>
      </c>
      <c r="P75" s="40">
        <v>-5.4262798296861078E-2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1626.6</v>
      </c>
      <c r="F76" s="37">
        <v>1623.5999999999997</v>
      </c>
      <c r="G76" s="38">
        <v>1610.6499999999994</v>
      </c>
      <c r="H76" s="38">
        <v>1594.6999999999998</v>
      </c>
      <c r="I76" s="38">
        <v>1581.7499999999995</v>
      </c>
      <c r="J76" s="38">
        <v>1639.5499999999993</v>
      </c>
      <c r="K76" s="38">
        <v>1652.4999999999995</v>
      </c>
      <c r="L76" s="38">
        <v>1668.4499999999991</v>
      </c>
      <c r="M76" s="28">
        <v>1636.55</v>
      </c>
      <c r="N76" s="28">
        <v>1607.65</v>
      </c>
      <c r="O76" s="39">
        <v>2706000</v>
      </c>
      <c r="P76" s="40">
        <v>-0.3298828657041678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154.30000000000001</v>
      </c>
      <c r="F77" s="37">
        <v>154.05000000000001</v>
      </c>
      <c r="G77" s="38">
        <v>153.45000000000002</v>
      </c>
      <c r="H77" s="38">
        <v>152.6</v>
      </c>
      <c r="I77" s="38">
        <v>152</v>
      </c>
      <c r="J77" s="38">
        <v>154.90000000000003</v>
      </c>
      <c r="K77" s="38">
        <v>155.50000000000006</v>
      </c>
      <c r="L77" s="38">
        <v>156.35000000000005</v>
      </c>
      <c r="M77" s="28">
        <v>154.65</v>
      </c>
      <c r="N77" s="28">
        <v>153.19999999999999</v>
      </c>
      <c r="O77" s="39">
        <v>19998000</v>
      </c>
      <c r="P77" s="40">
        <v>-6.9202412868632712E-2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98</v>
      </c>
      <c r="F78" s="37">
        <v>97.666666666666671</v>
      </c>
      <c r="G78" s="38">
        <v>96.833333333333343</v>
      </c>
      <c r="H78" s="38">
        <v>95.666666666666671</v>
      </c>
      <c r="I78" s="38">
        <v>94.833333333333343</v>
      </c>
      <c r="J78" s="38">
        <v>98.833333333333343</v>
      </c>
      <c r="K78" s="38">
        <v>99.666666666666686</v>
      </c>
      <c r="L78" s="38">
        <v>100.83333333333334</v>
      </c>
      <c r="M78" s="28">
        <v>98.5</v>
      </c>
      <c r="N78" s="28">
        <v>96.5</v>
      </c>
      <c r="O78" s="39">
        <v>56040000</v>
      </c>
      <c r="P78" s="40">
        <v>-9.9903629938965621E-2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124.9</v>
      </c>
      <c r="F79" s="37">
        <v>124.46666666666668</v>
      </c>
      <c r="G79" s="38">
        <v>121.98333333333336</v>
      </c>
      <c r="H79" s="38">
        <v>119.06666666666668</v>
      </c>
      <c r="I79" s="38">
        <v>116.58333333333336</v>
      </c>
      <c r="J79" s="38">
        <v>127.38333333333337</v>
      </c>
      <c r="K79" s="38">
        <v>129.86666666666667</v>
      </c>
      <c r="L79" s="38">
        <v>132.78333333333336</v>
      </c>
      <c r="M79" s="28">
        <v>126.95</v>
      </c>
      <c r="N79" s="28">
        <v>121.55</v>
      </c>
      <c r="O79" s="39">
        <v>10654800</v>
      </c>
      <c r="P79" s="40">
        <v>-0.14553794829024186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158.55000000000001</v>
      </c>
      <c r="F80" s="37">
        <v>158.38333333333335</v>
      </c>
      <c r="G80" s="38">
        <v>157.4666666666667</v>
      </c>
      <c r="H80" s="38">
        <v>156.38333333333335</v>
      </c>
      <c r="I80" s="38">
        <v>155.4666666666667</v>
      </c>
      <c r="J80" s="38">
        <v>159.4666666666667</v>
      </c>
      <c r="K80" s="38">
        <v>160.38333333333338</v>
      </c>
      <c r="L80" s="38">
        <v>161.4666666666667</v>
      </c>
      <c r="M80" s="28">
        <v>159.30000000000001</v>
      </c>
      <c r="N80" s="28">
        <v>157.30000000000001</v>
      </c>
      <c r="O80" s="39">
        <v>38234800</v>
      </c>
      <c r="P80" s="40">
        <v>-0.10097532989099255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441.25</v>
      </c>
      <c r="F81" s="37">
        <v>444.40000000000003</v>
      </c>
      <c r="G81" s="38">
        <v>434.20000000000005</v>
      </c>
      <c r="H81" s="38">
        <v>427.15000000000003</v>
      </c>
      <c r="I81" s="38">
        <v>416.95000000000005</v>
      </c>
      <c r="J81" s="38">
        <v>451.45000000000005</v>
      </c>
      <c r="K81" s="38">
        <v>461.65</v>
      </c>
      <c r="L81" s="38">
        <v>468.70000000000005</v>
      </c>
      <c r="M81" s="28">
        <v>454.6</v>
      </c>
      <c r="N81" s="28">
        <v>437.35</v>
      </c>
      <c r="O81" s="39">
        <v>6476800</v>
      </c>
      <c r="P81" s="40">
        <v>-2.8462998102466792E-2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37.450000000000003</v>
      </c>
      <c r="F82" s="37">
        <v>37.25</v>
      </c>
      <c r="G82" s="38">
        <v>36.700000000000003</v>
      </c>
      <c r="H82" s="38">
        <v>35.950000000000003</v>
      </c>
      <c r="I82" s="38">
        <v>35.400000000000006</v>
      </c>
      <c r="J82" s="38">
        <v>38</v>
      </c>
      <c r="K82" s="38">
        <v>38.549999999999997</v>
      </c>
      <c r="L82" s="38">
        <v>39.299999999999997</v>
      </c>
      <c r="M82" s="28">
        <v>37.799999999999997</v>
      </c>
      <c r="N82" s="28">
        <v>36.5</v>
      </c>
      <c r="O82" s="39">
        <v>98280000</v>
      </c>
      <c r="P82" s="40">
        <v>-0.17755601581623046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846.7</v>
      </c>
      <c r="F83" s="37">
        <v>843.41666666666663</v>
      </c>
      <c r="G83" s="38">
        <v>828.5333333333333</v>
      </c>
      <c r="H83" s="38">
        <v>810.36666666666667</v>
      </c>
      <c r="I83" s="38">
        <v>795.48333333333335</v>
      </c>
      <c r="J83" s="38">
        <v>861.58333333333326</v>
      </c>
      <c r="K83" s="38">
        <v>876.4666666666667</v>
      </c>
      <c r="L83" s="38">
        <v>894.63333333333321</v>
      </c>
      <c r="M83" s="28">
        <v>858.3</v>
      </c>
      <c r="N83" s="28">
        <v>825.25</v>
      </c>
      <c r="O83" s="39">
        <v>3116100</v>
      </c>
      <c r="P83" s="40">
        <v>-0.13309222423146475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806</v>
      </c>
      <c r="F84" s="37">
        <v>794.61666666666667</v>
      </c>
      <c r="G84" s="38">
        <v>780.38333333333333</v>
      </c>
      <c r="H84" s="38">
        <v>754.76666666666665</v>
      </c>
      <c r="I84" s="38">
        <v>740.5333333333333</v>
      </c>
      <c r="J84" s="38">
        <v>820.23333333333335</v>
      </c>
      <c r="K84" s="38">
        <v>834.4666666666667</v>
      </c>
      <c r="L84" s="38">
        <v>860.08333333333337</v>
      </c>
      <c r="M84" s="28">
        <v>808.85</v>
      </c>
      <c r="N84" s="28">
        <v>769</v>
      </c>
      <c r="O84" s="39">
        <v>5531500</v>
      </c>
      <c r="P84" s="40">
        <v>-4.9815339689083568E-2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1593.6</v>
      </c>
      <c r="F85" s="37">
        <v>1590.3666666666668</v>
      </c>
      <c r="G85" s="38">
        <v>1572.9833333333336</v>
      </c>
      <c r="H85" s="38">
        <v>1552.3666666666668</v>
      </c>
      <c r="I85" s="38">
        <v>1534.9833333333336</v>
      </c>
      <c r="J85" s="38">
        <v>1610.9833333333336</v>
      </c>
      <c r="K85" s="38">
        <v>1628.3666666666668</v>
      </c>
      <c r="L85" s="38">
        <v>1648.9833333333336</v>
      </c>
      <c r="M85" s="28">
        <v>1607.75</v>
      </c>
      <c r="N85" s="28">
        <v>1569.75</v>
      </c>
      <c r="O85" s="39">
        <v>3813225</v>
      </c>
      <c r="P85" s="40">
        <v>-3.7252810371707558E-2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286.14999999999998</v>
      </c>
      <c r="F86" s="37">
        <v>284.7</v>
      </c>
      <c r="G86" s="38">
        <v>281.84999999999997</v>
      </c>
      <c r="H86" s="38">
        <v>277.54999999999995</v>
      </c>
      <c r="I86" s="38">
        <v>274.69999999999993</v>
      </c>
      <c r="J86" s="38">
        <v>289</v>
      </c>
      <c r="K86" s="38">
        <v>291.85000000000002</v>
      </c>
      <c r="L86" s="38">
        <v>296.15000000000003</v>
      </c>
      <c r="M86" s="28">
        <v>287.55</v>
      </c>
      <c r="N86" s="28">
        <v>280.39999999999998</v>
      </c>
      <c r="O86" s="39">
        <v>11211150</v>
      </c>
      <c r="P86" s="40">
        <v>-4.7035573122529643E-2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1718.7</v>
      </c>
      <c r="F87" s="37">
        <v>1713.75</v>
      </c>
      <c r="G87" s="38">
        <v>1699.2</v>
      </c>
      <c r="H87" s="38">
        <v>1679.7</v>
      </c>
      <c r="I87" s="38">
        <v>1665.15</v>
      </c>
      <c r="J87" s="38">
        <v>1733.25</v>
      </c>
      <c r="K87" s="38">
        <v>1747.8000000000002</v>
      </c>
      <c r="L87" s="38">
        <v>1767.3</v>
      </c>
      <c r="M87" s="28">
        <v>1728.3</v>
      </c>
      <c r="N87" s="28">
        <v>1694.25</v>
      </c>
      <c r="O87" s="39">
        <v>9212625</v>
      </c>
      <c r="P87" s="40">
        <v>-2.2380160290337216E-2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268.7</v>
      </c>
      <c r="F88" s="37">
        <v>266.66666666666669</v>
      </c>
      <c r="G88" s="38">
        <v>263.28333333333336</v>
      </c>
      <c r="H88" s="38">
        <v>257.86666666666667</v>
      </c>
      <c r="I88" s="38">
        <v>254.48333333333335</v>
      </c>
      <c r="J88" s="38">
        <v>272.08333333333337</v>
      </c>
      <c r="K88" s="38">
        <v>275.4666666666667</v>
      </c>
      <c r="L88" s="38">
        <v>280.88333333333338</v>
      </c>
      <c r="M88" s="28">
        <v>270.05</v>
      </c>
      <c r="N88" s="28">
        <v>261.25</v>
      </c>
      <c r="O88" s="39">
        <v>2798200</v>
      </c>
      <c r="P88" s="40">
        <v>-8.0446927374301674E-2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513.65</v>
      </c>
      <c r="F89" s="37">
        <v>515.48333333333335</v>
      </c>
      <c r="G89" s="38">
        <v>506.9666666666667</v>
      </c>
      <c r="H89" s="38">
        <v>500.28333333333336</v>
      </c>
      <c r="I89" s="38">
        <v>491.76666666666671</v>
      </c>
      <c r="J89" s="38">
        <v>522.16666666666674</v>
      </c>
      <c r="K89" s="38">
        <v>530.68333333333339</v>
      </c>
      <c r="L89" s="38">
        <v>537.36666666666667</v>
      </c>
      <c r="M89" s="28">
        <v>524</v>
      </c>
      <c r="N89" s="28">
        <v>508.8</v>
      </c>
      <c r="O89" s="39">
        <v>2696250</v>
      </c>
      <c r="P89" s="40">
        <v>-4.5152722443559098E-2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1641</v>
      </c>
      <c r="F90" s="37">
        <v>1643.2</v>
      </c>
      <c r="G90" s="38">
        <v>1624.0500000000002</v>
      </c>
      <c r="H90" s="38">
        <v>1607.1000000000001</v>
      </c>
      <c r="I90" s="38">
        <v>1587.9500000000003</v>
      </c>
      <c r="J90" s="38">
        <v>1660.15</v>
      </c>
      <c r="K90" s="38">
        <v>1679.3000000000002</v>
      </c>
      <c r="L90" s="38">
        <v>1696.25</v>
      </c>
      <c r="M90" s="28">
        <v>1662.35</v>
      </c>
      <c r="N90" s="28">
        <v>1626.25</v>
      </c>
      <c r="O90" s="39">
        <v>2558825</v>
      </c>
      <c r="P90" s="40">
        <v>1.9685784592087828E-2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1322.5</v>
      </c>
      <c r="F91" s="37">
        <v>1326.3500000000001</v>
      </c>
      <c r="G91" s="38">
        <v>1311.4000000000003</v>
      </c>
      <c r="H91" s="38">
        <v>1300.3000000000002</v>
      </c>
      <c r="I91" s="38">
        <v>1285.3500000000004</v>
      </c>
      <c r="J91" s="38">
        <v>1337.4500000000003</v>
      </c>
      <c r="K91" s="38">
        <v>1352.4</v>
      </c>
      <c r="L91" s="38">
        <v>1363.5000000000002</v>
      </c>
      <c r="M91" s="28">
        <v>1341.3</v>
      </c>
      <c r="N91" s="28">
        <v>1315.25</v>
      </c>
      <c r="O91" s="39">
        <v>4805000</v>
      </c>
      <c r="P91" s="40">
        <v>-9.1854091854091852E-2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1094.75</v>
      </c>
      <c r="F92" s="37">
        <v>1091.8166666666668</v>
      </c>
      <c r="G92" s="38">
        <v>1079.3333333333337</v>
      </c>
      <c r="H92" s="38">
        <v>1063.916666666667</v>
      </c>
      <c r="I92" s="38">
        <v>1051.4333333333338</v>
      </c>
      <c r="J92" s="38">
        <v>1107.2333333333336</v>
      </c>
      <c r="K92" s="38">
        <v>1119.7166666666667</v>
      </c>
      <c r="L92" s="38">
        <v>1135.1333333333334</v>
      </c>
      <c r="M92" s="28">
        <v>1104.3</v>
      </c>
      <c r="N92" s="28">
        <v>1076.4000000000001</v>
      </c>
      <c r="O92" s="39">
        <v>22751400</v>
      </c>
      <c r="P92" s="40">
        <v>-9.7667962243198223E-2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2222.1999999999998</v>
      </c>
      <c r="F93" s="37">
        <v>2221.9166666666665</v>
      </c>
      <c r="G93" s="38">
        <v>2208.6333333333332</v>
      </c>
      <c r="H93" s="38">
        <v>2195.0666666666666</v>
      </c>
      <c r="I93" s="38">
        <v>2181.7833333333333</v>
      </c>
      <c r="J93" s="38">
        <v>2235.4833333333331</v>
      </c>
      <c r="K93" s="38">
        <v>2248.7666666666669</v>
      </c>
      <c r="L93" s="38">
        <v>2262.333333333333</v>
      </c>
      <c r="M93" s="28">
        <v>2235.1999999999998</v>
      </c>
      <c r="N93" s="28">
        <v>2208.35</v>
      </c>
      <c r="O93" s="39">
        <v>20462700</v>
      </c>
      <c r="P93" s="40">
        <v>-0.22132289145623088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2043</v>
      </c>
      <c r="F94" s="37">
        <v>2047.6166666666668</v>
      </c>
      <c r="G94" s="38">
        <v>2018.2333333333336</v>
      </c>
      <c r="H94" s="38">
        <v>1993.4666666666667</v>
      </c>
      <c r="I94" s="38">
        <v>1964.0833333333335</v>
      </c>
      <c r="J94" s="38">
        <v>2072.3833333333337</v>
      </c>
      <c r="K94" s="38">
        <v>2101.7666666666669</v>
      </c>
      <c r="L94" s="38">
        <v>2126.5333333333338</v>
      </c>
      <c r="M94" s="28">
        <v>2077</v>
      </c>
      <c r="N94" s="28">
        <v>2022.85</v>
      </c>
      <c r="O94" s="39">
        <v>3475600</v>
      </c>
      <c r="P94" s="40">
        <v>-1.7637083097795363E-2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1362</v>
      </c>
      <c r="F95" s="37">
        <v>1363.45</v>
      </c>
      <c r="G95" s="38">
        <v>1351.5500000000002</v>
      </c>
      <c r="H95" s="38">
        <v>1341.1000000000001</v>
      </c>
      <c r="I95" s="38">
        <v>1329.2000000000003</v>
      </c>
      <c r="J95" s="38">
        <v>1373.9</v>
      </c>
      <c r="K95" s="38">
        <v>1385.8000000000002</v>
      </c>
      <c r="L95" s="38">
        <v>1396.25</v>
      </c>
      <c r="M95" s="28">
        <v>1375.35</v>
      </c>
      <c r="N95" s="28">
        <v>1353</v>
      </c>
      <c r="O95" s="39">
        <v>84193450</v>
      </c>
      <c r="P95" s="40">
        <v>-3.4567356205852676E-2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572.79999999999995</v>
      </c>
      <c r="F96" s="37">
        <v>566.2833333333333</v>
      </c>
      <c r="G96" s="38">
        <v>555.06666666666661</v>
      </c>
      <c r="H96" s="38">
        <v>537.33333333333326</v>
      </c>
      <c r="I96" s="38">
        <v>526.11666666666656</v>
      </c>
      <c r="J96" s="38">
        <v>584.01666666666665</v>
      </c>
      <c r="K96" s="38">
        <v>595.23333333333335</v>
      </c>
      <c r="L96" s="38">
        <v>612.9666666666667</v>
      </c>
      <c r="M96" s="28">
        <v>577.5</v>
      </c>
      <c r="N96" s="28">
        <v>548.54999999999995</v>
      </c>
      <c r="O96" s="39">
        <v>24061400</v>
      </c>
      <c r="P96" s="40">
        <v>-6.9112264873606263E-2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2522.4</v>
      </c>
      <c r="F97" s="37">
        <v>2523.7000000000003</v>
      </c>
      <c r="G97" s="38">
        <v>2502.6000000000004</v>
      </c>
      <c r="H97" s="38">
        <v>2482.8000000000002</v>
      </c>
      <c r="I97" s="38">
        <v>2461.7000000000003</v>
      </c>
      <c r="J97" s="38">
        <v>2543.5000000000005</v>
      </c>
      <c r="K97" s="38">
        <v>2564.6</v>
      </c>
      <c r="L97" s="38">
        <v>2584.4000000000005</v>
      </c>
      <c r="M97" s="28">
        <v>2544.8000000000002</v>
      </c>
      <c r="N97" s="28">
        <v>2503.9</v>
      </c>
      <c r="O97" s="39">
        <v>3346800</v>
      </c>
      <c r="P97" s="40">
        <v>-5.8883077442213598E-2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489.4</v>
      </c>
      <c r="F98" s="37">
        <v>491.25</v>
      </c>
      <c r="G98" s="38">
        <v>480.65</v>
      </c>
      <c r="H98" s="38">
        <v>471.9</v>
      </c>
      <c r="I98" s="38">
        <v>461.29999999999995</v>
      </c>
      <c r="J98" s="38">
        <v>500</v>
      </c>
      <c r="K98" s="38">
        <v>510.6</v>
      </c>
      <c r="L98" s="38">
        <v>519.35</v>
      </c>
      <c r="M98" s="28">
        <v>501.85</v>
      </c>
      <c r="N98" s="28">
        <v>482.5</v>
      </c>
      <c r="O98" s="39">
        <v>37460525</v>
      </c>
      <c r="P98" s="40">
        <v>2.578670042094728E-2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114.7</v>
      </c>
      <c r="F99" s="37">
        <v>114.01666666666667</v>
      </c>
      <c r="G99" s="38">
        <v>112.63333333333333</v>
      </c>
      <c r="H99" s="38">
        <v>110.56666666666666</v>
      </c>
      <c r="I99" s="38">
        <v>109.18333333333332</v>
      </c>
      <c r="J99" s="38">
        <v>116.08333333333333</v>
      </c>
      <c r="K99" s="38">
        <v>117.46666666666668</v>
      </c>
      <c r="L99" s="38">
        <v>119.53333333333333</v>
      </c>
      <c r="M99" s="28">
        <v>115.4</v>
      </c>
      <c r="N99" s="28">
        <v>111.95</v>
      </c>
      <c r="O99" s="39">
        <v>16176600</v>
      </c>
      <c r="P99" s="40">
        <v>-3.9816232771822356E-2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283.35000000000002</v>
      </c>
      <c r="F100" s="37">
        <v>282.3</v>
      </c>
      <c r="G100" s="38">
        <v>280.15000000000003</v>
      </c>
      <c r="H100" s="38">
        <v>276.95000000000005</v>
      </c>
      <c r="I100" s="38">
        <v>274.80000000000007</v>
      </c>
      <c r="J100" s="38">
        <v>285.5</v>
      </c>
      <c r="K100" s="38">
        <v>287.64999999999998</v>
      </c>
      <c r="L100" s="38">
        <v>290.84999999999997</v>
      </c>
      <c r="M100" s="28">
        <v>284.45</v>
      </c>
      <c r="N100" s="28">
        <v>279.10000000000002</v>
      </c>
      <c r="O100" s="39">
        <v>13678200</v>
      </c>
      <c r="P100" s="40">
        <v>-0.10113555713271824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2246.6</v>
      </c>
      <c r="F101" s="37">
        <v>2226.0333333333333</v>
      </c>
      <c r="G101" s="38">
        <v>2194.4666666666667</v>
      </c>
      <c r="H101" s="38">
        <v>2142.3333333333335</v>
      </c>
      <c r="I101" s="38">
        <v>2110.7666666666669</v>
      </c>
      <c r="J101" s="38">
        <v>2278.1666666666665</v>
      </c>
      <c r="K101" s="38">
        <v>2309.7333333333331</v>
      </c>
      <c r="L101" s="38">
        <v>2361.8666666666663</v>
      </c>
      <c r="M101" s="28">
        <v>2257.6</v>
      </c>
      <c r="N101" s="28">
        <v>2173.9</v>
      </c>
      <c r="O101" s="39">
        <v>11588400</v>
      </c>
      <c r="P101" s="40">
        <v>1.2688758389261746E-2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41051.85</v>
      </c>
      <c r="F102" s="37">
        <v>40981.416666666664</v>
      </c>
      <c r="G102" s="38">
        <v>40712.833333333328</v>
      </c>
      <c r="H102" s="38">
        <v>40373.816666666666</v>
      </c>
      <c r="I102" s="38">
        <v>40105.23333333333</v>
      </c>
      <c r="J102" s="38">
        <v>41320.433333333327</v>
      </c>
      <c r="K102" s="38">
        <v>41589.016666666656</v>
      </c>
      <c r="L102" s="38">
        <v>41928.033333333326</v>
      </c>
      <c r="M102" s="28">
        <v>41250</v>
      </c>
      <c r="N102" s="28">
        <v>40642.400000000001</v>
      </c>
      <c r="O102" s="39">
        <v>4980</v>
      </c>
      <c r="P102" s="40">
        <v>-0.2038369304556355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157.4</v>
      </c>
      <c r="F103" s="37">
        <v>156.26666666666668</v>
      </c>
      <c r="G103" s="38">
        <v>154.18333333333337</v>
      </c>
      <c r="H103" s="38">
        <v>150.9666666666667</v>
      </c>
      <c r="I103" s="38">
        <v>148.88333333333338</v>
      </c>
      <c r="J103" s="38">
        <v>159.48333333333335</v>
      </c>
      <c r="K103" s="38">
        <v>161.56666666666666</v>
      </c>
      <c r="L103" s="38">
        <v>164.78333333333333</v>
      </c>
      <c r="M103" s="28">
        <v>158.35</v>
      </c>
      <c r="N103" s="28">
        <v>153.05000000000001</v>
      </c>
      <c r="O103" s="39">
        <v>37395300</v>
      </c>
      <c r="P103" s="40">
        <v>-0.16165126138022101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750.35</v>
      </c>
      <c r="F104" s="37">
        <v>747.61666666666679</v>
      </c>
      <c r="G104" s="38">
        <v>740.53333333333353</v>
      </c>
      <c r="H104" s="38">
        <v>730.7166666666667</v>
      </c>
      <c r="I104" s="38">
        <v>723.63333333333344</v>
      </c>
      <c r="J104" s="38">
        <v>757.43333333333362</v>
      </c>
      <c r="K104" s="38">
        <v>764.51666666666688</v>
      </c>
      <c r="L104" s="38">
        <v>774.33333333333371</v>
      </c>
      <c r="M104" s="28">
        <v>754.7</v>
      </c>
      <c r="N104" s="28">
        <v>737.8</v>
      </c>
      <c r="O104" s="39">
        <v>113723500</v>
      </c>
      <c r="P104" s="40">
        <v>-3.2394679270447022E-2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1343.2</v>
      </c>
      <c r="F105" s="37">
        <v>1343.7333333333333</v>
      </c>
      <c r="G105" s="38">
        <v>1327.4666666666667</v>
      </c>
      <c r="H105" s="38">
        <v>1311.7333333333333</v>
      </c>
      <c r="I105" s="38">
        <v>1295.4666666666667</v>
      </c>
      <c r="J105" s="38">
        <v>1359.4666666666667</v>
      </c>
      <c r="K105" s="38">
        <v>1375.7333333333336</v>
      </c>
      <c r="L105" s="38">
        <v>1391.4666666666667</v>
      </c>
      <c r="M105" s="28">
        <v>1360</v>
      </c>
      <c r="N105" s="28">
        <v>1328</v>
      </c>
      <c r="O105" s="39">
        <v>2888300</v>
      </c>
      <c r="P105" s="40">
        <v>-2.9142857142857144E-2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535.9</v>
      </c>
      <c r="F106" s="37">
        <v>531.03333333333342</v>
      </c>
      <c r="G106" s="38">
        <v>525.06666666666683</v>
      </c>
      <c r="H106" s="38">
        <v>514.23333333333346</v>
      </c>
      <c r="I106" s="38">
        <v>508.26666666666688</v>
      </c>
      <c r="J106" s="38">
        <v>541.86666666666679</v>
      </c>
      <c r="K106" s="38">
        <v>547.83333333333326</v>
      </c>
      <c r="L106" s="38">
        <v>558.66666666666674</v>
      </c>
      <c r="M106" s="28">
        <v>537</v>
      </c>
      <c r="N106" s="28">
        <v>520.20000000000005</v>
      </c>
      <c r="O106" s="39">
        <v>5436750</v>
      </c>
      <c r="P106" s="40">
        <v>5.4091539528432729E-3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9.6</v>
      </c>
      <c r="F107" s="37">
        <v>9.65</v>
      </c>
      <c r="G107" s="38">
        <v>9.4500000000000011</v>
      </c>
      <c r="H107" s="38">
        <v>9.3000000000000007</v>
      </c>
      <c r="I107" s="38">
        <v>9.1000000000000014</v>
      </c>
      <c r="J107" s="38">
        <v>9.8000000000000007</v>
      </c>
      <c r="K107" s="38">
        <v>10</v>
      </c>
      <c r="L107" s="38">
        <v>10.15</v>
      </c>
      <c r="M107" s="28">
        <v>9.85</v>
      </c>
      <c r="N107" s="28">
        <v>9.5</v>
      </c>
      <c r="O107" s="39">
        <v>769230000</v>
      </c>
      <c r="P107" s="40">
        <v>-9.4661393969352442E-2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58.25</v>
      </c>
      <c r="F108" s="37">
        <v>58.15</v>
      </c>
      <c r="G108" s="38">
        <v>57.449999999999996</v>
      </c>
      <c r="H108" s="38">
        <v>56.65</v>
      </c>
      <c r="I108" s="38">
        <v>55.949999999999996</v>
      </c>
      <c r="J108" s="38">
        <v>58.949999999999996</v>
      </c>
      <c r="K108" s="38">
        <v>59.65</v>
      </c>
      <c r="L108" s="38">
        <v>60.449999999999996</v>
      </c>
      <c r="M108" s="28">
        <v>58.85</v>
      </c>
      <c r="N108" s="28">
        <v>57.35</v>
      </c>
      <c r="O108" s="39">
        <v>108740000</v>
      </c>
      <c r="P108" s="40">
        <v>-5.9505275903822867E-2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39.9</v>
      </c>
      <c r="F109" s="37">
        <v>39.800000000000004</v>
      </c>
      <c r="G109" s="38">
        <v>39.45000000000001</v>
      </c>
      <c r="H109" s="38">
        <v>39.000000000000007</v>
      </c>
      <c r="I109" s="38">
        <v>38.650000000000013</v>
      </c>
      <c r="J109" s="38">
        <v>40.250000000000007</v>
      </c>
      <c r="K109" s="38">
        <v>40.6</v>
      </c>
      <c r="L109" s="38">
        <v>41.050000000000004</v>
      </c>
      <c r="M109" s="28">
        <v>40.15</v>
      </c>
      <c r="N109" s="28">
        <v>39.35</v>
      </c>
      <c r="O109" s="39">
        <v>220168500</v>
      </c>
      <c r="P109" s="40">
        <v>-0.14907764907764909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215.75</v>
      </c>
      <c r="F110" s="37">
        <v>217.23333333333335</v>
      </c>
      <c r="G110" s="38">
        <v>210.56666666666669</v>
      </c>
      <c r="H110" s="38">
        <v>205.38333333333335</v>
      </c>
      <c r="I110" s="38">
        <v>198.7166666666667</v>
      </c>
      <c r="J110" s="38">
        <v>222.41666666666669</v>
      </c>
      <c r="K110" s="38">
        <v>229.08333333333331</v>
      </c>
      <c r="L110" s="38">
        <v>234.26666666666668</v>
      </c>
      <c r="M110" s="28">
        <v>223.9</v>
      </c>
      <c r="N110" s="28">
        <v>212.05</v>
      </c>
      <c r="O110" s="39">
        <v>47981250</v>
      </c>
      <c r="P110" s="40">
        <v>4.1938110749185666E-2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377.2</v>
      </c>
      <c r="F111" s="37">
        <v>375.21666666666664</v>
      </c>
      <c r="G111" s="38">
        <v>370.5333333333333</v>
      </c>
      <c r="H111" s="38">
        <v>363.86666666666667</v>
      </c>
      <c r="I111" s="38">
        <v>359.18333333333334</v>
      </c>
      <c r="J111" s="38">
        <v>381.88333333333327</v>
      </c>
      <c r="K111" s="38">
        <v>386.56666666666655</v>
      </c>
      <c r="L111" s="38">
        <v>393.23333333333323</v>
      </c>
      <c r="M111" s="28">
        <v>379.9</v>
      </c>
      <c r="N111" s="28">
        <v>368.55</v>
      </c>
      <c r="O111" s="39">
        <v>13794000</v>
      </c>
      <c r="P111" s="40">
        <v>-0.10010764262648009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248.3</v>
      </c>
      <c r="F112" s="37">
        <v>245.70000000000002</v>
      </c>
      <c r="G112" s="38">
        <v>240.40000000000003</v>
      </c>
      <c r="H112" s="38">
        <v>232.50000000000003</v>
      </c>
      <c r="I112" s="38">
        <v>227.20000000000005</v>
      </c>
      <c r="J112" s="38">
        <v>253.60000000000002</v>
      </c>
      <c r="K112" s="38">
        <v>258.90000000000003</v>
      </c>
      <c r="L112" s="38">
        <v>266.8</v>
      </c>
      <c r="M112" s="28">
        <v>251</v>
      </c>
      <c r="N112" s="28">
        <v>237.8</v>
      </c>
      <c r="O112" s="39">
        <v>23420106</v>
      </c>
      <c r="P112" s="40">
        <v>-0.13476968796433877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208.75</v>
      </c>
      <c r="F113" s="37">
        <v>209.26666666666665</v>
      </c>
      <c r="G113" s="38">
        <v>205.83333333333331</v>
      </c>
      <c r="H113" s="38">
        <v>202.91666666666666</v>
      </c>
      <c r="I113" s="38">
        <v>199.48333333333332</v>
      </c>
      <c r="J113" s="38">
        <v>212.18333333333331</v>
      </c>
      <c r="K113" s="38">
        <v>215.61666666666665</v>
      </c>
      <c r="L113" s="38">
        <v>218.5333333333333</v>
      </c>
      <c r="M113" s="28">
        <v>212.7</v>
      </c>
      <c r="N113" s="28">
        <v>206.35</v>
      </c>
      <c r="O113" s="39">
        <v>13931600</v>
      </c>
      <c r="P113" s="40">
        <v>-5.4330708661417322E-2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4836.6499999999996</v>
      </c>
      <c r="F114" s="37">
        <v>4798.916666666667</v>
      </c>
      <c r="G114" s="38">
        <v>4697.8333333333339</v>
      </c>
      <c r="H114" s="38">
        <v>4559.0166666666673</v>
      </c>
      <c r="I114" s="38">
        <v>4457.9333333333343</v>
      </c>
      <c r="J114" s="38">
        <v>4937.7333333333336</v>
      </c>
      <c r="K114" s="38">
        <v>5038.8166666666675</v>
      </c>
      <c r="L114" s="38">
        <v>5177.6333333333332</v>
      </c>
      <c r="M114" s="28">
        <v>4900</v>
      </c>
      <c r="N114" s="28">
        <v>4660.1000000000004</v>
      </c>
      <c r="O114" s="39">
        <v>258825</v>
      </c>
      <c r="P114" s="40">
        <v>-0.13400250941028857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1864.4</v>
      </c>
      <c r="F115" s="37">
        <v>1849.8666666666668</v>
      </c>
      <c r="G115" s="38">
        <v>1819.2333333333336</v>
      </c>
      <c r="H115" s="38">
        <v>1774.0666666666668</v>
      </c>
      <c r="I115" s="38">
        <v>1743.4333333333336</v>
      </c>
      <c r="J115" s="38">
        <v>1895.0333333333335</v>
      </c>
      <c r="K115" s="38">
        <v>1925.6666666666667</v>
      </c>
      <c r="L115" s="38">
        <v>1970.8333333333335</v>
      </c>
      <c r="M115" s="28">
        <v>1880.5</v>
      </c>
      <c r="N115" s="28">
        <v>1804.7</v>
      </c>
      <c r="O115" s="39">
        <v>2422250</v>
      </c>
      <c r="P115" s="40">
        <v>-8.2654800227229694E-2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992.55</v>
      </c>
      <c r="F116" s="37">
        <v>988.4</v>
      </c>
      <c r="G116" s="38">
        <v>979.8</v>
      </c>
      <c r="H116" s="38">
        <v>967.05</v>
      </c>
      <c r="I116" s="38">
        <v>958.44999999999993</v>
      </c>
      <c r="J116" s="38">
        <v>1001.15</v>
      </c>
      <c r="K116" s="38">
        <v>1009.7500000000001</v>
      </c>
      <c r="L116" s="38">
        <v>1022.5</v>
      </c>
      <c r="M116" s="28">
        <v>997</v>
      </c>
      <c r="N116" s="28">
        <v>975.65</v>
      </c>
      <c r="O116" s="39">
        <v>26018100</v>
      </c>
      <c r="P116" s="40">
        <v>9.1105836358559063E-3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210.9</v>
      </c>
      <c r="F117" s="37">
        <v>209.65</v>
      </c>
      <c r="G117" s="38">
        <v>207.8</v>
      </c>
      <c r="H117" s="38">
        <v>204.70000000000002</v>
      </c>
      <c r="I117" s="38">
        <v>202.85000000000002</v>
      </c>
      <c r="J117" s="38">
        <v>212.75</v>
      </c>
      <c r="K117" s="38">
        <v>214.59999999999997</v>
      </c>
      <c r="L117" s="38">
        <v>217.7</v>
      </c>
      <c r="M117" s="28">
        <v>211.5</v>
      </c>
      <c r="N117" s="28">
        <v>206.55</v>
      </c>
      <c r="O117" s="39">
        <v>12810000</v>
      </c>
      <c r="P117" s="40">
        <v>-0.28358910115878483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1587.2</v>
      </c>
      <c r="F118" s="37">
        <v>1585.4333333333334</v>
      </c>
      <c r="G118" s="38">
        <v>1565.4666666666667</v>
      </c>
      <c r="H118" s="38">
        <v>1543.7333333333333</v>
      </c>
      <c r="I118" s="38">
        <v>1523.7666666666667</v>
      </c>
      <c r="J118" s="38">
        <v>1607.1666666666667</v>
      </c>
      <c r="K118" s="38">
        <v>1627.1333333333334</v>
      </c>
      <c r="L118" s="38">
        <v>1648.8666666666668</v>
      </c>
      <c r="M118" s="28">
        <v>1605.4</v>
      </c>
      <c r="N118" s="28">
        <v>1563.7</v>
      </c>
      <c r="O118" s="39">
        <v>40987500</v>
      </c>
      <c r="P118" s="40">
        <v>-8.6480920573151737E-2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819.35</v>
      </c>
      <c r="F119" s="37">
        <v>820.91666666666663</v>
      </c>
      <c r="G119" s="38">
        <v>814.43333333333328</v>
      </c>
      <c r="H119" s="38">
        <v>809.51666666666665</v>
      </c>
      <c r="I119" s="38">
        <v>803.0333333333333</v>
      </c>
      <c r="J119" s="38">
        <v>825.83333333333326</v>
      </c>
      <c r="K119" s="38">
        <v>832.31666666666661</v>
      </c>
      <c r="L119" s="38">
        <v>837.23333333333323</v>
      </c>
      <c r="M119" s="28">
        <v>827.4</v>
      </c>
      <c r="N119" s="28">
        <v>816</v>
      </c>
      <c r="O119" s="39">
        <v>1484250</v>
      </c>
      <c r="P119" s="40">
        <v>-8.1244196843082636E-2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130.35</v>
      </c>
      <c r="F120" s="37">
        <v>129.78333333333333</v>
      </c>
      <c r="G120" s="38">
        <v>128.96666666666667</v>
      </c>
      <c r="H120" s="38">
        <v>127.58333333333334</v>
      </c>
      <c r="I120" s="38">
        <v>126.76666666666668</v>
      </c>
      <c r="J120" s="38">
        <v>131.16666666666666</v>
      </c>
      <c r="K120" s="38">
        <v>131.98333333333332</v>
      </c>
      <c r="L120" s="38">
        <v>133.36666666666665</v>
      </c>
      <c r="M120" s="28">
        <v>130.6</v>
      </c>
      <c r="N120" s="28">
        <v>128.4</v>
      </c>
      <c r="O120" s="39">
        <v>55269500</v>
      </c>
      <c r="P120" s="40">
        <v>-8.3135648048307101E-2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1022.95</v>
      </c>
      <c r="F121" s="37">
        <v>1015.8166666666666</v>
      </c>
      <c r="G121" s="38">
        <v>1005.1333333333332</v>
      </c>
      <c r="H121" s="38">
        <v>987.31666666666661</v>
      </c>
      <c r="I121" s="38">
        <v>976.63333333333321</v>
      </c>
      <c r="J121" s="38">
        <v>1033.6333333333332</v>
      </c>
      <c r="K121" s="38">
        <v>1044.3166666666666</v>
      </c>
      <c r="L121" s="38">
        <v>1062.1333333333332</v>
      </c>
      <c r="M121" s="28">
        <v>1026.5</v>
      </c>
      <c r="N121" s="28">
        <v>998</v>
      </c>
      <c r="O121" s="39">
        <v>663750</v>
      </c>
      <c r="P121" s="40">
        <v>-0.22409258285113098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738.25</v>
      </c>
      <c r="F122" s="37">
        <v>733.75</v>
      </c>
      <c r="G122" s="38">
        <v>725.55</v>
      </c>
      <c r="H122" s="38">
        <v>712.84999999999991</v>
      </c>
      <c r="I122" s="38">
        <v>704.64999999999986</v>
      </c>
      <c r="J122" s="38">
        <v>746.45</v>
      </c>
      <c r="K122" s="38">
        <v>754.65000000000009</v>
      </c>
      <c r="L122" s="38">
        <v>767.35000000000014</v>
      </c>
      <c r="M122" s="28">
        <v>741.95</v>
      </c>
      <c r="N122" s="28">
        <v>721.05</v>
      </c>
      <c r="O122" s="39">
        <v>13276375</v>
      </c>
      <c r="P122" s="40">
        <v>-0.11445079957978289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260.7</v>
      </c>
      <c r="F123" s="37">
        <v>260.83333333333331</v>
      </c>
      <c r="G123" s="38">
        <v>257.96666666666664</v>
      </c>
      <c r="H123" s="38">
        <v>255.23333333333335</v>
      </c>
      <c r="I123" s="38">
        <v>252.36666666666667</v>
      </c>
      <c r="J123" s="38">
        <v>263.56666666666661</v>
      </c>
      <c r="K123" s="38">
        <v>266.43333333333328</v>
      </c>
      <c r="L123" s="38">
        <v>269.16666666666657</v>
      </c>
      <c r="M123" s="28">
        <v>263.7</v>
      </c>
      <c r="N123" s="28">
        <v>258.10000000000002</v>
      </c>
      <c r="O123" s="39">
        <v>105296000</v>
      </c>
      <c r="P123" s="40">
        <v>-0.17665457275115726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546.25</v>
      </c>
      <c r="F124" s="37">
        <v>544.16666666666663</v>
      </c>
      <c r="G124" s="38">
        <v>538.68333333333328</v>
      </c>
      <c r="H124" s="38">
        <v>531.11666666666667</v>
      </c>
      <c r="I124" s="38">
        <v>525.63333333333333</v>
      </c>
      <c r="J124" s="38">
        <v>551.73333333333323</v>
      </c>
      <c r="K124" s="38">
        <v>557.21666666666658</v>
      </c>
      <c r="L124" s="38">
        <v>564.78333333333319</v>
      </c>
      <c r="M124" s="28">
        <v>549.65</v>
      </c>
      <c r="N124" s="28">
        <v>536.6</v>
      </c>
      <c r="O124" s="39">
        <v>31445000</v>
      </c>
      <c r="P124" s="40">
        <v>-6.3230803604677144E-2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2663.85</v>
      </c>
      <c r="F125" s="37">
        <v>2625.15</v>
      </c>
      <c r="G125" s="38">
        <v>2563.9</v>
      </c>
      <c r="H125" s="38">
        <v>2463.9499999999998</v>
      </c>
      <c r="I125" s="38">
        <v>2402.6999999999998</v>
      </c>
      <c r="J125" s="38">
        <v>2725.1000000000004</v>
      </c>
      <c r="K125" s="38">
        <v>2786.3500000000004</v>
      </c>
      <c r="L125" s="38">
        <v>2886.3000000000006</v>
      </c>
      <c r="M125" s="28">
        <v>2686.4</v>
      </c>
      <c r="N125" s="28">
        <v>2525.1999999999998</v>
      </c>
      <c r="O125" s="39">
        <v>281225</v>
      </c>
      <c r="P125" s="40">
        <v>-0.17164948453608248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729.5</v>
      </c>
      <c r="F126" s="37">
        <v>729.7166666666667</v>
      </c>
      <c r="G126" s="38">
        <v>724.23333333333335</v>
      </c>
      <c r="H126" s="38">
        <v>718.9666666666667</v>
      </c>
      <c r="I126" s="38">
        <v>713.48333333333335</v>
      </c>
      <c r="J126" s="38">
        <v>734.98333333333335</v>
      </c>
      <c r="K126" s="38">
        <v>740.4666666666667</v>
      </c>
      <c r="L126" s="38">
        <v>745.73333333333335</v>
      </c>
      <c r="M126" s="28">
        <v>735.2</v>
      </c>
      <c r="N126" s="28">
        <v>724.45</v>
      </c>
      <c r="O126" s="39">
        <v>26195400</v>
      </c>
      <c r="P126" s="40">
        <v>-0.12900619445192565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544.54999999999995</v>
      </c>
      <c r="F127" s="37">
        <v>539.7833333333333</v>
      </c>
      <c r="G127" s="38">
        <v>530.86666666666656</v>
      </c>
      <c r="H127" s="38">
        <v>517.18333333333328</v>
      </c>
      <c r="I127" s="38">
        <v>508.26666666666654</v>
      </c>
      <c r="J127" s="38">
        <v>553.46666666666658</v>
      </c>
      <c r="K127" s="38">
        <v>562.38333333333333</v>
      </c>
      <c r="L127" s="38">
        <v>576.06666666666661</v>
      </c>
      <c r="M127" s="28">
        <v>548.70000000000005</v>
      </c>
      <c r="N127" s="28">
        <v>526.1</v>
      </c>
      <c r="O127" s="39">
        <v>9156875</v>
      </c>
      <c r="P127" s="40">
        <v>-0.1022671568627451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1772.3</v>
      </c>
      <c r="F128" s="37">
        <v>1763.7166666666665</v>
      </c>
      <c r="G128" s="38">
        <v>1748.4833333333329</v>
      </c>
      <c r="H128" s="38">
        <v>1724.6666666666665</v>
      </c>
      <c r="I128" s="38">
        <v>1709.4333333333329</v>
      </c>
      <c r="J128" s="38">
        <v>1787.5333333333328</v>
      </c>
      <c r="K128" s="38">
        <v>1802.7666666666664</v>
      </c>
      <c r="L128" s="38">
        <v>1826.5833333333328</v>
      </c>
      <c r="M128" s="28">
        <v>1778.95</v>
      </c>
      <c r="N128" s="28">
        <v>1739.9</v>
      </c>
      <c r="O128" s="39">
        <v>14064400</v>
      </c>
      <c r="P128" s="40">
        <v>-0.12541352635375469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88.5</v>
      </c>
      <c r="F129" s="37">
        <v>88.516666666666666</v>
      </c>
      <c r="G129" s="38">
        <v>87.283333333333331</v>
      </c>
      <c r="H129" s="38">
        <v>86.066666666666663</v>
      </c>
      <c r="I129" s="38">
        <v>84.833333333333329</v>
      </c>
      <c r="J129" s="38">
        <v>89.733333333333334</v>
      </c>
      <c r="K129" s="38">
        <v>90.966666666666654</v>
      </c>
      <c r="L129" s="38">
        <v>92.183333333333337</v>
      </c>
      <c r="M129" s="28">
        <v>89.75</v>
      </c>
      <c r="N129" s="28">
        <v>87.3</v>
      </c>
      <c r="O129" s="39">
        <v>55685760</v>
      </c>
      <c r="P129" s="40">
        <v>-9.7222222222222224E-2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2627.45</v>
      </c>
      <c r="F130" s="37">
        <v>2649.5</v>
      </c>
      <c r="G130" s="38">
        <v>2574</v>
      </c>
      <c r="H130" s="38">
        <v>2520.5500000000002</v>
      </c>
      <c r="I130" s="38">
        <v>2445.0500000000002</v>
      </c>
      <c r="J130" s="38">
        <v>2702.95</v>
      </c>
      <c r="K130" s="38">
        <v>2778.45</v>
      </c>
      <c r="L130" s="38">
        <v>2831.8999999999996</v>
      </c>
      <c r="M130" s="28">
        <v>2725</v>
      </c>
      <c r="N130" s="28">
        <v>2596.0500000000002</v>
      </c>
      <c r="O130" s="39">
        <v>681500</v>
      </c>
      <c r="P130" s="40">
        <v>4.5245398773006137E-2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574.54999999999995</v>
      </c>
      <c r="F131" s="37">
        <v>578.4666666666667</v>
      </c>
      <c r="G131" s="38">
        <v>558.08333333333337</v>
      </c>
      <c r="H131" s="38">
        <v>541.61666666666667</v>
      </c>
      <c r="I131" s="38">
        <v>521.23333333333335</v>
      </c>
      <c r="J131" s="38">
        <v>594.93333333333339</v>
      </c>
      <c r="K131" s="38">
        <v>615.31666666666661</v>
      </c>
      <c r="L131" s="38">
        <v>631.78333333333342</v>
      </c>
      <c r="M131" s="28">
        <v>598.85</v>
      </c>
      <c r="N131" s="28">
        <v>562</v>
      </c>
      <c r="O131" s="39">
        <v>8193600</v>
      </c>
      <c r="P131" s="40">
        <v>3.1965540693720242E-2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384.95</v>
      </c>
      <c r="F132" s="37">
        <v>384.35000000000008</v>
      </c>
      <c r="G132" s="38">
        <v>381.95000000000016</v>
      </c>
      <c r="H132" s="38">
        <v>378.9500000000001</v>
      </c>
      <c r="I132" s="38">
        <v>376.55000000000018</v>
      </c>
      <c r="J132" s="38">
        <v>387.35000000000014</v>
      </c>
      <c r="K132" s="38">
        <v>389.75000000000011</v>
      </c>
      <c r="L132" s="38">
        <v>392.75000000000011</v>
      </c>
      <c r="M132" s="28">
        <v>386.75</v>
      </c>
      <c r="N132" s="28">
        <v>381.35</v>
      </c>
      <c r="O132" s="39">
        <v>20032000</v>
      </c>
      <c r="P132" s="40">
        <v>-6.5758791157541269E-2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1724.6</v>
      </c>
      <c r="F133" s="37">
        <v>1714.2666666666664</v>
      </c>
      <c r="G133" s="38">
        <v>1694.1833333333329</v>
      </c>
      <c r="H133" s="38">
        <v>1663.7666666666664</v>
      </c>
      <c r="I133" s="38">
        <v>1643.6833333333329</v>
      </c>
      <c r="J133" s="38">
        <v>1744.6833333333329</v>
      </c>
      <c r="K133" s="38">
        <v>1764.7666666666664</v>
      </c>
      <c r="L133" s="38">
        <v>1795.1833333333329</v>
      </c>
      <c r="M133" s="28">
        <v>1734.35</v>
      </c>
      <c r="N133" s="28">
        <v>1683.85</v>
      </c>
      <c r="O133" s="39">
        <v>12743150</v>
      </c>
      <c r="P133" s="40">
        <v>-7.792802163511546E-2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4897.45</v>
      </c>
      <c r="F134" s="37">
        <v>4891.7</v>
      </c>
      <c r="G134" s="38">
        <v>4800.75</v>
      </c>
      <c r="H134" s="38">
        <v>4704.05</v>
      </c>
      <c r="I134" s="38">
        <v>4613.1000000000004</v>
      </c>
      <c r="J134" s="38">
        <v>4988.3999999999996</v>
      </c>
      <c r="K134" s="38">
        <v>5079.3499999999985</v>
      </c>
      <c r="L134" s="38">
        <v>5176.0499999999993</v>
      </c>
      <c r="M134" s="28">
        <v>4982.6499999999996</v>
      </c>
      <c r="N134" s="28">
        <v>4795</v>
      </c>
      <c r="O134" s="39">
        <v>1693200</v>
      </c>
      <c r="P134" s="40">
        <v>-9.8978288633461045E-2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4081.5</v>
      </c>
      <c r="F135" s="37">
        <v>4072.6833333333329</v>
      </c>
      <c r="G135" s="38">
        <v>4013.8666666666659</v>
      </c>
      <c r="H135" s="38">
        <v>3946.2333333333331</v>
      </c>
      <c r="I135" s="38">
        <v>3887.4166666666661</v>
      </c>
      <c r="J135" s="38">
        <v>4140.3166666666657</v>
      </c>
      <c r="K135" s="38">
        <v>4199.1333333333323</v>
      </c>
      <c r="L135" s="38">
        <v>4266.7666666666655</v>
      </c>
      <c r="M135" s="28">
        <v>4131.5</v>
      </c>
      <c r="N135" s="28">
        <v>4005.05</v>
      </c>
      <c r="O135" s="39">
        <v>951400</v>
      </c>
      <c r="P135" s="40">
        <v>-9.1482047364400312E-2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750.6</v>
      </c>
      <c r="F136" s="37">
        <v>749.4</v>
      </c>
      <c r="G136" s="38">
        <v>742.19999999999993</v>
      </c>
      <c r="H136" s="38">
        <v>733.8</v>
      </c>
      <c r="I136" s="38">
        <v>726.59999999999991</v>
      </c>
      <c r="J136" s="38">
        <v>757.8</v>
      </c>
      <c r="K136" s="38">
        <v>765</v>
      </c>
      <c r="L136" s="38">
        <v>773.4</v>
      </c>
      <c r="M136" s="28">
        <v>756.6</v>
      </c>
      <c r="N136" s="28">
        <v>741</v>
      </c>
      <c r="O136" s="39">
        <v>7943250</v>
      </c>
      <c r="P136" s="40">
        <v>-6.634029373563792E-2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926.1</v>
      </c>
      <c r="F137" s="37">
        <v>930.35</v>
      </c>
      <c r="G137" s="38">
        <v>917.75</v>
      </c>
      <c r="H137" s="38">
        <v>909.4</v>
      </c>
      <c r="I137" s="38">
        <v>896.8</v>
      </c>
      <c r="J137" s="38">
        <v>938.7</v>
      </c>
      <c r="K137" s="38">
        <v>951.30000000000018</v>
      </c>
      <c r="L137" s="38">
        <v>959.65000000000009</v>
      </c>
      <c r="M137" s="28">
        <v>942.95</v>
      </c>
      <c r="N137" s="28">
        <v>922</v>
      </c>
      <c r="O137" s="39">
        <v>10703000</v>
      </c>
      <c r="P137" s="40">
        <v>-0.18095136061709877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182.85</v>
      </c>
      <c r="F138" s="37">
        <v>183.81666666666669</v>
      </c>
      <c r="G138" s="38">
        <v>180.63333333333338</v>
      </c>
      <c r="H138" s="38">
        <v>178.41666666666669</v>
      </c>
      <c r="I138" s="38">
        <v>175.23333333333338</v>
      </c>
      <c r="J138" s="38">
        <v>186.03333333333339</v>
      </c>
      <c r="K138" s="38">
        <v>189.21666666666673</v>
      </c>
      <c r="L138" s="38">
        <v>191.43333333333339</v>
      </c>
      <c r="M138" s="28">
        <v>187</v>
      </c>
      <c r="N138" s="28">
        <v>181.6</v>
      </c>
      <c r="O138" s="39">
        <v>30448000</v>
      </c>
      <c r="P138" s="40">
        <v>-7.1140939597315433E-2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116.2</v>
      </c>
      <c r="F139" s="37">
        <v>116.23333333333335</v>
      </c>
      <c r="G139" s="38">
        <v>115.06666666666669</v>
      </c>
      <c r="H139" s="38">
        <v>113.93333333333334</v>
      </c>
      <c r="I139" s="38">
        <v>112.76666666666668</v>
      </c>
      <c r="J139" s="38">
        <v>117.3666666666667</v>
      </c>
      <c r="K139" s="38">
        <v>118.53333333333336</v>
      </c>
      <c r="L139" s="38">
        <v>119.66666666666671</v>
      </c>
      <c r="M139" s="28">
        <v>117.4</v>
      </c>
      <c r="N139" s="28">
        <v>115.1</v>
      </c>
      <c r="O139" s="39">
        <v>29739000</v>
      </c>
      <c r="P139" s="40">
        <v>-0.13514220903856219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544.35</v>
      </c>
      <c r="F140" s="37">
        <v>540.01666666666677</v>
      </c>
      <c r="G140" s="38">
        <v>531.33333333333348</v>
      </c>
      <c r="H140" s="38">
        <v>518.31666666666672</v>
      </c>
      <c r="I140" s="38">
        <v>509.63333333333344</v>
      </c>
      <c r="J140" s="38">
        <v>553.03333333333353</v>
      </c>
      <c r="K140" s="38">
        <v>561.7166666666667</v>
      </c>
      <c r="L140" s="38">
        <v>574.73333333333358</v>
      </c>
      <c r="M140" s="28">
        <v>548.70000000000005</v>
      </c>
      <c r="N140" s="28">
        <v>527</v>
      </c>
      <c r="O140" s="39">
        <v>8253000</v>
      </c>
      <c r="P140" s="40">
        <v>4.992693619094009E-3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7915.35</v>
      </c>
      <c r="F141" s="37">
        <v>7892.9333333333334</v>
      </c>
      <c r="G141" s="38">
        <v>7827.416666666667</v>
      </c>
      <c r="H141" s="38">
        <v>7739.4833333333336</v>
      </c>
      <c r="I141" s="38">
        <v>7673.9666666666672</v>
      </c>
      <c r="J141" s="38">
        <v>7980.8666666666668</v>
      </c>
      <c r="K141" s="38">
        <v>8046.3833333333332</v>
      </c>
      <c r="L141" s="38">
        <v>8134.3166666666666</v>
      </c>
      <c r="M141" s="28">
        <v>7958.45</v>
      </c>
      <c r="N141" s="28">
        <v>7805</v>
      </c>
      <c r="O141" s="39">
        <v>2658200</v>
      </c>
      <c r="P141" s="40">
        <v>-3.7790487222182E-2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865.15</v>
      </c>
      <c r="F142" s="37">
        <v>864.85</v>
      </c>
      <c r="G142" s="38">
        <v>856.85</v>
      </c>
      <c r="H142" s="38">
        <v>848.55</v>
      </c>
      <c r="I142" s="38">
        <v>840.55</v>
      </c>
      <c r="J142" s="38">
        <v>873.15000000000009</v>
      </c>
      <c r="K142" s="38">
        <v>881.15000000000009</v>
      </c>
      <c r="L142" s="38">
        <v>889.45000000000016</v>
      </c>
      <c r="M142" s="28">
        <v>872.85</v>
      </c>
      <c r="N142" s="28">
        <v>856.55</v>
      </c>
      <c r="O142" s="39">
        <v>13212500</v>
      </c>
      <c r="P142" s="40">
        <v>-1.4911463187325256E-2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1392.55</v>
      </c>
      <c r="F143" s="37">
        <v>1371.9333333333332</v>
      </c>
      <c r="G143" s="38">
        <v>1348.4666666666662</v>
      </c>
      <c r="H143" s="38">
        <v>1304.383333333333</v>
      </c>
      <c r="I143" s="38">
        <v>1280.9166666666661</v>
      </c>
      <c r="J143" s="38">
        <v>1416.0166666666664</v>
      </c>
      <c r="K143" s="38">
        <v>1439.4833333333331</v>
      </c>
      <c r="L143" s="38">
        <v>1483.5666666666666</v>
      </c>
      <c r="M143" s="28">
        <v>1395.4</v>
      </c>
      <c r="N143" s="28">
        <v>1327.85</v>
      </c>
      <c r="O143" s="39">
        <v>2100000</v>
      </c>
      <c r="P143" s="40">
        <v>1.4541765302671627E-2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2352.6</v>
      </c>
      <c r="F144" s="37">
        <v>2363.5333333333333</v>
      </c>
      <c r="G144" s="38">
        <v>2307.0666666666666</v>
      </c>
      <c r="H144" s="38">
        <v>2261.5333333333333</v>
      </c>
      <c r="I144" s="38">
        <v>2205.0666666666666</v>
      </c>
      <c r="J144" s="38">
        <v>2409.0666666666666</v>
      </c>
      <c r="K144" s="38">
        <v>2465.5333333333328</v>
      </c>
      <c r="L144" s="38">
        <v>2511.0666666666666</v>
      </c>
      <c r="M144" s="28">
        <v>2420</v>
      </c>
      <c r="N144" s="28">
        <v>2318</v>
      </c>
      <c r="O144" s="39">
        <v>303000</v>
      </c>
      <c r="P144" s="40">
        <v>-0.29469273743016761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770.25</v>
      </c>
      <c r="F145" s="37">
        <v>764.5</v>
      </c>
      <c r="G145" s="38">
        <v>753.5</v>
      </c>
      <c r="H145" s="38">
        <v>736.75</v>
      </c>
      <c r="I145" s="38">
        <v>725.75</v>
      </c>
      <c r="J145" s="38">
        <v>781.25</v>
      </c>
      <c r="K145" s="38">
        <v>792.25</v>
      </c>
      <c r="L145" s="38">
        <v>809</v>
      </c>
      <c r="M145" s="28">
        <v>775.5</v>
      </c>
      <c r="N145" s="28">
        <v>747.75</v>
      </c>
      <c r="O145" s="39">
        <v>2021500</v>
      </c>
      <c r="P145" s="40">
        <v>-1.3637805264827149E-2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827.65</v>
      </c>
      <c r="F146" s="37">
        <v>831.68333333333339</v>
      </c>
      <c r="G146" s="38">
        <v>818.66666666666674</v>
      </c>
      <c r="H146" s="38">
        <v>809.68333333333339</v>
      </c>
      <c r="I146" s="38">
        <v>796.66666666666674</v>
      </c>
      <c r="J146" s="38">
        <v>840.66666666666674</v>
      </c>
      <c r="K146" s="38">
        <v>853.68333333333339</v>
      </c>
      <c r="L146" s="38">
        <v>862.66666666666674</v>
      </c>
      <c r="M146" s="28">
        <v>844.7</v>
      </c>
      <c r="N146" s="28">
        <v>822.7</v>
      </c>
      <c r="O146" s="39">
        <v>2587200</v>
      </c>
      <c r="P146" s="40">
        <v>-7.4082027056044664E-2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3618.35</v>
      </c>
      <c r="F147" s="37">
        <v>3583.2833333333328</v>
      </c>
      <c r="G147" s="38">
        <v>3516.8666666666659</v>
      </c>
      <c r="H147" s="38">
        <v>3415.3833333333332</v>
      </c>
      <c r="I147" s="38">
        <v>3348.9666666666662</v>
      </c>
      <c r="J147" s="38">
        <v>3684.7666666666655</v>
      </c>
      <c r="K147" s="38">
        <v>3751.1833333333325</v>
      </c>
      <c r="L147" s="38">
        <v>3852.6666666666652</v>
      </c>
      <c r="M147" s="28">
        <v>3649.7</v>
      </c>
      <c r="N147" s="28">
        <v>3481.8</v>
      </c>
      <c r="O147" s="39">
        <v>2722600</v>
      </c>
      <c r="P147" s="40">
        <v>-2.7851174748268228E-2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136.80000000000001</v>
      </c>
      <c r="F148" s="37">
        <v>136.85</v>
      </c>
      <c r="G148" s="38">
        <v>135.25</v>
      </c>
      <c r="H148" s="38">
        <v>133.70000000000002</v>
      </c>
      <c r="I148" s="38">
        <v>132.10000000000002</v>
      </c>
      <c r="J148" s="38">
        <v>138.39999999999998</v>
      </c>
      <c r="K148" s="38">
        <v>139.99999999999994</v>
      </c>
      <c r="L148" s="38">
        <v>141.54999999999995</v>
      </c>
      <c r="M148" s="28">
        <v>138.44999999999999</v>
      </c>
      <c r="N148" s="28">
        <v>135.30000000000001</v>
      </c>
      <c r="O148" s="39">
        <v>31367000</v>
      </c>
      <c r="P148" s="40">
        <v>-6.3629714763347611E-2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2805.7</v>
      </c>
      <c r="F149" s="37">
        <v>2804.1</v>
      </c>
      <c r="G149" s="38">
        <v>2758.5</v>
      </c>
      <c r="H149" s="38">
        <v>2711.3</v>
      </c>
      <c r="I149" s="38">
        <v>2665.7000000000003</v>
      </c>
      <c r="J149" s="38">
        <v>2851.2999999999997</v>
      </c>
      <c r="K149" s="38">
        <v>2896.8999999999992</v>
      </c>
      <c r="L149" s="38">
        <v>2944.0999999999995</v>
      </c>
      <c r="M149" s="28">
        <v>2849.7</v>
      </c>
      <c r="N149" s="28">
        <v>2756.9</v>
      </c>
      <c r="O149" s="39">
        <v>1759975</v>
      </c>
      <c r="P149" s="40">
        <v>-2.5012118274357731E-2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71547.600000000006</v>
      </c>
      <c r="F150" s="37">
        <v>71142.483333333337</v>
      </c>
      <c r="G150" s="38">
        <v>70584.966666666674</v>
      </c>
      <c r="H150" s="38">
        <v>69622.333333333343</v>
      </c>
      <c r="I150" s="38">
        <v>69064.81666666668</v>
      </c>
      <c r="J150" s="38">
        <v>72105.116666666669</v>
      </c>
      <c r="K150" s="38">
        <v>72662.633333333331</v>
      </c>
      <c r="L150" s="38">
        <v>73625.266666666663</v>
      </c>
      <c r="M150" s="28">
        <v>71700</v>
      </c>
      <c r="N150" s="28">
        <v>70179.850000000006</v>
      </c>
      <c r="O150" s="39">
        <v>101460</v>
      </c>
      <c r="P150" s="40">
        <v>-5.3103126458236116E-2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1279.9000000000001</v>
      </c>
      <c r="F151" s="37">
        <v>1272.7166666666669</v>
      </c>
      <c r="G151" s="38">
        <v>1261.4833333333338</v>
      </c>
      <c r="H151" s="38">
        <v>1243.0666666666668</v>
      </c>
      <c r="I151" s="38">
        <v>1231.8333333333337</v>
      </c>
      <c r="J151" s="38">
        <v>1291.1333333333339</v>
      </c>
      <c r="K151" s="38">
        <v>1302.366666666667</v>
      </c>
      <c r="L151" s="38">
        <v>1320.783333333334</v>
      </c>
      <c r="M151" s="28">
        <v>1283.95</v>
      </c>
      <c r="N151" s="28">
        <v>1254.3</v>
      </c>
      <c r="O151" s="39">
        <v>3282750</v>
      </c>
      <c r="P151" s="40">
        <v>-6.1132561132561131E-2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321.5</v>
      </c>
      <c r="F152" s="37">
        <v>324.38333333333333</v>
      </c>
      <c r="G152" s="38">
        <v>317.26666666666665</v>
      </c>
      <c r="H152" s="38">
        <v>313.0333333333333</v>
      </c>
      <c r="I152" s="38">
        <v>305.91666666666663</v>
      </c>
      <c r="J152" s="38">
        <v>328.61666666666667</v>
      </c>
      <c r="K152" s="38">
        <v>335.73333333333335</v>
      </c>
      <c r="L152" s="38">
        <v>339.9666666666667</v>
      </c>
      <c r="M152" s="28">
        <v>331.5</v>
      </c>
      <c r="N152" s="28">
        <v>320.14999999999998</v>
      </c>
      <c r="O152" s="39">
        <v>3460800</v>
      </c>
      <c r="P152" s="40">
        <v>0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108.5</v>
      </c>
      <c r="F153" s="37">
        <v>108.78333333333335</v>
      </c>
      <c r="G153" s="38">
        <v>106.91666666666669</v>
      </c>
      <c r="H153" s="38">
        <v>105.33333333333334</v>
      </c>
      <c r="I153" s="38">
        <v>103.46666666666668</v>
      </c>
      <c r="J153" s="38">
        <v>110.36666666666669</v>
      </c>
      <c r="K153" s="38">
        <v>112.23333333333333</v>
      </c>
      <c r="L153" s="38">
        <v>113.81666666666669</v>
      </c>
      <c r="M153" s="28">
        <v>110.65</v>
      </c>
      <c r="N153" s="28">
        <v>107.2</v>
      </c>
      <c r="O153" s="39">
        <v>76695500</v>
      </c>
      <c r="P153" s="40">
        <v>-4.4983065198983915E-2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4672.5</v>
      </c>
      <c r="F154" s="37">
        <v>4616.5333333333338</v>
      </c>
      <c r="G154" s="38">
        <v>4547.0666666666675</v>
      </c>
      <c r="H154" s="38">
        <v>4421.6333333333341</v>
      </c>
      <c r="I154" s="38">
        <v>4352.1666666666679</v>
      </c>
      <c r="J154" s="38">
        <v>4741.9666666666672</v>
      </c>
      <c r="K154" s="38">
        <v>4811.4333333333325</v>
      </c>
      <c r="L154" s="38">
        <v>4936.8666666666668</v>
      </c>
      <c r="M154" s="28">
        <v>4686</v>
      </c>
      <c r="N154" s="28">
        <v>4491.1000000000004</v>
      </c>
      <c r="O154" s="39">
        <v>1323875</v>
      </c>
      <c r="P154" s="40">
        <v>-4.5425867507886436E-2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3972.35</v>
      </c>
      <c r="F155" s="37">
        <v>3957.6666666666665</v>
      </c>
      <c r="G155" s="38">
        <v>3918.7833333333328</v>
      </c>
      <c r="H155" s="38">
        <v>3865.2166666666662</v>
      </c>
      <c r="I155" s="38">
        <v>3826.3333333333326</v>
      </c>
      <c r="J155" s="38">
        <v>4011.2333333333331</v>
      </c>
      <c r="K155" s="38">
        <v>4050.1166666666672</v>
      </c>
      <c r="L155" s="38">
        <v>4103.6833333333334</v>
      </c>
      <c r="M155" s="28">
        <v>3996.55</v>
      </c>
      <c r="N155" s="28">
        <v>3904.1</v>
      </c>
      <c r="O155" s="39">
        <v>299475</v>
      </c>
      <c r="P155" s="40">
        <v>-0.18092307692307694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38.5</v>
      </c>
      <c r="F156" s="37">
        <v>38.416666666666664</v>
      </c>
      <c r="G156" s="38">
        <v>37.983333333333327</v>
      </c>
      <c r="H156" s="38">
        <v>37.466666666666661</v>
      </c>
      <c r="I156" s="38">
        <v>37.033333333333324</v>
      </c>
      <c r="J156" s="38">
        <v>38.93333333333333</v>
      </c>
      <c r="K156" s="38">
        <v>39.366666666666667</v>
      </c>
      <c r="L156" s="38">
        <v>39.883333333333333</v>
      </c>
      <c r="M156" s="28">
        <v>38.85</v>
      </c>
      <c r="N156" s="28">
        <v>37.9</v>
      </c>
      <c r="O156" s="39">
        <v>27708000</v>
      </c>
      <c r="P156" s="40">
        <v>-0.1435459940652819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18493.900000000001</v>
      </c>
      <c r="F157" s="37">
        <v>18459.8</v>
      </c>
      <c r="G157" s="38">
        <v>18304.099999999999</v>
      </c>
      <c r="H157" s="38">
        <v>18114.3</v>
      </c>
      <c r="I157" s="38">
        <v>17958.599999999999</v>
      </c>
      <c r="J157" s="38">
        <v>18649.599999999999</v>
      </c>
      <c r="K157" s="38">
        <v>18805.300000000003</v>
      </c>
      <c r="L157" s="38">
        <v>18995.099999999999</v>
      </c>
      <c r="M157" s="28">
        <v>18615.5</v>
      </c>
      <c r="N157" s="28">
        <v>18270</v>
      </c>
      <c r="O157" s="39">
        <v>283550</v>
      </c>
      <c r="P157" s="40">
        <v>-5.1592942553725228E-2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163.55000000000001</v>
      </c>
      <c r="F158" s="37">
        <v>162.88333333333333</v>
      </c>
      <c r="G158" s="38">
        <v>161.31666666666666</v>
      </c>
      <c r="H158" s="38">
        <v>159.08333333333334</v>
      </c>
      <c r="I158" s="38">
        <v>157.51666666666668</v>
      </c>
      <c r="J158" s="38">
        <v>165.11666666666665</v>
      </c>
      <c r="K158" s="38">
        <v>166.68333333333331</v>
      </c>
      <c r="L158" s="38">
        <v>168.91666666666663</v>
      </c>
      <c r="M158" s="28">
        <v>164.45</v>
      </c>
      <c r="N158" s="28">
        <v>160.65</v>
      </c>
      <c r="O158" s="39">
        <v>52059000</v>
      </c>
      <c r="P158" s="40">
        <v>-8.8776826550955784E-2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160.05000000000001</v>
      </c>
      <c r="F159" s="37">
        <v>158.76666666666668</v>
      </c>
      <c r="G159" s="38">
        <v>157.13333333333335</v>
      </c>
      <c r="H159" s="38">
        <v>154.21666666666667</v>
      </c>
      <c r="I159" s="38">
        <v>152.58333333333334</v>
      </c>
      <c r="J159" s="38">
        <v>161.68333333333337</v>
      </c>
      <c r="K159" s="38">
        <v>163.31666666666669</v>
      </c>
      <c r="L159" s="38">
        <v>166.23333333333338</v>
      </c>
      <c r="M159" s="28">
        <v>160.4</v>
      </c>
      <c r="N159" s="28">
        <v>155.85</v>
      </c>
      <c r="O159" s="39">
        <v>68610900</v>
      </c>
      <c r="P159" s="40">
        <v>-0.3449608184588594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968.65</v>
      </c>
      <c r="F160" s="37">
        <v>964.4</v>
      </c>
      <c r="G160" s="38">
        <v>951.8</v>
      </c>
      <c r="H160" s="38">
        <v>934.94999999999993</v>
      </c>
      <c r="I160" s="38">
        <v>922.34999999999991</v>
      </c>
      <c r="J160" s="38">
        <v>981.25</v>
      </c>
      <c r="K160" s="38">
        <v>993.85000000000014</v>
      </c>
      <c r="L160" s="38">
        <v>1010.7</v>
      </c>
      <c r="M160" s="28">
        <v>977</v>
      </c>
      <c r="N160" s="28">
        <v>947.55</v>
      </c>
      <c r="O160" s="39">
        <v>4132800</v>
      </c>
      <c r="P160" s="40">
        <v>-3.6867862969004891E-2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3529</v>
      </c>
      <c r="F161" s="37">
        <v>3521.9500000000003</v>
      </c>
      <c r="G161" s="38">
        <v>3493.9500000000007</v>
      </c>
      <c r="H161" s="38">
        <v>3458.9000000000005</v>
      </c>
      <c r="I161" s="38">
        <v>3430.900000000001</v>
      </c>
      <c r="J161" s="38">
        <v>3557.0000000000005</v>
      </c>
      <c r="K161" s="38">
        <v>3584.9999999999995</v>
      </c>
      <c r="L161" s="38">
        <v>3620.05</v>
      </c>
      <c r="M161" s="28">
        <v>3549.95</v>
      </c>
      <c r="N161" s="28">
        <v>3486.9</v>
      </c>
      <c r="O161" s="39">
        <v>392500</v>
      </c>
      <c r="P161" s="40">
        <v>-0.33148818394720037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165.4</v>
      </c>
      <c r="F162" s="37">
        <v>164.91666666666666</v>
      </c>
      <c r="G162" s="38">
        <v>163.58333333333331</v>
      </c>
      <c r="H162" s="38">
        <v>161.76666666666665</v>
      </c>
      <c r="I162" s="38">
        <v>160.43333333333331</v>
      </c>
      <c r="J162" s="38">
        <v>166.73333333333332</v>
      </c>
      <c r="K162" s="38">
        <v>168.06666666666663</v>
      </c>
      <c r="L162" s="38">
        <v>169.88333333333333</v>
      </c>
      <c r="M162" s="28">
        <v>166.25</v>
      </c>
      <c r="N162" s="28">
        <v>163.1</v>
      </c>
      <c r="O162" s="39">
        <v>45537800</v>
      </c>
      <c r="P162" s="40">
        <v>-0.20403768506056527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45998.25</v>
      </c>
      <c r="F163" s="37">
        <v>46135.733333333337</v>
      </c>
      <c r="G163" s="38">
        <v>45404.466666666674</v>
      </c>
      <c r="H163" s="38">
        <v>44810.683333333334</v>
      </c>
      <c r="I163" s="38">
        <v>44079.416666666672</v>
      </c>
      <c r="J163" s="38">
        <v>46729.516666666677</v>
      </c>
      <c r="K163" s="38">
        <v>47460.78333333334</v>
      </c>
      <c r="L163" s="38">
        <v>48054.56666666668</v>
      </c>
      <c r="M163" s="28">
        <v>46867</v>
      </c>
      <c r="N163" s="28">
        <v>45541.95</v>
      </c>
      <c r="O163" s="39">
        <v>76050</v>
      </c>
      <c r="P163" s="40">
        <v>-9.3671791204862354E-2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2156.0500000000002</v>
      </c>
      <c r="F164" s="37">
        <v>2152.0000000000005</v>
      </c>
      <c r="G164" s="38">
        <v>2118.1000000000008</v>
      </c>
      <c r="H164" s="38">
        <v>2080.1500000000005</v>
      </c>
      <c r="I164" s="38">
        <v>2046.2500000000009</v>
      </c>
      <c r="J164" s="38">
        <v>2189.9500000000007</v>
      </c>
      <c r="K164" s="38">
        <v>2223.8500000000004</v>
      </c>
      <c r="L164" s="38">
        <v>2261.8000000000006</v>
      </c>
      <c r="M164" s="28">
        <v>2185.9</v>
      </c>
      <c r="N164" s="28">
        <v>2114.0500000000002</v>
      </c>
      <c r="O164" s="39">
        <v>3298900</v>
      </c>
      <c r="P164" s="40">
        <v>-3.240548400498546E-3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4316.8999999999996</v>
      </c>
      <c r="F165" s="37">
        <v>4259.1333333333332</v>
      </c>
      <c r="G165" s="38">
        <v>4096.2666666666664</v>
      </c>
      <c r="H165" s="38">
        <v>3875.6333333333332</v>
      </c>
      <c r="I165" s="38">
        <v>3712.7666666666664</v>
      </c>
      <c r="J165" s="38">
        <v>4479.7666666666664</v>
      </c>
      <c r="K165" s="38">
        <v>4642.6333333333332</v>
      </c>
      <c r="L165" s="38">
        <v>4863.2666666666664</v>
      </c>
      <c r="M165" s="28">
        <v>4422</v>
      </c>
      <c r="N165" s="28">
        <v>4038.5</v>
      </c>
      <c r="O165" s="39">
        <v>551250</v>
      </c>
      <c r="P165" s="40">
        <v>-0.11976047904191617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208.35</v>
      </c>
      <c r="F166" s="37">
        <v>207.76666666666665</v>
      </c>
      <c r="G166" s="38">
        <v>206.5333333333333</v>
      </c>
      <c r="H166" s="38">
        <v>204.71666666666664</v>
      </c>
      <c r="I166" s="38">
        <v>203.48333333333329</v>
      </c>
      <c r="J166" s="38">
        <v>209.58333333333331</v>
      </c>
      <c r="K166" s="38">
        <v>210.81666666666666</v>
      </c>
      <c r="L166" s="38">
        <v>212.63333333333333</v>
      </c>
      <c r="M166" s="28">
        <v>209</v>
      </c>
      <c r="N166" s="28">
        <v>205.95</v>
      </c>
      <c r="O166" s="39">
        <v>16470000</v>
      </c>
      <c r="P166" s="40">
        <v>-5.6052269601100414E-2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119</v>
      </c>
      <c r="F167" s="37">
        <v>119.16666666666667</v>
      </c>
      <c r="G167" s="38">
        <v>117.88333333333334</v>
      </c>
      <c r="H167" s="38">
        <v>116.76666666666667</v>
      </c>
      <c r="I167" s="38">
        <v>115.48333333333333</v>
      </c>
      <c r="J167" s="38">
        <v>120.28333333333335</v>
      </c>
      <c r="K167" s="38">
        <v>121.56666666666668</v>
      </c>
      <c r="L167" s="38">
        <v>122.68333333333335</v>
      </c>
      <c r="M167" s="28">
        <v>120.45</v>
      </c>
      <c r="N167" s="28">
        <v>118.05</v>
      </c>
      <c r="O167" s="39">
        <v>40591400</v>
      </c>
      <c r="P167" s="40">
        <v>-5.4857802800635194E-2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2461.75</v>
      </c>
      <c r="F168" s="37">
        <v>2446.7000000000003</v>
      </c>
      <c r="G168" s="38">
        <v>2422.9500000000007</v>
      </c>
      <c r="H168" s="38">
        <v>2384.1500000000005</v>
      </c>
      <c r="I168" s="38">
        <v>2360.400000000001</v>
      </c>
      <c r="J168" s="38">
        <v>2485.5000000000005</v>
      </c>
      <c r="K168" s="38">
        <v>2509.2499999999995</v>
      </c>
      <c r="L168" s="38">
        <v>2548.0500000000002</v>
      </c>
      <c r="M168" s="28">
        <v>2470.4499999999998</v>
      </c>
      <c r="N168" s="28">
        <v>2407.9</v>
      </c>
      <c r="O168" s="39">
        <v>2894500</v>
      </c>
      <c r="P168" s="40">
        <v>2.342437903297092E-2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2907.7</v>
      </c>
      <c r="F169" s="37">
        <v>2895.65</v>
      </c>
      <c r="G169" s="38">
        <v>2861.3500000000004</v>
      </c>
      <c r="H169" s="38">
        <v>2815.0000000000005</v>
      </c>
      <c r="I169" s="38">
        <v>2780.7000000000007</v>
      </c>
      <c r="J169" s="38">
        <v>2942</v>
      </c>
      <c r="K169" s="38">
        <v>2976.3</v>
      </c>
      <c r="L169" s="38">
        <v>3022.6499999999996</v>
      </c>
      <c r="M169" s="28">
        <v>2929.95</v>
      </c>
      <c r="N169" s="28">
        <v>2849.3</v>
      </c>
      <c r="O169" s="39">
        <v>1480250</v>
      </c>
      <c r="P169" s="40">
        <v>-3.3779373368146216E-2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35.450000000000003</v>
      </c>
      <c r="F170" s="37">
        <v>35.449999999999996</v>
      </c>
      <c r="G170" s="38">
        <v>35.149999999999991</v>
      </c>
      <c r="H170" s="38">
        <v>34.849999999999994</v>
      </c>
      <c r="I170" s="38">
        <v>34.54999999999999</v>
      </c>
      <c r="J170" s="38">
        <v>35.749999999999993</v>
      </c>
      <c r="K170" s="38">
        <v>36.04999999999999</v>
      </c>
      <c r="L170" s="38">
        <v>36.349999999999994</v>
      </c>
      <c r="M170" s="28">
        <v>35.75</v>
      </c>
      <c r="N170" s="28">
        <v>35.15</v>
      </c>
      <c r="O170" s="39">
        <v>231232000</v>
      </c>
      <c r="P170" s="40">
        <v>-0.18118980169971671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2527.5</v>
      </c>
      <c r="F171" s="37">
        <v>2514.5</v>
      </c>
      <c r="G171" s="38">
        <v>2488</v>
      </c>
      <c r="H171" s="38">
        <v>2448.5</v>
      </c>
      <c r="I171" s="38">
        <v>2422</v>
      </c>
      <c r="J171" s="38">
        <v>2554</v>
      </c>
      <c r="K171" s="38">
        <v>2580.5</v>
      </c>
      <c r="L171" s="38">
        <v>2620</v>
      </c>
      <c r="M171" s="28">
        <v>2541</v>
      </c>
      <c r="N171" s="28">
        <v>2475</v>
      </c>
      <c r="O171" s="39">
        <v>659400</v>
      </c>
      <c r="P171" s="40">
        <v>-0.19161456417800662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236.05</v>
      </c>
      <c r="F172" s="37">
        <v>234.4</v>
      </c>
      <c r="G172" s="38">
        <v>232.15</v>
      </c>
      <c r="H172" s="38">
        <v>228.25</v>
      </c>
      <c r="I172" s="38">
        <v>226</v>
      </c>
      <c r="J172" s="38">
        <v>238.3</v>
      </c>
      <c r="K172" s="38">
        <v>240.55</v>
      </c>
      <c r="L172" s="38">
        <v>244.45000000000002</v>
      </c>
      <c r="M172" s="28">
        <v>236.65</v>
      </c>
      <c r="N172" s="28">
        <v>230.5</v>
      </c>
      <c r="O172" s="39">
        <v>38616253</v>
      </c>
      <c r="P172" s="40">
        <v>-0.10693142575234336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1824.15</v>
      </c>
      <c r="F173" s="37">
        <v>1810.6000000000001</v>
      </c>
      <c r="G173" s="38">
        <v>1787.7500000000002</v>
      </c>
      <c r="H173" s="38">
        <v>1751.3500000000001</v>
      </c>
      <c r="I173" s="38">
        <v>1728.5000000000002</v>
      </c>
      <c r="J173" s="38">
        <v>1847.0000000000002</v>
      </c>
      <c r="K173" s="38">
        <v>1869.8500000000001</v>
      </c>
      <c r="L173" s="38">
        <v>1906.2500000000002</v>
      </c>
      <c r="M173" s="28">
        <v>1833.45</v>
      </c>
      <c r="N173" s="28">
        <v>1774.2</v>
      </c>
      <c r="O173" s="39">
        <v>2371996</v>
      </c>
      <c r="P173" s="40">
        <v>-7.6679340937896065E-2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173.25</v>
      </c>
      <c r="F174" s="37">
        <v>171.75</v>
      </c>
      <c r="G174" s="38">
        <v>169.5</v>
      </c>
      <c r="H174" s="38">
        <v>165.75</v>
      </c>
      <c r="I174" s="38">
        <v>163.5</v>
      </c>
      <c r="J174" s="38">
        <v>175.5</v>
      </c>
      <c r="K174" s="38">
        <v>177.75</v>
      </c>
      <c r="L174" s="38">
        <v>181.5</v>
      </c>
      <c r="M174" s="28">
        <v>174</v>
      </c>
      <c r="N174" s="28">
        <v>168</v>
      </c>
      <c r="O174" s="39">
        <v>6612500</v>
      </c>
      <c r="P174" s="40">
        <v>-9.9114441416893739E-2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794.5</v>
      </c>
      <c r="F175" s="37">
        <v>791.4</v>
      </c>
      <c r="G175" s="38">
        <v>784.65</v>
      </c>
      <c r="H175" s="38">
        <v>774.8</v>
      </c>
      <c r="I175" s="38">
        <v>768.05</v>
      </c>
      <c r="J175" s="38">
        <v>801.25</v>
      </c>
      <c r="K175" s="38">
        <v>808</v>
      </c>
      <c r="L175" s="38">
        <v>817.85</v>
      </c>
      <c r="M175" s="28">
        <v>798.15</v>
      </c>
      <c r="N175" s="28">
        <v>781.55</v>
      </c>
      <c r="O175" s="39">
        <v>2822000</v>
      </c>
      <c r="P175" s="40">
        <v>-7.9056865464632461E-2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121.6</v>
      </c>
      <c r="F176" s="37">
        <v>121.75</v>
      </c>
      <c r="G176" s="38">
        <v>120.2</v>
      </c>
      <c r="H176" s="38">
        <v>118.8</v>
      </c>
      <c r="I176" s="38">
        <v>117.25</v>
      </c>
      <c r="J176" s="38">
        <v>123.15</v>
      </c>
      <c r="K176" s="38">
        <v>124.70000000000002</v>
      </c>
      <c r="L176" s="38">
        <v>126.10000000000001</v>
      </c>
      <c r="M176" s="28">
        <v>123.3</v>
      </c>
      <c r="N176" s="28">
        <v>120.35</v>
      </c>
      <c r="O176" s="39">
        <v>47275800</v>
      </c>
      <c r="P176" s="40">
        <v>-5.0940210746929032E-2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128.05000000000001</v>
      </c>
      <c r="F177" s="37">
        <v>128.06666666666669</v>
      </c>
      <c r="G177" s="38">
        <v>126.73333333333338</v>
      </c>
      <c r="H177" s="38">
        <v>125.41666666666669</v>
      </c>
      <c r="I177" s="38">
        <v>124.08333333333337</v>
      </c>
      <c r="J177" s="38">
        <v>129.38333333333338</v>
      </c>
      <c r="K177" s="38">
        <v>130.7166666666667</v>
      </c>
      <c r="L177" s="38">
        <v>132.03333333333339</v>
      </c>
      <c r="M177" s="28">
        <v>129.4</v>
      </c>
      <c r="N177" s="28">
        <v>126.75</v>
      </c>
      <c r="O177" s="39">
        <v>28254000</v>
      </c>
      <c r="P177" s="40">
        <v>-0.12439568612867237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2825.4</v>
      </c>
      <c r="F178" s="37">
        <v>2824.85</v>
      </c>
      <c r="G178" s="38">
        <v>2792.2</v>
      </c>
      <c r="H178" s="38">
        <v>2759</v>
      </c>
      <c r="I178" s="38">
        <v>2726.35</v>
      </c>
      <c r="J178" s="38">
        <v>2858.0499999999997</v>
      </c>
      <c r="K178" s="38">
        <v>2890.7000000000003</v>
      </c>
      <c r="L178" s="38">
        <v>2923.8999999999996</v>
      </c>
      <c r="M178" s="28">
        <v>2857.5</v>
      </c>
      <c r="N178" s="28">
        <v>2791.65</v>
      </c>
      <c r="O178" s="39">
        <v>34643250</v>
      </c>
      <c r="P178" s="40">
        <v>8.0822336354774409E-3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98.25</v>
      </c>
      <c r="F179" s="37">
        <v>97.850000000000009</v>
      </c>
      <c r="G179" s="38">
        <v>97.15000000000002</v>
      </c>
      <c r="H179" s="38">
        <v>96.050000000000011</v>
      </c>
      <c r="I179" s="38">
        <v>95.350000000000023</v>
      </c>
      <c r="J179" s="38">
        <v>98.950000000000017</v>
      </c>
      <c r="K179" s="38">
        <v>99.65</v>
      </c>
      <c r="L179" s="38">
        <v>100.75000000000001</v>
      </c>
      <c r="M179" s="28">
        <v>98.55</v>
      </c>
      <c r="N179" s="28">
        <v>96.75</v>
      </c>
      <c r="O179" s="39">
        <v>134966500</v>
      </c>
      <c r="P179" s="40">
        <v>-5.6577461982867387E-2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844.45</v>
      </c>
      <c r="F180" s="37">
        <v>841.23333333333346</v>
      </c>
      <c r="G180" s="38">
        <v>835.6166666666669</v>
      </c>
      <c r="H180" s="38">
        <v>826.78333333333342</v>
      </c>
      <c r="I180" s="38">
        <v>821.16666666666686</v>
      </c>
      <c r="J180" s="38">
        <v>850.06666666666695</v>
      </c>
      <c r="K180" s="38">
        <v>855.68333333333351</v>
      </c>
      <c r="L180" s="38">
        <v>864.51666666666699</v>
      </c>
      <c r="M180" s="28">
        <v>846.85</v>
      </c>
      <c r="N180" s="28">
        <v>832.4</v>
      </c>
      <c r="O180" s="39">
        <v>7598500</v>
      </c>
      <c r="P180" s="40">
        <v>-7.040616589185221E-2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1120</v>
      </c>
      <c r="F181" s="37">
        <v>1106.3666666666668</v>
      </c>
      <c r="G181" s="38">
        <v>1084.5833333333335</v>
      </c>
      <c r="H181" s="38">
        <v>1049.1666666666667</v>
      </c>
      <c r="I181" s="38">
        <v>1027.3833333333334</v>
      </c>
      <c r="J181" s="38">
        <v>1141.7833333333335</v>
      </c>
      <c r="K181" s="38">
        <v>1163.5666666666668</v>
      </c>
      <c r="L181" s="38">
        <v>1198.9833333333336</v>
      </c>
      <c r="M181" s="28">
        <v>1128.1500000000001</v>
      </c>
      <c r="N181" s="28">
        <v>1070.95</v>
      </c>
      <c r="O181" s="39">
        <v>7659000</v>
      </c>
      <c r="P181" s="40">
        <v>6.901991717609939E-3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506.75</v>
      </c>
      <c r="F182" s="37">
        <v>504.26666666666665</v>
      </c>
      <c r="G182" s="38">
        <v>499.48333333333329</v>
      </c>
      <c r="H182" s="38">
        <v>492.21666666666664</v>
      </c>
      <c r="I182" s="38">
        <v>487.43333333333328</v>
      </c>
      <c r="J182" s="38">
        <v>511.5333333333333</v>
      </c>
      <c r="K182" s="38">
        <v>516.31666666666661</v>
      </c>
      <c r="L182" s="38">
        <v>523.58333333333326</v>
      </c>
      <c r="M182" s="28">
        <v>509.05</v>
      </c>
      <c r="N182" s="28">
        <v>497</v>
      </c>
      <c r="O182" s="39">
        <v>58255500</v>
      </c>
      <c r="P182" s="40">
        <v>-0.16109731072470029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25918.799999999999</v>
      </c>
      <c r="F183" s="37">
        <v>25856.266666666666</v>
      </c>
      <c r="G183" s="38">
        <v>25612.533333333333</v>
      </c>
      <c r="H183" s="38">
        <v>25306.266666666666</v>
      </c>
      <c r="I183" s="38">
        <v>25062.533333333333</v>
      </c>
      <c r="J183" s="38">
        <v>26162.533333333333</v>
      </c>
      <c r="K183" s="38">
        <v>26406.266666666663</v>
      </c>
      <c r="L183" s="38">
        <v>26712.533333333333</v>
      </c>
      <c r="M183" s="28">
        <v>26100</v>
      </c>
      <c r="N183" s="28">
        <v>25550</v>
      </c>
      <c r="O183" s="39">
        <v>181550</v>
      </c>
      <c r="P183" s="40">
        <v>-3.0828773521953824E-2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2288.4499999999998</v>
      </c>
      <c r="F184" s="37">
        <v>2287.25</v>
      </c>
      <c r="G184" s="38">
        <v>2265.25</v>
      </c>
      <c r="H184" s="38">
        <v>2242.0500000000002</v>
      </c>
      <c r="I184" s="38">
        <v>2220.0500000000002</v>
      </c>
      <c r="J184" s="38">
        <v>2310.4499999999998</v>
      </c>
      <c r="K184" s="38">
        <v>2332.4499999999998</v>
      </c>
      <c r="L184" s="38">
        <v>2355.6499999999996</v>
      </c>
      <c r="M184" s="28">
        <v>2309.25</v>
      </c>
      <c r="N184" s="28">
        <v>2264.0500000000002</v>
      </c>
      <c r="O184" s="39">
        <v>1561175</v>
      </c>
      <c r="P184" s="40">
        <v>-2.7910958904109589E-2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2518.6999999999998</v>
      </c>
      <c r="F185" s="37">
        <v>2509.3833333333332</v>
      </c>
      <c r="G185" s="38">
        <v>2482.7666666666664</v>
      </c>
      <c r="H185" s="38">
        <v>2446.833333333333</v>
      </c>
      <c r="I185" s="38">
        <v>2420.2166666666662</v>
      </c>
      <c r="J185" s="38">
        <v>2545.3166666666666</v>
      </c>
      <c r="K185" s="38">
        <v>2571.9333333333334</v>
      </c>
      <c r="L185" s="38">
        <v>2607.8666666666668</v>
      </c>
      <c r="M185" s="28">
        <v>2536</v>
      </c>
      <c r="N185" s="28">
        <v>2473.4499999999998</v>
      </c>
      <c r="O185" s="39">
        <v>3057750</v>
      </c>
      <c r="P185" s="40">
        <v>-5.4279749478079335E-2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1148.5999999999999</v>
      </c>
      <c r="F186" s="37">
        <v>1153.0666666666666</v>
      </c>
      <c r="G186" s="38">
        <v>1136.5333333333333</v>
      </c>
      <c r="H186" s="38">
        <v>1124.4666666666667</v>
      </c>
      <c r="I186" s="38">
        <v>1107.9333333333334</v>
      </c>
      <c r="J186" s="38">
        <v>1165.1333333333332</v>
      </c>
      <c r="K186" s="38">
        <v>1181.6666666666665</v>
      </c>
      <c r="L186" s="38">
        <v>1193.7333333333331</v>
      </c>
      <c r="M186" s="28">
        <v>1169.5999999999999</v>
      </c>
      <c r="N186" s="28">
        <v>1141</v>
      </c>
      <c r="O186" s="39">
        <v>5140800</v>
      </c>
      <c r="P186" s="40">
        <v>1.0125399174390529E-3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335.75</v>
      </c>
      <c r="F187" s="37">
        <v>334.2833333333333</v>
      </c>
      <c r="G187" s="38">
        <v>331.51666666666659</v>
      </c>
      <c r="H187" s="38">
        <v>327.2833333333333</v>
      </c>
      <c r="I187" s="38">
        <v>324.51666666666659</v>
      </c>
      <c r="J187" s="38">
        <v>338.51666666666659</v>
      </c>
      <c r="K187" s="38">
        <v>341.28333333333325</v>
      </c>
      <c r="L187" s="38">
        <v>345.51666666666659</v>
      </c>
      <c r="M187" s="28">
        <v>337.05</v>
      </c>
      <c r="N187" s="28">
        <v>330.05</v>
      </c>
      <c r="O187" s="39">
        <v>4497300</v>
      </c>
      <c r="P187" s="40">
        <v>-4.2169829403871956E-2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922.7</v>
      </c>
      <c r="F188" s="37">
        <v>920.91666666666663</v>
      </c>
      <c r="G188" s="38">
        <v>912.93333333333328</v>
      </c>
      <c r="H188" s="38">
        <v>903.16666666666663</v>
      </c>
      <c r="I188" s="38">
        <v>895.18333333333328</v>
      </c>
      <c r="J188" s="38">
        <v>930.68333333333328</v>
      </c>
      <c r="K188" s="38">
        <v>938.66666666666663</v>
      </c>
      <c r="L188" s="38">
        <v>948.43333333333328</v>
      </c>
      <c r="M188" s="28">
        <v>928.9</v>
      </c>
      <c r="N188" s="28">
        <v>911.15</v>
      </c>
      <c r="O188" s="39">
        <v>17003700</v>
      </c>
      <c r="P188" s="40">
        <v>1.5679879578524836E-2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493.6</v>
      </c>
      <c r="F189" s="37">
        <v>495.4666666666667</v>
      </c>
      <c r="G189" s="38">
        <v>487.43333333333339</v>
      </c>
      <c r="H189" s="38">
        <v>481.26666666666671</v>
      </c>
      <c r="I189" s="38">
        <v>473.23333333333341</v>
      </c>
      <c r="J189" s="38">
        <v>501.63333333333338</v>
      </c>
      <c r="K189" s="38">
        <v>509.66666666666669</v>
      </c>
      <c r="L189" s="38">
        <v>515.83333333333337</v>
      </c>
      <c r="M189" s="28">
        <v>503.5</v>
      </c>
      <c r="N189" s="28">
        <v>489.3</v>
      </c>
      <c r="O189" s="39">
        <v>12895500</v>
      </c>
      <c r="P189" s="40">
        <v>-1.4444571821621002E-2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625.85</v>
      </c>
      <c r="F190" s="37">
        <v>619.65000000000009</v>
      </c>
      <c r="G190" s="38">
        <v>604.35000000000014</v>
      </c>
      <c r="H190" s="38">
        <v>582.85</v>
      </c>
      <c r="I190" s="38">
        <v>567.55000000000007</v>
      </c>
      <c r="J190" s="38">
        <v>641.1500000000002</v>
      </c>
      <c r="K190" s="38">
        <v>656.45000000000016</v>
      </c>
      <c r="L190" s="38">
        <v>677.95000000000027</v>
      </c>
      <c r="M190" s="28">
        <v>634.95000000000005</v>
      </c>
      <c r="N190" s="28">
        <v>598.15</v>
      </c>
      <c r="O190" s="39">
        <v>951150</v>
      </c>
      <c r="P190" s="40">
        <v>-0.14580152671755725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964.55</v>
      </c>
      <c r="F191" s="37">
        <v>962.73333333333323</v>
      </c>
      <c r="G191" s="38">
        <v>952.56666666666649</v>
      </c>
      <c r="H191" s="38">
        <v>940.58333333333326</v>
      </c>
      <c r="I191" s="38">
        <v>930.41666666666652</v>
      </c>
      <c r="J191" s="38">
        <v>974.71666666666647</v>
      </c>
      <c r="K191" s="38">
        <v>984.88333333333321</v>
      </c>
      <c r="L191" s="38">
        <v>996.86666666666645</v>
      </c>
      <c r="M191" s="28">
        <v>972.9</v>
      </c>
      <c r="N191" s="28">
        <v>950.75</v>
      </c>
      <c r="O191" s="39">
        <v>5063000</v>
      </c>
      <c r="P191" s="40">
        <v>-3.763543052651587E-2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1089.8</v>
      </c>
      <c r="F192" s="37">
        <v>1088.1666666666667</v>
      </c>
      <c r="G192" s="38">
        <v>1075.7833333333335</v>
      </c>
      <c r="H192" s="38">
        <v>1061.7666666666669</v>
      </c>
      <c r="I192" s="38">
        <v>1049.3833333333337</v>
      </c>
      <c r="J192" s="38">
        <v>1102.1833333333334</v>
      </c>
      <c r="K192" s="38">
        <v>1114.5666666666666</v>
      </c>
      <c r="L192" s="38">
        <v>1128.5833333333333</v>
      </c>
      <c r="M192" s="28">
        <v>1100.55</v>
      </c>
      <c r="N192" s="28">
        <v>1074.1500000000001</v>
      </c>
      <c r="O192" s="39">
        <v>5184000</v>
      </c>
      <c r="P192" s="40">
        <v>-5.1105579147752232E-2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811.7</v>
      </c>
      <c r="F193" s="37">
        <v>810.29999999999984</v>
      </c>
      <c r="G193" s="38">
        <v>802.6999999999997</v>
      </c>
      <c r="H193" s="38">
        <v>793.69999999999982</v>
      </c>
      <c r="I193" s="38">
        <v>786.09999999999968</v>
      </c>
      <c r="J193" s="38">
        <v>819.29999999999973</v>
      </c>
      <c r="K193" s="38">
        <v>826.89999999999986</v>
      </c>
      <c r="L193" s="38">
        <v>835.89999999999975</v>
      </c>
      <c r="M193" s="28">
        <v>817.9</v>
      </c>
      <c r="N193" s="28">
        <v>801.3</v>
      </c>
      <c r="O193" s="39">
        <v>6079050</v>
      </c>
      <c r="P193" s="40">
        <v>-0.23922959959452611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437.45</v>
      </c>
      <c r="F194" s="37">
        <v>436.8</v>
      </c>
      <c r="G194" s="38">
        <v>432.40000000000003</v>
      </c>
      <c r="H194" s="38">
        <v>427.35</v>
      </c>
      <c r="I194" s="38">
        <v>422.95000000000005</v>
      </c>
      <c r="J194" s="38">
        <v>441.85</v>
      </c>
      <c r="K194" s="38">
        <v>446.25</v>
      </c>
      <c r="L194" s="38">
        <v>451.3</v>
      </c>
      <c r="M194" s="28">
        <v>441.2</v>
      </c>
      <c r="N194" s="28">
        <v>431.75</v>
      </c>
      <c r="O194" s="39">
        <v>82276650</v>
      </c>
      <c r="P194" s="40">
        <v>-6.4426224195482384E-2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249.35</v>
      </c>
      <c r="F195" s="37">
        <v>248.6</v>
      </c>
      <c r="G195" s="38">
        <v>245.95</v>
      </c>
      <c r="H195" s="38">
        <v>242.54999999999998</v>
      </c>
      <c r="I195" s="38">
        <v>239.89999999999998</v>
      </c>
      <c r="J195" s="38">
        <v>252</v>
      </c>
      <c r="K195" s="38">
        <v>254.65000000000003</v>
      </c>
      <c r="L195" s="38">
        <v>258.05</v>
      </c>
      <c r="M195" s="28">
        <v>251.25</v>
      </c>
      <c r="N195" s="28">
        <v>245.2</v>
      </c>
      <c r="O195" s="39">
        <v>100149750</v>
      </c>
      <c r="P195" s="40">
        <v>-5.0675027193038583E-2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1254.7</v>
      </c>
      <c r="F196" s="37">
        <v>1256.0333333333333</v>
      </c>
      <c r="G196" s="38">
        <v>1243.8166666666666</v>
      </c>
      <c r="H196" s="38">
        <v>1232.9333333333334</v>
      </c>
      <c r="I196" s="38">
        <v>1220.7166666666667</v>
      </c>
      <c r="J196" s="38">
        <v>1266.9166666666665</v>
      </c>
      <c r="K196" s="38">
        <v>1279.1333333333332</v>
      </c>
      <c r="L196" s="38">
        <v>1290.0166666666664</v>
      </c>
      <c r="M196" s="28">
        <v>1268.25</v>
      </c>
      <c r="N196" s="28">
        <v>1245.1500000000001</v>
      </c>
      <c r="O196" s="39">
        <v>29502225</v>
      </c>
      <c r="P196" s="40">
        <v>-0.17267147369048327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3579.3</v>
      </c>
      <c r="F197" s="37">
        <v>3572.3666666666668</v>
      </c>
      <c r="G197" s="38">
        <v>3545.9833333333336</v>
      </c>
      <c r="H197" s="38">
        <v>3512.666666666667</v>
      </c>
      <c r="I197" s="38">
        <v>3486.2833333333338</v>
      </c>
      <c r="J197" s="38">
        <v>3605.6833333333334</v>
      </c>
      <c r="K197" s="38">
        <v>3632.0666666666666</v>
      </c>
      <c r="L197" s="38">
        <v>3665.3833333333332</v>
      </c>
      <c r="M197" s="28">
        <v>3598.75</v>
      </c>
      <c r="N197" s="28">
        <v>3539.05</v>
      </c>
      <c r="O197" s="39">
        <v>10764450</v>
      </c>
      <c r="P197" s="40">
        <v>-5.1932781990646548E-2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1277</v>
      </c>
      <c r="F198" s="37">
        <v>1274.9666666666667</v>
      </c>
      <c r="G198" s="38">
        <v>1258.9333333333334</v>
      </c>
      <c r="H198" s="38">
        <v>1240.8666666666668</v>
      </c>
      <c r="I198" s="38">
        <v>1224.8333333333335</v>
      </c>
      <c r="J198" s="38">
        <v>1293.0333333333333</v>
      </c>
      <c r="K198" s="38">
        <v>1309.0666666666666</v>
      </c>
      <c r="L198" s="38">
        <v>1327.1333333333332</v>
      </c>
      <c r="M198" s="28">
        <v>1291</v>
      </c>
      <c r="N198" s="28">
        <v>1256.9000000000001</v>
      </c>
      <c r="O198" s="39">
        <v>16184400</v>
      </c>
      <c r="P198" s="40">
        <v>-1.10720046927702E-2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2521.4499999999998</v>
      </c>
      <c r="F199" s="37">
        <v>2514.5</v>
      </c>
      <c r="G199" s="38">
        <v>2493.1</v>
      </c>
      <c r="H199" s="38">
        <v>2464.75</v>
      </c>
      <c r="I199" s="38">
        <v>2443.35</v>
      </c>
      <c r="J199" s="38">
        <v>2542.85</v>
      </c>
      <c r="K199" s="38">
        <v>2564.2499999999995</v>
      </c>
      <c r="L199" s="38">
        <v>2592.6</v>
      </c>
      <c r="M199" s="28">
        <v>2535.9</v>
      </c>
      <c r="N199" s="28">
        <v>2486.15</v>
      </c>
      <c r="O199" s="39">
        <v>5058750</v>
      </c>
      <c r="P199" s="40">
        <v>-5.6709321026501641E-2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2798.8</v>
      </c>
      <c r="F200" s="37">
        <v>2780.5499999999997</v>
      </c>
      <c r="G200" s="38">
        <v>2751.8999999999996</v>
      </c>
      <c r="H200" s="38">
        <v>2705</v>
      </c>
      <c r="I200" s="38">
        <v>2676.35</v>
      </c>
      <c r="J200" s="38">
        <v>2827.4499999999994</v>
      </c>
      <c r="K200" s="38">
        <v>2856.1</v>
      </c>
      <c r="L200" s="38">
        <v>2902.9999999999991</v>
      </c>
      <c r="M200" s="28">
        <v>2809.2</v>
      </c>
      <c r="N200" s="28">
        <v>2733.65</v>
      </c>
      <c r="O200" s="39">
        <v>570000</v>
      </c>
      <c r="P200" s="40">
        <v>-0.14446529080675422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546.9</v>
      </c>
      <c r="F201" s="37">
        <v>542.68333333333328</v>
      </c>
      <c r="G201" s="38">
        <v>536.31666666666661</v>
      </c>
      <c r="H201" s="38">
        <v>525.73333333333335</v>
      </c>
      <c r="I201" s="38">
        <v>519.36666666666667</v>
      </c>
      <c r="J201" s="38">
        <v>553.26666666666654</v>
      </c>
      <c r="K201" s="38">
        <v>559.6333333333331</v>
      </c>
      <c r="L201" s="38">
        <v>570.21666666666647</v>
      </c>
      <c r="M201" s="28">
        <v>549.04999999999995</v>
      </c>
      <c r="N201" s="28">
        <v>532.1</v>
      </c>
      <c r="O201" s="39">
        <v>2974500</v>
      </c>
      <c r="P201" s="40">
        <v>-0.10796221322537113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1228.1500000000001</v>
      </c>
      <c r="F202" s="37">
        <v>1215.6166666666668</v>
      </c>
      <c r="G202" s="38">
        <v>1192.5333333333335</v>
      </c>
      <c r="H202" s="38">
        <v>1156.9166666666667</v>
      </c>
      <c r="I202" s="38">
        <v>1133.8333333333335</v>
      </c>
      <c r="J202" s="38">
        <v>1251.2333333333336</v>
      </c>
      <c r="K202" s="38">
        <v>1274.3166666666666</v>
      </c>
      <c r="L202" s="38">
        <v>1309.9333333333336</v>
      </c>
      <c r="M202" s="28">
        <v>1238.7</v>
      </c>
      <c r="N202" s="28">
        <v>1180</v>
      </c>
      <c r="O202" s="39">
        <v>2675250</v>
      </c>
      <c r="P202" s="40">
        <v>-1.4423076923076924E-2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684.25</v>
      </c>
      <c r="F203" s="37">
        <v>687.81666666666661</v>
      </c>
      <c r="G203" s="38">
        <v>677.78333333333319</v>
      </c>
      <c r="H203" s="38">
        <v>671.31666666666661</v>
      </c>
      <c r="I203" s="38">
        <v>661.28333333333319</v>
      </c>
      <c r="J203" s="38">
        <v>694.28333333333319</v>
      </c>
      <c r="K203" s="38">
        <v>704.31666666666649</v>
      </c>
      <c r="L203" s="38">
        <v>710.78333333333319</v>
      </c>
      <c r="M203" s="28">
        <v>697.85</v>
      </c>
      <c r="N203" s="28">
        <v>681.35</v>
      </c>
      <c r="O203" s="39">
        <v>7061600</v>
      </c>
      <c r="P203" s="40">
        <v>-0.10773040863258447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1573.4</v>
      </c>
      <c r="F204" s="37">
        <v>1551.4333333333334</v>
      </c>
      <c r="G204" s="38">
        <v>1523.8666666666668</v>
      </c>
      <c r="H204" s="38">
        <v>1474.3333333333335</v>
      </c>
      <c r="I204" s="38">
        <v>1446.7666666666669</v>
      </c>
      <c r="J204" s="38">
        <v>1600.9666666666667</v>
      </c>
      <c r="K204" s="38">
        <v>1628.5333333333333</v>
      </c>
      <c r="L204" s="38">
        <v>1678.0666666666666</v>
      </c>
      <c r="M204" s="28">
        <v>1579</v>
      </c>
      <c r="N204" s="28">
        <v>1501.9</v>
      </c>
      <c r="O204" s="39">
        <v>1219050</v>
      </c>
      <c r="P204" s="40">
        <v>-0.24150696864111498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6633.6</v>
      </c>
      <c r="F205" s="37">
        <v>6621</v>
      </c>
      <c r="G205" s="38">
        <v>6580.75</v>
      </c>
      <c r="H205" s="38">
        <v>6527.9</v>
      </c>
      <c r="I205" s="38">
        <v>6487.65</v>
      </c>
      <c r="J205" s="38">
        <v>6673.85</v>
      </c>
      <c r="K205" s="38">
        <v>6714.1</v>
      </c>
      <c r="L205" s="38">
        <v>6766.9500000000007</v>
      </c>
      <c r="M205" s="28">
        <v>6661.25</v>
      </c>
      <c r="N205" s="28">
        <v>6568.15</v>
      </c>
      <c r="O205" s="39">
        <v>1947300</v>
      </c>
      <c r="P205" s="40">
        <v>-1.0468011585954571E-2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826.45</v>
      </c>
      <c r="F206" s="37">
        <v>820.55000000000007</v>
      </c>
      <c r="G206" s="38">
        <v>812.25000000000011</v>
      </c>
      <c r="H206" s="38">
        <v>798.05000000000007</v>
      </c>
      <c r="I206" s="38">
        <v>789.75000000000011</v>
      </c>
      <c r="J206" s="38">
        <v>834.75000000000011</v>
      </c>
      <c r="K206" s="38">
        <v>843.05000000000007</v>
      </c>
      <c r="L206" s="38">
        <v>857.25000000000011</v>
      </c>
      <c r="M206" s="28">
        <v>828.85</v>
      </c>
      <c r="N206" s="28">
        <v>806.35</v>
      </c>
      <c r="O206" s="39">
        <v>21768500</v>
      </c>
      <c r="P206" s="40">
        <v>-5.4435597718674122E-2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411.75</v>
      </c>
      <c r="F207" s="37">
        <v>411.45</v>
      </c>
      <c r="G207" s="38">
        <v>404.7</v>
      </c>
      <c r="H207" s="38">
        <v>397.65</v>
      </c>
      <c r="I207" s="38">
        <v>390.9</v>
      </c>
      <c r="J207" s="38">
        <v>418.5</v>
      </c>
      <c r="K207" s="38">
        <v>425.25</v>
      </c>
      <c r="L207" s="38">
        <v>432.3</v>
      </c>
      <c r="M207" s="28">
        <v>418.2</v>
      </c>
      <c r="N207" s="28">
        <v>404.4</v>
      </c>
      <c r="O207" s="39">
        <v>53840800</v>
      </c>
      <c r="P207" s="40">
        <v>-0.19331165815141663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1281.6500000000001</v>
      </c>
      <c r="F208" s="37">
        <v>1277.3833333333334</v>
      </c>
      <c r="G208" s="38">
        <v>1267.2666666666669</v>
      </c>
      <c r="H208" s="38">
        <v>1252.8833333333334</v>
      </c>
      <c r="I208" s="38">
        <v>1242.7666666666669</v>
      </c>
      <c r="J208" s="38">
        <v>1291.7666666666669</v>
      </c>
      <c r="K208" s="38">
        <v>1301.8833333333332</v>
      </c>
      <c r="L208" s="38">
        <v>1316.2666666666669</v>
      </c>
      <c r="M208" s="28">
        <v>1287.5</v>
      </c>
      <c r="N208" s="28">
        <v>1263</v>
      </c>
      <c r="O208" s="39">
        <v>2498000</v>
      </c>
      <c r="P208" s="40">
        <v>-0.18205631958087753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1623.75</v>
      </c>
      <c r="F209" s="37">
        <v>1626.2833333333335</v>
      </c>
      <c r="G209" s="38">
        <v>1605.866666666667</v>
      </c>
      <c r="H209" s="38">
        <v>1587.9833333333336</v>
      </c>
      <c r="I209" s="38">
        <v>1567.5666666666671</v>
      </c>
      <c r="J209" s="38">
        <v>1644.166666666667</v>
      </c>
      <c r="K209" s="38">
        <v>1664.5833333333335</v>
      </c>
      <c r="L209" s="38">
        <v>1682.4666666666669</v>
      </c>
      <c r="M209" s="28">
        <v>1646.7</v>
      </c>
      <c r="N209" s="28">
        <v>1608.4</v>
      </c>
      <c r="O209" s="39">
        <v>922000</v>
      </c>
      <c r="P209" s="40">
        <v>-0.10960888459681313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523.54999999999995</v>
      </c>
      <c r="F210" s="37">
        <v>522.98333333333323</v>
      </c>
      <c r="G210" s="38">
        <v>517.81666666666649</v>
      </c>
      <c r="H210" s="38">
        <v>512.08333333333326</v>
      </c>
      <c r="I210" s="38">
        <v>506.91666666666652</v>
      </c>
      <c r="J210" s="38">
        <v>528.71666666666647</v>
      </c>
      <c r="K210" s="38">
        <v>533.88333333333321</v>
      </c>
      <c r="L210" s="38">
        <v>539.61666666666645</v>
      </c>
      <c r="M210" s="28">
        <v>528.15</v>
      </c>
      <c r="N210" s="28">
        <v>517.25</v>
      </c>
      <c r="O210" s="39">
        <v>34254400</v>
      </c>
      <c r="P210" s="40">
        <v>-5.5769951705735774E-2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256.75</v>
      </c>
      <c r="F211" s="37">
        <v>254.44999999999996</v>
      </c>
      <c r="G211" s="38">
        <v>250.84999999999991</v>
      </c>
      <c r="H211" s="38">
        <v>244.94999999999996</v>
      </c>
      <c r="I211" s="38">
        <v>241.34999999999991</v>
      </c>
      <c r="J211" s="38">
        <v>260.34999999999991</v>
      </c>
      <c r="K211" s="38">
        <v>263.95</v>
      </c>
      <c r="L211" s="38">
        <v>269.84999999999991</v>
      </c>
      <c r="M211" s="28">
        <v>258.05</v>
      </c>
      <c r="N211" s="28">
        <v>248.55</v>
      </c>
      <c r="O211" s="39">
        <v>81789000</v>
      </c>
      <c r="P211" s="40">
        <v>-4.0643254275459215E-2</v>
      </c>
    </row>
    <row r="212" spans="1:16" ht="12.75" customHeight="1">
      <c r="A212" s="28">
        <v>202</v>
      </c>
      <c r="B212" s="29" t="s">
        <v>47</v>
      </c>
      <c r="C212" s="30" t="s">
        <v>864</v>
      </c>
      <c r="D212" s="31">
        <v>44707</v>
      </c>
      <c r="E212" s="37">
        <v>354.85</v>
      </c>
      <c r="F212" s="37">
        <v>353.09999999999997</v>
      </c>
      <c r="G212" s="38">
        <v>348.69999999999993</v>
      </c>
      <c r="H212" s="38">
        <v>342.54999999999995</v>
      </c>
      <c r="I212" s="38">
        <v>338.14999999999992</v>
      </c>
      <c r="J212" s="38">
        <v>359.24999999999994</v>
      </c>
      <c r="K212" s="38">
        <v>363.64999999999992</v>
      </c>
      <c r="L212" s="38">
        <v>369.79999999999995</v>
      </c>
      <c r="M212" s="28">
        <v>357.5</v>
      </c>
      <c r="N212" s="28">
        <v>346.95</v>
      </c>
      <c r="O212" s="39">
        <v>16018200</v>
      </c>
      <c r="P212" s="40">
        <v>-9.5022062022248457E-2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25"/>
      <c r="C215" s="295"/>
      <c r="D215" s="326"/>
      <c r="E215" s="296"/>
      <c r="F215" s="296"/>
      <c r="G215" s="327"/>
      <c r="H215" s="327"/>
      <c r="I215" s="327"/>
      <c r="J215" s="327"/>
      <c r="K215" s="327"/>
      <c r="L215" s="327"/>
      <c r="M215" s="295"/>
      <c r="N215" s="295"/>
      <c r="O215" s="328"/>
      <c r="P215" s="329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8" t="s">
        <v>16</v>
      </c>
      <c r="B8" s="470"/>
      <c r="C8" s="474" t="s">
        <v>20</v>
      </c>
      <c r="D8" s="474" t="s">
        <v>21</v>
      </c>
      <c r="E8" s="465" t="s">
        <v>22</v>
      </c>
      <c r="F8" s="466"/>
      <c r="G8" s="467"/>
      <c r="H8" s="465" t="s">
        <v>23</v>
      </c>
      <c r="I8" s="466"/>
      <c r="J8" s="467"/>
      <c r="K8" s="23"/>
      <c r="L8" s="50"/>
      <c r="M8" s="50"/>
      <c r="N8" s="1"/>
      <c r="O8" s="1"/>
    </row>
    <row r="9" spans="1:15" ht="36" customHeight="1">
      <c r="A9" s="472"/>
      <c r="B9" s="473"/>
      <c r="C9" s="473"/>
      <c r="D9" s="4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17245.05</v>
      </c>
      <c r="D10" s="32">
        <v>17212.866666666669</v>
      </c>
      <c r="E10" s="32">
        <v>17103.233333333337</v>
      </c>
      <c r="F10" s="32">
        <v>16961.416666666668</v>
      </c>
      <c r="G10" s="32">
        <v>16851.783333333336</v>
      </c>
      <c r="H10" s="32">
        <v>17354.683333333338</v>
      </c>
      <c r="I10" s="32">
        <v>17464.316666666669</v>
      </c>
      <c r="J10" s="32">
        <v>17606.133333333339</v>
      </c>
      <c r="K10" s="34">
        <v>17322.5</v>
      </c>
      <c r="L10" s="34">
        <v>17071.05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36422.199999999997</v>
      </c>
      <c r="D11" s="37">
        <v>36291.466666666667</v>
      </c>
      <c r="E11" s="37">
        <v>36081.833333333336</v>
      </c>
      <c r="F11" s="37">
        <v>35741.466666666667</v>
      </c>
      <c r="G11" s="37">
        <v>35531.833333333336</v>
      </c>
      <c r="H11" s="37">
        <v>36631.833333333336</v>
      </c>
      <c r="I11" s="37">
        <v>36841.466666666667</v>
      </c>
      <c r="J11" s="37">
        <v>37181.833333333336</v>
      </c>
      <c r="K11" s="28">
        <v>36501.1</v>
      </c>
      <c r="L11" s="28">
        <v>35951.1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2717.95</v>
      </c>
      <c r="D12" s="37">
        <v>2706.4833333333336</v>
      </c>
      <c r="E12" s="37">
        <v>2686.8166666666671</v>
      </c>
      <c r="F12" s="37">
        <v>2655.6833333333334</v>
      </c>
      <c r="G12" s="37">
        <v>2636.0166666666669</v>
      </c>
      <c r="H12" s="37">
        <v>2737.6166666666672</v>
      </c>
      <c r="I12" s="37">
        <v>2757.2833333333333</v>
      </c>
      <c r="J12" s="37">
        <v>2788.4166666666674</v>
      </c>
      <c r="K12" s="28">
        <v>2726.15</v>
      </c>
      <c r="L12" s="28">
        <v>2675.35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5207.55</v>
      </c>
      <c r="D13" s="37">
        <v>5199.5166666666673</v>
      </c>
      <c r="E13" s="37">
        <v>5168.383333333335</v>
      </c>
      <c r="F13" s="37">
        <v>5129.2166666666681</v>
      </c>
      <c r="G13" s="37">
        <v>5098.0833333333358</v>
      </c>
      <c r="H13" s="37">
        <v>5238.6833333333343</v>
      </c>
      <c r="I13" s="37">
        <v>5269.8166666666675</v>
      </c>
      <c r="J13" s="37">
        <v>5308.9833333333336</v>
      </c>
      <c r="K13" s="28">
        <v>5230.6499999999996</v>
      </c>
      <c r="L13" s="28">
        <v>5160.3500000000004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31914.35</v>
      </c>
      <c r="D14" s="37">
        <v>31846.266666666663</v>
      </c>
      <c r="E14" s="37">
        <v>31536.233333333326</v>
      </c>
      <c r="F14" s="37">
        <v>31158.116666666665</v>
      </c>
      <c r="G14" s="37">
        <v>30848.083333333328</v>
      </c>
      <c r="H14" s="37">
        <v>32224.383333333324</v>
      </c>
      <c r="I14" s="37">
        <v>32534.416666666664</v>
      </c>
      <c r="J14" s="37">
        <v>32912.533333333326</v>
      </c>
      <c r="K14" s="28">
        <v>32156.3</v>
      </c>
      <c r="L14" s="28">
        <v>31468.15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4335.5</v>
      </c>
      <c r="D15" s="37">
        <v>4318.0166666666664</v>
      </c>
      <c r="E15" s="37">
        <v>4294.0333333333328</v>
      </c>
      <c r="F15" s="37">
        <v>4252.5666666666666</v>
      </c>
      <c r="G15" s="37">
        <v>4228.583333333333</v>
      </c>
      <c r="H15" s="37">
        <v>4359.4833333333327</v>
      </c>
      <c r="I15" s="37">
        <v>4383.4666666666662</v>
      </c>
      <c r="J15" s="37">
        <v>4424.9333333333325</v>
      </c>
      <c r="K15" s="28">
        <v>4342</v>
      </c>
      <c r="L15" s="28">
        <v>4276.55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8244.9500000000007</v>
      </c>
      <c r="D16" s="37">
        <v>8220.8666666666668</v>
      </c>
      <c r="E16" s="37">
        <v>8181.3833333333332</v>
      </c>
      <c r="F16" s="37">
        <v>8117.8166666666666</v>
      </c>
      <c r="G16" s="37">
        <v>8078.333333333333</v>
      </c>
      <c r="H16" s="37">
        <v>8284.4333333333343</v>
      </c>
      <c r="I16" s="37">
        <v>8323.9166666666679</v>
      </c>
      <c r="J16" s="37">
        <v>8387.4833333333336</v>
      </c>
      <c r="K16" s="28">
        <v>8260.35</v>
      </c>
      <c r="L16" s="28">
        <v>8157.3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2376.75</v>
      </c>
      <c r="D17" s="37">
        <v>2359.3166666666666</v>
      </c>
      <c r="E17" s="37">
        <v>2331.4833333333331</v>
      </c>
      <c r="F17" s="37">
        <v>2286.2166666666667</v>
      </c>
      <c r="G17" s="37">
        <v>2258.3833333333332</v>
      </c>
      <c r="H17" s="37">
        <v>2404.583333333333</v>
      </c>
      <c r="I17" s="37">
        <v>2432.416666666667</v>
      </c>
      <c r="J17" s="37">
        <v>2477.6833333333329</v>
      </c>
      <c r="K17" s="28">
        <v>2387.15</v>
      </c>
      <c r="L17" s="28">
        <v>2314.0500000000002</v>
      </c>
      <c r="M17" s="28">
        <v>9.9557599999999997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1408.4</v>
      </c>
      <c r="D18" s="37">
        <v>1397.3166666666666</v>
      </c>
      <c r="E18" s="37">
        <v>1379.6333333333332</v>
      </c>
      <c r="F18" s="37">
        <v>1350.8666666666666</v>
      </c>
      <c r="G18" s="37">
        <v>1333.1833333333332</v>
      </c>
      <c r="H18" s="37">
        <v>1426.0833333333333</v>
      </c>
      <c r="I18" s="37">
        <v>1443.7666666666667</v>
      </c>
      <c r="J18" s="37">
        <v>1472.5333333333333</v>
      </c>
      <c r="K18" s="28">
        <v>1415</v>
      </c>
      <c r="L18" s="28">
        <v>1368.55</v>
      </c>
      <c r="M18" s="28">
        <v>15.77239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885.4</v>
      </c>
      <c r="D19" s="37">
        <v>881.80000000000007</v>
      </c>
      <c r="E19" s="37">
        <v>875.60000000000014</v>
      </c>
      <c r="F19" s="37">
        <v>865.80000000000007</v>
      </c>
      <c r="G19" s="37">
        <v>859.60000000000014</v>
      </c>
      <c r="H19" s="37">
        <v>891.60000000000014</v>
      </c>
      <c r="I19" s="37">
        <v>897.80000000000018</v>
      </c>
      <c r="J19" s="37">
        <v>907.60000000000014</v>
      </c>
      <c r="K19" s="28">
        <v>888</v>
      </c>
      <c r="L19" s="28">
        <v>872</v>
      </c>
      <c r="M19" s="28">
        <v>4.9658199999999999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2378.5500000000002</v>
      </c>
      <c r="D20" s="37">
        <v>2368.2500000000005</v>
      </c>
      <c r="E20" s="37">
        <v>2346.6000000000008</v>
      </c>
      <c r="F20" s="37">
        <v>2314.6500000000005</v>
      </c>
      <c r="G20" s="37">
        <v>2293.0000000000009</v>
      </c>
      <c r="H20" s="37">
        <v>2400.2000000000007</v>
      </c>
      <c r="I20" s="37">
        <v>2421.8500000000004</v>
      </c>
      <c r="J20" s="37">
        <v>2453.8000000000006</v>
      </c>
      <c r="K20" s="28">
        <v>2389.9</v>
      </c>
      <c r="L20" s="28">
        <v>2336.3000000000002</v>
      </c>
      <c r="M20" s="28">
        <v>16.798929999999999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2912.2</v>
      </c>
      <c r="D21" s="37">
        <v>2896.75</v>
      </c>
      <c r="E21" s="37">
        <v>2847.65</v>
      </c>
      <c r="F21" s="37">
        <v>2783.1</v>
      </c>
      <c r="G21" s="37">
        <v>2734</v>
      </c>
      <c r="H21" s="37">
        <v>2961.3</v>
      </c>
      <c r="I21" s="37">
        <v>3010.4000000000005</v>
      </c>
      <c r="J21" s="37">
        <v>3074.9500000000003</v>
      </c>
      <c r="K21" s="28">
        <v>2945.85</v>
      </c>
      <c r="L21" s="28">
        <v>2832.2</v>
      </c>
      <c r="M21" s="28">
        <v>8.8713499999999996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887.1</v>
      </c>
      <c r="D22" s="37">
        <v>888.04999999999984</v>
      </c>
      <c r="E22" s="37">
        <v>875.84999999999968</v>
      </c>
      <c r="F22" s="37">
        <v>864.5999999999998</v>
      </c>
      <c r="G22" s="37">
        <v>852.39999999999964</v>
      </c>
      <c r="H22" s="37">
        <v>899.29999999999973</v>
      </c>
      <c r="I22" s="37">
        <v>911.49999999999977</v>
      </c>
      <c r="J22" s="37">
        <v>922.74999999999977</v>
      </c>
      <c r="K22" s="28">
        <v>900.25</v>
      </c>
      <c r="L22" s="28">
        <v>876.8</v>
      </c>
      <c r="M22" s="28">
        <v>87.78304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2562.6</v>
      </c>
      <c r="D23" s="37">
        <v>2574.2333333333336</v>
      </c>
      <c r="E23" s="37">
        <v>2520.4666666666672</v>
      </c>
      <c r="F23" s="37">
        <v>2478.3333333333335</v>
      </c>
      <c r="G23" s="37">
        <v>2424.5666666666671</v>
      </c>
      <c r="H23" s="37">
        <v>2616.3666666666672</v>
      </c>
      <c r="I23" s="37">
        <v>2670.1333333333337</v>
      </c>
      <c r="J23" s="37">
        <v>2712.2666666666673</v>
      </c>
      <c r="K23" s="28">
        <v>2628</v>
      </c>
      <c r="L23" s="28">
        <v>2532.1</v>
      </c>
      <c r="M23" s="28">
        <v>4.65693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2796.65</v>
      </c>
      <c r="D24" s="37">
        <v>2784.0166666666669</v>
      </c>
      <c r="E24" s="37">
        <v>2733.2333333333336</v>
      </c>
      <c r="F24" s="37">
        <v>2669.8166666666666</v>
      </c>
      <c r="G24" s="37">
        <v>2619.0333333333333</v>
      </c>
      <c r="H24" s="37">
        <v>2847.4333333333338</v>
      </c>
      <c r="I24" s="37">
        <v>2898.2166666666676</v>
      </c>
      <c r="J24" s="37">
        <v>2961.6333333333341</v>
      </c>
      <c r="K24" s="28">
        <v>2834.8</v>
      </c>
      <c r="L24" s="28">
        <v>2720.6</v>
      </c>
      <c r="M24" s="28">
        <v>4.7613200000000004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122.45</v>
      </c>
      <c r="D25" s="37">
        <v>122.39999999999999</v>
      </c>
      <c r="E25" s="37">
        <v>120.59999999999998</v>
      </c>
      <c r="F25" s="37">
        <v>118.74999999999999</v>
      </c>
      <c r="G25" s="37">
        <v>116.94999999999997</v>
      </c>
      <c r="H25" s="37">
        <v>124.24999999999999</v>
      </c>
      <c r="I25" s="37">
        <v>126.05</v>
      </c>
      <c r="J25" s="37">
        <v>127.89999999999999</v>
      </c>
      <c r="K25" s="28">
        <v>124.2</v>
      </c>
      <c r="L25" s="28">
        <v>120.55</v>
      </c>
      <c r="M25" s="28">
        <v>90.00318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283.05</v>
      </c>
      <c r="D26" s="37">
        <v>283.53333333333336</v>
      </c>
      <c r="E26" s="37">
        <v>280.7166666666667</v>
      </c>
      <c r="F26" s="37">
        <v>278.38333333333333</v>
      </c>
      <c r="G26" s="37">
        <v>275.56666666666666</v>
      </c>
      <c r="H26" s="37">
        <v>285.86666666666673</v>
      </c>
      <c r="I26" s="37">
        <v>288.68333333333345</v>
      </c>
      <c r="J26" s="37">
        <v>291.01666666666677</v>
      </c>
      <c r="K26" s="28">
        <v>286.35000000000002</v>
      </c>
      <c r="L26" s="28">
        <v>281.2</v>
      </c>
      <c r="M26" s="28">
        <v>17.91084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1739.15</v>
      </c>
      <c r="D27" s="37">
        <v>1731.3833333333332</v>
      </c>
      <c r="E27" s="37">
        <v>1713.7666666666664</v>
      </c>
      <c r="F27" s="37">
        <v>1688.3833333333332</v>
      </c>
      <c r="G27" s="37">
        <v>1670.7666666666664</v>
      </c>
      <c r="H27" s="37">
        <v>1756.7666666666664</v>
      </c>
      <c r="I27" s="37">
        <v>1774.3833333333332</v>
      </c>
      <c r="J27" s="37">
        <v>1799.7666666666664</v>
      </c>
      <c r="K27" s="28">
        <v>1749</v>
      </c>
      <c r="L27" s="28">
        <v>1706</v>
      </c>
      <c r="M27" s="28">
        <v>1.03746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785.05</v>
      </c>
      <c r="D28" s="37">
        <v>786.7833333333333</v>
      </c>
      <c r="E28" s="37">
        <v>780.66666666666663</v>
      </c>
      <c r="F28" s="37">
        <v>776.2833333333333</v>
      </c>
      <c r="G28" s="37">
        <v>770.16666666666663</v>
      </c>
      <c r="H28" s="37">
        <v>791.16666666666663</v>
      </c>
      <c r="I28" s="37">
        <v>797.28333333333342</v>
      </c>
      <c r="J28" s="37">
        <v>801.66666666666663</v>
      </c>
      <c r="K28" s="28">
        <v>792.9</v>
      </c>
      <c r="L28" s="28">
        <v>782.4</v>
      </c>
      <c r="M28" s="28">
        <v>3.1609699999999998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3299.85</v>
      </c>
      <c r="D29" s="37">
        <v>3294.4666666666672</v>
      </c>
      <c r="E29" s="37">
        <v>3258.9333333333343</v>
      </c>
      <c r="F29" s="37">
        <v>3218.0166666666673</v>
      </c>
      <c r="G29" s="37">
        <v>3182.4833333333345</v>
      </c>
      <c r="H29" s="37">
        <v>3335.3833333333341</v>
      </c>
      <c r="I29" s="37">
        <v>3370.916666666667</v>
      </c>
      <c r="J29" s="37">
        <v>3411.8333333333339</v>
      </c>
      <c r="K29" s="28">
        <v>3330</v>
      </c>
      <c r="L29" s="28">
        <v>3253.55</v>
      </c>
      <c r="M29" s="28">
        <v>0.53110999999999997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561.1</v>
      </c>
      <c r="D30" s="37">
        <v>560.13333333333333</v>
      </c>
      <c r="E30" s="37">
        <v>557.26666666666665</v>
      </c>
      <c r="F30" s="37">
        <v>553.43333333333328</v>
      </c>
      <c r="G30" s="37">
        <v>550.56666666666661</v>
      </c>
      <c r="H30" s="37">
        <v>563.9666666666667</v>
      </c>
      <c r="I30" s="37">
        <v>566.83333333333326</v>
      </c>
      <c r="J30" s="37">
        <v>570.66666666666674</v>
      </c>
      <c r="K30" s="28">
        <v>563</v>
      </c>
      <c r="L30" s="28">
        <v>556.29999999999995</v>
      </c>
      <c r="M30" s="28">
        <v>3.1906400000000001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383.35</v>
      </c>
      <c r="D31" s="37">
        <v>384.56666666666666</v>
      </c>
      <c r="E31" s="37">
        <v>379.23333333333335</v>
      </c>
      <c r="F31" s="37">
        <v>375.11666666666667</v>
      </c>
      <c r="G31" s="37">
        <v>369.78333333333336</v>
      </c>
      <c r="H31" s="37">
        <v>388.68333333333334</v>
      </c>
      <c r="I31" s="37">
        <v>394.01666666666671</v>
      </c>
      <c r="J31" s="37">
        <v>398.13333333333333</v>
      </c>
      <c r="K31" s="28">
        <v>389.9</v>
      </c>
      <c r="L31" s="28">
        <v>380.45</v>
      </c>
      <c r="M31" s="28">
        <v>71.637619999999998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4537.8500000000004</v>
      </c>
      <c r="D32" s="37">
        <v>4548.6333333333341</v>
      </c>
      <c r="E32" s="37">
        <v>4494.2666666666682</v>
      </c>
      <c r="F32" s="37">
        <v>4450.6833333333343</v>
      </c>
      <c r="G32" s="37">
        <v>4396.3166666666684</v>
      </c>
      <c r="H32" s="37">
        <v>4592.2166666666681</v>
      </c>
      <c r="I32" s="37">
        <v>4646.5833333333348</v>
      </c>
      <c r="J32" s="37">
        <v>4690.1666666666679</v>
      </c>
      <c r="K32" s="28">
        <v>4603</v>
      </c>
      <c r="L32" s="28">
        <v>4505.05</v>
      </c>
      <c r="M32" s="28">
        <v>5.5259999999999998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207</v>
      </c>
      <c r="D33" s="37">
        <v>209.08333333333334</v>
      </c>
      <c r="E33" s="37">
        <v>204.16666666666669</v>
      </c>
      <c r="F33" s="37">
        <v>201.33333333333334</v>
      </c>
      <c r="G33" s="37">
        <v>196.41666666666669</v>
      </c>
      <c r="H33" s="37">
        <v>211.91666666666669</v>
      </c>
      <c r="I33" s="37">
        <v>216.83333333333337</v>
      </c>
      <c r="J33" s="37">
        <v>219.66666666666669</v>
      </c>
      <c r="K33" s="28">
        <v>214</v>
      </c>
      <c r="L33" s="28">
        <v>206.25</v>
      </c>
      <c r="M33" s="28">
        <v>51.047150000000002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128.6</v>
      </c>
      <c r="D34" s="37">
        <v>128.36666666666667</v>
      </c>
      <c r="E34" s="37">
        <v>127.63333333333335</v>
      </c>
      <c r="F34" s="37">
        <v>126.66666666666669</v>
      </c>
      <c r="G34" s="37">
        <v>125.93333333333337</v>
      </c>
      <c r="H34" s="37">
        <v>129.33333333333334</v>
      </c>
      <c r="I34" s="37">
        <v>130.06666666666669</v>
      </c>
      <c r="J34" s="37">
        <v>131.03333333333333</v>
      </c>
      <c r="K34" s="28">
        <v>129.1</v>
      </c>
      <c r="L34" s="28">
        <v>127.4</v>
      </c>
      <c r="M34" s="28">
        <v>69.03389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3247.7</v>
      </c>
      <c r="D35" s="37">
        <v>3228.5666666666671</v>
      </c>
      <c r="E35" s="37">
        <v>3189.1333333333341</v>
      </c>
      <c r="F35" s="37">
        <v>3130.5666666666671</v>
      </c>
      <c r="G35" s="37">
        <v>3091.1333333333341</v>
      </c>
      <c r="H35" s="37">
        <v>3287.1333333333341</v>
      </c>
      <c r="I35" s="37">
        <v>3326.5666666666675</v>
      </c>
      <c r="J35" s="37">
        <v>3385.1333333333341</v>
      </c>
      <c r="K35" s="28">
        <v>3268</v>
      </c>
      <c r="L35" s="28">
        <v>3170</v>
      </c>
      <c r="M35" s="28">
        <v>20.018380000000001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2164.6</v>
      </c>
      <c r="D36" s="37">
        <v>2162.8666666666663</v>
      </c>
      <c r="E36" s="37">
        <v>2137.0333333333328</v>
      </c>
      <c r="F36" s="37">
        <v>2109.4666666666667</v>
      </c>
      <c r="G36" s="37">
        <v>2083.6333333333332</v>
      </c>
      <c r="H36" s="37">
        <v>2190.4333333333325</v>
      </c>
      <c r="I36" s="37">
        <v>2216.2666666666655</v>
      </c>
      <c r="J36" s="37">
        <v>2243.8333333333321</v>
      </c>
      <c r="K36" s="28">
        <v>2188.6999999999998</v>
      </c>
      <c r="L36" s="28">
        <v>2135.3000000000002</v>
      </c>
      <c r="M36" s="28">
        <v>2.2452899999999998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633.4</v>
      </c>
      <c r="D37" s="37">
        <v>633.51666666666677</v>
      </c>
      <c r="E37" s="37">
        <v>627.53333333333353</v>
      </c>
      <c r="F37" s="37">
        <v>621.66666666666674</v>
      </c>
      <c r="G37" s="37">
        <v>615.68333333333351</v>
      </c>
      <c r="H37" s="37">
        <v>639.38333333333355</v>
      </c>
      <c r="I37" s="37">
        <v>645.3666666666669</v>
      </c>
      <c r="J37" s="37">
        <v>651.23333333333358</v>
      </c>
      <c r="K37" s="28">
        <v>639.5</v>
      </c>
      <c r="L37" s="28">
        <v>627.65</v>
      </c>
      <c r="M37" s="28">
        <v>11.48438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4024.55</v>
      </c>
      <c r="D38" s="37">
        <v>4024.7000000000003</v>
      </c>
      <c r="E38" s="37">
        <v>3995.4000000000005</v>
      </c>
      <c r="F38" s="37">
        <v>3966.2500000000005</v>
      </c>
      <c r="G38" s="37">
        <v>3936.9500000000007</v>
      </c>
      <c r="H38" s="37">
        <v>4053.8500000000004</v>
      </c>
      <c r="I38" s="37">
        <v>4083.1500000000005</v>
      </c>
      <c r="J38" s="37">
        <v>4112.3</v>
      </c>
      <c r="K38" s="28">
        <v>4054</v>
      </c>
      <c r="L38" s="28">
        <v>3995.55</v>
      </c>
      <c r="M38" s="28">
        <v>2.4775100000000001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779.8</v>
      </c>
      <c r="D39" s="37">
        <v>777.19999999999993</v>
      </c>
      <c r="E39" s="37">
        <v>768.94999999999982</v>
      </c>
      <c r="F39" s="37">
        <v>758.09999999999991</v>
      </c>
      <c r="G39" s="37">
        <v>749.8499999999998</v>
      </c>
      <c r="H39" s="37">
        <v>788.04999999999984</v>
      </c>
      <c r="I39" s="37">
        <v>796.30000000000007</v>
      </c>
      <c r="J39" s="37">
        <v>807.14999999999986</v>
      </c>
      <c r="K39" s="28">
        <v>785.45</v>
      </c>
      <c r="L39" s="28">
        <v>766.35</v>
      </c>
      <c r="M39" s="28">
        <v>110.37317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3834.4</v>
      </c>
      <c r="D40" s="37">
        <v>3879.7999999999997</v>
      </c>
      <c r="E40" s="37">
        <v>3759.5999999999995</v>
      </c>
      <c r="F40" s="37">
        <v>3684.7999999999997</v>
      </c>
      <c r="G40" s="37">
        <v>3564.5999999999995</v>
      </c>
      <c r="H40" s="37">
        <v>3954.5999999999995</v>
      </c>
      <c r="I40" s="37">
        <v>4074.7999999999993</v>
      </c>
      <c r="J40" s="37">
        <v>4149.5999999999995</v>
      </c>
      <c r="K40" s="28">
        <v>4000</v>
      </c>
      <c r="L40" s="28">
        <v>3805</v>
      </c>
      <c r="M40" s="28">
        <v>16.283180000000002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6727.65</v>
      </c>
      <c r="D41" s="37">
        <v>6704.2166666666672</v>
      </c>
      <c r="E41" s="37">
        <v>6603.4333333333343</v>
      </c>
      <c r="F41" s="37">
        <v>6479.2166666666672</v>
      </c>
      <c r="G41" s="37">
        <v>6378.4333333333343</v>
      </c>
      <c r="H41" s="37">
        <v>6828.4333333333343</v>
      </c>
      <c r="I41" s="37">
        <v>6929.2166666666672</v>
      </c>
      <c r="J41" s="37">
        <v>7053.4333333333343</v>
      </c>
      <c r="K41" s="28">
        <v>6805</v>
      </c>
      <c r="L41" s="28">
        <v>6580</v>
      </c>
      <c r="M41" s="28">
        <v>24.990939999999998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15011.85</v>
      </c>
      <c r="D42" s="37">
        <v>14974.166666666666</v>
      </c>
      <c r="E42" s="37">
        <v>14698.333333333332</v>
      </c>
      <c r="F42" s="37">
        <v>14384.816666666666</v>
      </c>
      <c r="G42" s="37">
        <v>14108.983333333332</v>
      </c>
      <c r="H42" s="37">
        <v>15287.683333333332</v>
      </c>
      <c r="I42" s="37">
        <v>15563.516666666665</v>
      </c>
      <c r="J42" s="37">
        <v>15877.033333333333</v>
      </c>
      <c r="K42" s="28">
        <v>15250</v>
      </c>
      <c r="L42" s="28">
        <v>14660.65</v>
      </c>
      <c r="M42" s="28">
        <v>3.4750000000000001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5518.6</v>
      </c>
      <c r="D43" s="37">
        <v>5491.4333333333334</v>
      </c>
      <c r="E43" s="37">
        <v>5412.8666666666668</v>
      </c>
      <c r="F43" s="37">
        <v>5307.1333333333332</v>
      </c>
      <c r="G43" s="37">
        <v>5228.5666666666666</v>
      </c>
      <c r="H43" s="37">
        <v>5597.166666666667</v>
      </c>
      <c r="I43" s="37">
        <v>5675.7333333333345</v>
      </c>
      <c r="J43" s="37">
        <v>5781.4666666666672</v>
      </c>
      <c r="K43" s="28">
        <v>5570</v>
      </c>
      <c r="L43" s="28">
        <v>5385.7</v>
      </c>
      <c r="M43" s="28">
        <v>0.71126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2142</v>
      </c>
      <c r="D44" s="37">
        <v>2168.0166666666669</v>
      </c>
      <c r="E44" s="37">
        <v>2104.1833333333338</v>
      </c>
      <c r="F44" s="37">
        <v>2066.3666666666668</v>
      </c>
      <c r="G44" s="37">
        <v>2002.5333333333338</v>
      </c>
      <c r="H44" s="37">
        <v>2205.8333333333339</v>
      </c>
      <c r="I44" s="37">
        <v>2269.666666666667</v>
      </c>
      <c r="J44" s="37">
        <v>2307.483333333334</v>
      </c>
      <c r="K44" s="28">
        <v>2231.85</v>
      </c>
      <c r="L44" s="28">
        <v>2130.1999999999998</v>
      </c>
      <c r="M44" s="28">
        <v>3.7426400000000002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336.35</v>
      </c>
      <c r="D45" s="37">
        <v>335.76666666666665</v>
      </c>
      <c r="E45" s="37">
        <v>332.58333333333331</v>
      </c>
      <c r="F45" s="37">
        <v>328.81666666666666</v>
      </c>
      <c r="G45" s="37">
        <v>325.63333333333333</v>
      </c>
      <c r="H45" s="37">
        <v>339.5333333333333</v>
      </c>
      <c r="I45" s="37">
        <v>342.7166666666667</v>
      </c>
      <c r="J45" s="37">
        <v>346.48333333333329</v>
      </c>
      <c r="K45" s="28">
        <v>338.95</v>
      </c>
      <c r="L45" s="28">
        <v>332</v>
      </c>
      <c r="M45" s="28">
        <v>51.484839999999998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115.7</v>
      </c>
      <c r="D46" s="37">
        <v>115.75</v>
      </c>
      <c r="E46" s="37">
        <v>114.7</v>
      </c>
      <c r="F46" s="37">
        <v>113.7</v>
      </c>
      <c r="G46" s="37">
        <v>112.65</v>
      </c>
      <c r="H46" s="37">
        <v>116.75</v>
      </c>
      <c r="I46" s="37">
        <v>117.80000000000001</v>
      </c>
      <c r="J46" s="37">
        <v>118.8</v>
      </c>
      <c r="K46" s="28">
        <v>116.8</v>
      </c>
      <c r="L46" s="28">
        <v>114.75</v>
      </c>
      <c r="M46" s="28">
        <v>200.65881999999999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48.6</v>
      </c>
      <c r="D47" s="37">
        <v>48.70000000000001</v>
      </c>
      <c r="E47" s="37">
        <v>48.200000000000017</v>
      </c>
      <c r="F47" s="37">
        <v>47.800000000000004</v>
      </c>
      <c r="G47" s="37">
        <v>47.300000000000011</v>
      </c>
      <c r="H47" s="37">
        <v>49.100000000000023</v>
      </c>
      <c r="I47" s="37">
        <v>49.600000000000009</v>
      </c>
      <c r="J47" s="37">
        <v>50.000000000000028</v>
      </c>
      <c r="K47" s="28">
        <v>49.2</v>
      </c>
      <c r="L47" s="28">
        <v>48.3</v>
      </c>
      <c r="M47" s="28">
        <v>15.909739999999999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1936.7</v>
      </c>
      <c r="D48" s="37">
        <v>1929.3999999999999</v>
      </c>
      <c r="E48" s="37">
        <v>1913.3499999999997</v>
      </c>
      <c r="F48" s="37">
        <v>1889.9999999999998</v>
      </c>
      <c r="G48" s="37">
        <v>1873.9499999999996</v>
      </c>
      <c r="H48" s="37">
        <v>1952.7499999999998</v>
      </c>
      <c r="I48" s="37">
        <v>1968.8</v>
      </c>
      <c r="J48" s="37">
        <v>1992.1499999999999</v>
      </c>
      <c r="K48" s="28">
        <v>1945.45</v>
      </c>
      <c r="L48" s="28">
        <v>1906.05</v>
      </c>
      <c r="M48" s="28">
        <v>1.9797800000000001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729.55</v>
      </c>
      <c r="D49" s="37">
        <v>722.51666666666677</v>
      </c>
      <c r="E49" s="37">
        <v>712.03333333333353</v>
      </c>
      <c r="F49" s="37">
        <v>694.51666666666677</v>
      </c>
      <c r="G49" s="37">
        <v>684.03333333333353</v>
      </c>
      <c r="H49" s="37">
        <v>740.03333333333353</v>
      </c>
      <c r="I49" s="37">
        <v>750.51666666666688</v>
      </c>
      <c r="J49" s="37">
        <v>768.03333333333353</v>
      </c>
      <c r="K49" s="28">
        <v>733</v>
      </c>
      <c r="L49" s="28">
        <v>705</v>
      </c>
      <c r="M49" s="28">
        <v>8.7381100000000007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246.65</v>
      </c>
      <c r="D50" s="37">
        <v>246.71666666666667</v>
      </c>
      <c r="E50" s="37">
        <v>243.43333333333334</v>
      </c>
      <c r="F50" s="37">
        <v>240.21666666666667</v>
      </c>
      <c r="G50" s="37">
        <v>236.93333333333334</v>
      </c>
      <c r="H50" s="37">
        <v>249.93333333333334</v>
      </c>
      <c r="I50" s="37">
        <v>253.2166666666667</v>
      </c>
      <c r="J50" s="37">
        <v>256.43333333333334</v>
      </c>
      <c r="K50" s="28">
        <v>250</v>
      </c>
      <c r="L50" s="28">
        <v>243.5</v>
      </c>
      <c r="M50" s="28">
        <v>30.855070000000001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720.65</v>
      </c>
      <c r="D51" s="37">
        <v>717.51666666666677</v>
      </c>
      <c r="E51" s="37">
        <v>710.03333333333353</v>
      </c>
      <c r="F51" s="37">
        <v>699.41666666666674</v>
      </c>
      <c r="G51" s="37">
        <v>691.93333333333351</v>
      </c>
      <c r="H51" s="37">
        <v>728.13333333333355</v>
      </c>
      <c r="I51" s="37">
        <v>735.6166666666669</v>
      </c>
      <c r="J51" s="37">
        <v>746.23333333333358</v>
      </c>
      <c r="K51" s="28">
        <v>725</v>
      </c>
      <c r="L51" s="28">
        <v>706.9</v>
      </c>
      <c r="M51" s="28">
        <v>8.7617100000000008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53.8</v>
      </c>
      <c r="D52" s="37">
        <v>53.383333333333326</v>
      </c>
      <c r="E52" s="37">
        <v>52.616666666666653</v>
      </c>
      <c r="F52" s="37">
        <v>51.43333333333333</v>
      </c>
      <c r="G52" s="37">
        <v>50.666666666666657</v>
      </c>
      <c r="H52" s="37">
        <v>54.566666666666649</v>
      </c>
      <c r="I52" s="37">
        <v>55.333333333333329</v>
      </c>
      <c r="J52" s="37">
        <v>56.516666666666644</v>
      </c>
      <c r="K52" s="28">
        <v>54.15</v>
      </c>
      <c r="L52" s="28">
        <v>52.2</v>
      </c>
      <c r="M52" s="28">
        <v>244.40581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369.35</v>
      </c>
      <c r="D53" s="37">
        <v>368.73333333333329</v>
      </c>
      <c r="E53" s="37">
        <v>365.76666666666659</v>
      </c>
      <c r="F53" s="37">
        <v>362.18333333333328</v>
      </c>
      <c r="G53" s="37">
        <v>359.21666666666658</v>
      </c>
      <c r="H53" s="37">
        <v>372.31666666666661</v>
      </c>
      <c r="I53" s="37">
        <v>375.2833333333333</v>
      </c>
      <c r="J53" s="37">
        <v>378.86666666666662</v>
      </c>
      <c r="K53" s="28">
        <v>371.7</v>
      </c>
      <c r="L53" s="28">
        <v>365.15</v>
      </c>
      <c r="M53" s="28">
        <v>32.866390000000003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747.35</v>
      </c>
      <c r="D54" s="37">
        <v>748.75</v>
      </c>
      <c r="E54" s="37">
        <v>743.2</v>
      </c>
      <c r="F54" s="37">
        <v>739.05000000000007</v>
      </c>
      <c r="G54" s="37">
        <v>733.50000000000011</v>
      </c>
      <c r="H54" s="37">
        <v>752.9</v>
      </c>
      <c r="I54" s="37">
        <v>758.44999999999993</v>
      </c>
      <c r="J54" s="37">
        <v>762.59999999999991</v>
      </c>
      <c r="K54" s="28">
        <v>754.3</v>
      </c>
      <c r="L54" s="28">
        <v>744.6</v>
      </c>
      <c r="M54" s="28">
        <v>61.018659999999997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376.75</v>
      </c>
      <c r="D55" s="37">
        <v>379</v>
      </c>
      <c r="E55" s="37">
        <v>373</v>
      </c>
      <c r="F55" s="37">
        <v>369.25</v>
      </c>
      <c r="G55" s="37">
        <v>363.25</v>
      </c>
      <c r="H55" s="37">
        <v>382.75</v>
      </c>
      <c r="I55" s="37">
        <v>388.75</v>
      </c>
      <c r="J55" s="37">
        <v>392.5</v>
      </c>
      <c r="K55" s="28">
        <v>385</v>
      </c>
      <c r="L55" s="28">
        <v>375.25</v>
      </c>
      <c r="M55" s="28">
        <v>17.073530000000002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14381.2</v>
      </c>
      <c r="D56" s="37">
        <v>14400.683333333334</v>
      </c>
      <c r="E56" s="37">
        <v>14305.516666666668</v>
      </c>
      <c r="F56" s="37">
        <v>14229.833333333334</v>
      </c>
      <c r="G56" s="37">
        <v>14134.666666666668</v>
      </c>
      <c r="H56" s="37">
        <v>14476.366666666669</v>
      </c>
      <c r="I56" s="37">
        <v>14571.533333333333</v>
      </c>
      <c r="J56" s="37">
        <v>14647.216666666669</v>
      </c>
      <c r="K56" s="28">
        <v>14495.85</v>
      </c>
      <c r="L56" s="28">
        <v>14325</v>
      </c>
      <c r="M56" s="28">
        <v>0.22006000000000001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3357.9</v>
      </c>
      <c r="D57" s="37">
        <v>3337.5166666666669</v>
      </c>
      <c r="E57" s="37">
        <v>3283.4833333333336</v>
      </c>
      <c r="F57" s="37">
        <v>3209.0666666666666</v>
      </c>
      <c r="G57" s="37">
        <v>3155.0333333333333</v>
      </c>
      <c r="H57" s="37">
        <v>3411.9333333333338</v>
      </c>
      <c r="I57" s="37">
        <v>3465.9666666666676</v>
      </c>
      <c r="J57" s="37">
        <v>3540.3833333333341</v>
      </c>
      <c r="K57" s="28">
        <v>3391.55</v>
      </c>
      <c r="L57" s="28">
        <v>3263.1</v>
      </c>
      <c r="M57" s="28">
        <v>3.2254800000000001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815.85</v>
      </c>
      <c r="D58" s="37">
        <v>819.38333333333321</v>
      </c>
      <c r="E58" s="37">
        <v>808.76666666666642</v>
      </c>
      <c r="F58" s="37">
        <v>801.68333333333317</v>
      </c>
      <c r="G58" s="37">
        <v>791.06666666666638</v>
      </c>
      <c r="H58" s="37">
        <v>826.46666666666647</v>
      </c>
      <c r="I58" s="37">
        <v>837.08333333333326</v>
      </c>
      <c r="J58" s="37">
        <v>844.16666666666652</v>
      </c>
      <c r="K58" s="28">
        <v>830</v>
      </c>
      <c r="L58" s="28">
        <v>812.3</v>
      </c>
      <c r="M58" s="28">
        <v>2.6971500000000002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233.2</v>
      </c>
      <c r="D59" s="37">
        <v>232.38333333333333</v>
      </c>
      <c r="E59" s="37">
        <v>230.06666666666666</v>
      </c>
      <c r="F59" s="37">
        <v>226.93333333333334</v>
      </c>
      <c r="G59" s="37">
        <v>224.61666666666667</v>
      </c>
      <c r="H59" s="37">
        <v>235.51666666666665</v>
      </c>
      <c r="I59" s="37">
        <v>237.83333333333331</v>
      </c>
      <c r="J59" s="37">
        <v>240.96666666666664</v>
      </c>
      <c r="K59" s="28">
        <v>234.7</v>
      </c>
      <c r="L59" s="28">
        <v>229.25</v>
      </c>
      <c r="M59" s="28">
        <v>57.609250000000003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107.1</v>
      </c>
      <c r="D60" s="37">
        <v>106.8</v>
      </c>
      <c r="E60" s="37">
        <v>105.89999999999999</v>
      </c>
      <c r="F60" s="37">
        <v>104.69999999999999</v>
      </c>
      <c r="G60" s="37">
        <v>103.79999999999998</v>
      </c>
      <c r="H60" s="37">
        <v>108</v>
      </c>
      <c r="I60" s="37">
        <v>108.9</v>
      </c>
      <c r="J60" s="37">
        <v>110.10000000000001</v>
      </c>
      <c r="K60" s="28">
        <v>107.7</v>
      </c>
      <c r="L60" s="28">
        <v>105.6</v>
      </c>
      <c r="M60" s="28">
        <v>13.34258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740.15</v>
      </c>
      <c r="D61" s="37">
        <v>743.48333333333323</v>
      </c>
      <c r="E61" s="37">
        <v>730.01666666666642</v>
      </c>
      <c r="F61" s="37">
        <v>719.88333333333321</v>
      </c>
      <c r="G61" s="37">
        <v>706.4166666666664</v>
      </c>
      <c r="H61" s="37">
        <v>753.61666666666645</v>
      </c>
      <c r="I61" s="37">
        <v>767.08333333333337</v>
      </c>
      <c r="J61" s="37">
        <v>777.21666666666647</v>
      </c>
      <c r="K61" s="28">
        <v>756.95</v>
      </c>
      <c r="L61" s="28">
        <v>733.35</v>
      </c>
      <c r="M61" s="28">
        <v>15.064030000000001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981.2</v>
      </c>
      <c r="D62" s="37">
        <v>983.25</v>
      </c>
      <c r="E62" s="37">
        <v>975.9</v>
      </c>
      <c r="F62" s="37">
        <v>970.6</v>
      </c>
      <c r="G62" s="37">
        <v>963.25</v>
      </c>
      <c r="H62" s="37">
        <v>988.55</v>
      </c>
      <c r="I62" s="37">
        <v>995.89999999999986</v>
      </c>
      <c r="J62" s="37">
        <v>1001.1999999999999</v>
      </c>
      <c r="K62" s="28">
        <v>990.6</v>
      </c>
      <c r="L62" s="28">
        <v>977.95</v>
      </c>
      <c r="M62" s="28">
        <v>18.409479999999999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139.9</v>
      </c>
      <c r="D63" s="37">
        <v>139.41666666666666</v>
      </c>
      <c r="E63" s="37">
        <v>138.48333333333332</v>
      </c>
      <c r="F63" s="37">
        <v>137.06666666666666</v>
      </c>
      <c r="G63" s="37">
        <v>136.13333333333333</v>
      </c>
      <c r="H63" s="37">
        <v>140.83333333333331</v>
      </c>
      <c r="I63" s="37">
        <v>141.76666666666665</v>
      </c>
      <c r="J63" s="37">
        <v>143.18333333333331</v>
      </c>
      <c r="K63" s="28">
        <v>140.35</v>
      </c>
      <c r="L63" s="28">
        <v>138</v>
      </c>
      <c r="M63" s="28">
        <v>14.339549999999999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190.25</v>
      </c>
      <c r="D64" s="37">
        <v>189.96666666666667</v>
      </c>
      <c r="E64" s="37">
        <v>187.43333333333334</v>
      </c>
      <c r="F64" s="37">
        <v>184.61666666666667</v>
      </c>
      <c r="G64" s="37">
        <v>182.08333333333334</v>
      </c>
      <c r="H64" s="37">
        <v>192.78333333333333</v>
      </c>
      <c r="I64" s="37">
        <v>195.31666666666669</v>
      </c>
      <c r="J64" s="37">
        <v>198.13333333333333</v>
      </c>
      <c r="K64" s="28">
        <v>192.5</v>
      </c>
      <c r="L64" s="28">
        <v>187.15</v>
      </c>
      <c r="M64" s="28">
        <v>127.068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4101.1499999999996</v>
      </c>
      <c r="D65" s="37">
        <v>4087.65</v>
      </c>
      <c r="E65" s="37">
        <v>4035.25</v>
      </c>
      <c r="F65" s="37">
        <v>3969.35</v>
      </c>
      <c r="G65" s="37">
        <v>3916.95</v>
      </c>
      <c r="H65" s="37">
        <v>4153.55</v>
      </c>
      <c r="I65" s="37">
        <v>4205.9500000000007</v>
      </c>
      <c r="J65" s="37">
        <v>4271.8500000000004</v>
      </c>
      <c r="K65" s="28">
        <v>4140.05</v>
      </c>
      <c r="L65" s="28">
        <v>4021.75</v>
      </c>
      <c r="M65" s="28">
        <v>1.87304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1646.95</v>
      </c>
      <c r="D66" s="37">
        <v>1647.6499999999999</v>
      </c>
      <c r="E66" s="37">
        <v>1631.2999999999997</v>
      </c>
      <c r="F66" s="37">
        <v>1615.6499999999999</v>
      </c>
      <c r="G66" s="37">
        <v>1599.2999999999997</v>
      </c>
      <c r="H66" s="37">
        <v>1663.2999999999997</v>
      </c>
      <c r="I66" s="37">
        <v>1679.6499999999996</v>
      </c>
      <c r="J66" s="37">
        <v>1695.2999999999997</v>
      </c>
      <c r="K66" s="28">
        <v>1664</v>
      </c>
      <c r="L66" s="28">
        <v>1632</v>
      </c>
      <c r="M66" s="28">
        <v>4.4173200000000001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657.9</v>
      </c>
      <c r="D67" s="37">
        <v>655.65</v>
      </c>
      <c r="E67" s="37">
        <v>650.54999999999995</v>
      </c>
      <c r="F67" s="37">
        <v>643.19999999999993</v>
      </c>
      <c r="G67" s="37">
        <v>638.09999999999991</v>
      </c>
      <c r="H67" s="37">
        <v>663</v>
      </c>
      <c r="I67" s="37">
        <v>668.10000000000014</v>
      </c>
      <c r="J67" s="37">
        <v>675.45</v>
      </c>
      <c r="K67" s="28">
        <v>660.75</v>
      </c>
      <c r="L67" s="28">
        <v>648.29999999999995</v>
      </c>
      <c r="M67" s="28">
        <v>6.0975700000000002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899.15</v>
      </c>
      <c r="D68" s="37">
        <v>892.01666666666677</v>
      </c>
      <c r="E68" s="37">
        <v>863.03333333333353</v>
      </c>
      <c r="F68" s="37">
        <v>826.91666666666674</v>
      </c>
      <c r="G68" s="37">
        <v>797.93333333333351</v>
      </c>
      <c r="H68" s="37">
        <v>928.13333333333355</v>
      </c>
      <c r="I68" s="37">
        <v>957.1166666666669</v>
      </c>
      <c r="J68" s="37">
        <v>993.23333333333358</v>
      </c>
      <c r="K68" s="28">
        <v>921</v>
      </c>
      <c r="L68" s="28">
        <v>855.9</v>
      </c>
      <c r="M68" s="28">
        <v>36.528179999999999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382</v>
      </c>
      <c r="D69" s="37">
        <v>379.90000000000003</v>
      </c>
      <c r="E69" s="37">
        <v>376.10000000000008</v>
      </c>
      <c r="F69" s="37">
        <v>370.20000000000005</v>
      </c>
      <c r="G69" s="37">
        <v>366.40000000000009</v>
      </c>
      <c r="H69" s="37">
        <v>385.80000000000007</v>
      </c>
      <c r="I69" s="37">
        <v>389.6</v>
      </c>
      <c r="J69" s="37">
        <v>395.50000000000006</v>
      </c>
      <c r="K69" s="28">
        <v>383.7</v>
      </c>
      <c r="L69" s="28">
        <v>374</v>
      </c>
      <c r="M69" s="28">
        <v>19.855640000000001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1032.3</v>
      </c>
      <c r="D70" s="37">
        <v>1033.3</v>
      </c>
      <c r="E70" s="37">
        <v>1024.8999999999999</v>
      </c>
      <c r="F70" s="37">
        <v>1017.5</v>
      </c>
      <c r="G70" s="37">
        <v>1009.0999999999999</v>
      </c>
      <c r="H70" s="37">
        <v>1040.6999999999998</v>
      </c>
      <c r="I70" s="37">
        <v>1049.0999999999999</v>
      </c>
      <c r="J70" s="37">
        <v>1056.4999999999998</v>
      </c>
      <c r="K70" s="28">
        <v>1041.7</v>
      </c>
      <c r="L70" s="28">
        <v>1025.9000000000001</v>
      </c>
      <c r="M70" s="28">
        <v>5.38063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379.65</v>
      </c>
      <c r="D71" s="37">
        <v>377.2166666666667</v>
      </c>
      <c r="E71" s="37">
        <v>373.43333333333339</v>
      </c>
      <c r="F71" s="37">
        <v>367.2166666666667</v>
      </c>
      <c r="G71" s="37">
        <v>363.43333333333339</v>
      </c>
      <c r="H71" s="37">
        <v>383.43333333333339</v>
      </c>
      <c r="I71" s="37">
        <v>387.2166666666667</v>
      </c>
      <c r="J71" s="37">
        <v>393.43333333333339</v>
      </c>
      <c r="K71" s="28">
        <v>381</v>
      </c>
      <c r="L71" s="28">
        <v>371</v>
      </c>
      <c r="M71" s="28">
        <v>39.512979999999999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572.25</v>
      </c>
      <c r="D72" s="37">
        <v>569.71666666666658</v>
      </c>
      <c r="E72" s="37">
        <v>562.58333333333314</v>
      </c>
      <c r="F72" s="37">
        <v>552.91666666666652</v>
      </c>
      <c r="G72" s="37">
        <v>545.78333333333308</v>
      </c>
      <c r="H72" s="37">
        <v>579.38333333333321</v>
      </c>
      <c r="I72" s="37">
        <v>586.51666666666665</v>
      </c>
      <c r="J72" s="37">
        <v>596.18333333333328</v>
      </c>
      <c r="K72" s="28">
        <v>576.85</v>
      </c>
      <c r="L72" s="28">
        <v>560.04999999999995</v>
      </c>
      <c r="M72" s="28">
        <v>23.164860000000001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1538.3</v>
      </c>
      <c r="D73" s="37">
        <v>1545.2666666666667</v>
      </c>
      <c r="E73" s="37">
        <v>1522.5333333333333</v>
      </c>
      <c r="F73" s="37">
        <v>1506.7666666666667</v>
      </c>
      <c r="G73" s="37">
        <v>1484.0333333333333</v>
      </c>
      <c r="H73" s="37">
        <v>1561.0333333333333</v>
      </c>
      <c r="I73" s="37">
        <v>1583.7666666666664</v>
      </c>
      <c r="J73" s="37">
        <v>1599.5333333333333</v>
      </c>
      <c r="K73" s="28">
        <v>1568</v>
      </c>
      <c r="L73" s="28">
        <v>1529.5</v>
      </c>
      <c r="M73" s="28">
        <v>1.29525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2282.4</v>
      </c>
      <c r="D74" s="37">
        <v>2292.4</v>
      </c>
      <c r="E74" s="37">
        <v>2252</v>
      </c>
      <c r="F74" s="37">
        <v>2221.6</v>
      </c>
      <c r="G74" s="37">
        <v>2181.1999999999998</v>
      </c>
      <c r="H74" s="37">
        <v>2322.8000000000002</v>
      </c>
      <c r="I74" s="37">
        <v>2363.2000000000007</v>
      </c>
      <c r="J74" s="37">
        <v>2393.6000000000004</v>
      </c>
      <c r="K74" s="28">
        <v>2332.8000000000002</v>
      </c>
      <c r="L74" s="28">
        <v>2262</v>
      </c>
      <c r="M74" s="28">
        <v>9.2567599999999999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56.05</v>
      </c>
      <c r="D75" s="37">
        <v>56.699999999999996</v>
      </c>
      <c r="E75" s="37">
        <v>54.499999999999993</v>
      </c>
      <c r="F75" s="37">
        <v>52.949999999999996</v>
      </c>
      <c r="G75" s="37">
        <v>50.749999999999993</v>
      </c>
      <c r="H75" s="37">
        <v>58.249999999999993</v>
      </c>
      <c r="I75" s="37">
        <v>60.449999999999996</v>
      </c>
      <c r="J75" s="37">
        <v>61.999999999999993</v>
      </c>
      <c r="K75" s="28">
        <v>58.9</v>
      </c>
      <c r="L75" s="28">
        <v>55.15</v>
      </c>
      <c r="M75" s="28">
        <v>22.806550000000001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4564.6000000000004</v>
      </c>
      <c r="D76" s="37">
        <v>4571.8</v>
      </c>
      <c r="E76" s="37">
        <v>4502.8</v>
      </c>
      <c r="F76" s="37">
        <v>4441</v>
      </c>
      <c r="G76" s="37">
        <v>4372</v>
      </c>
      <c r="H76" s="37">
        <v>4633.6000000000004</v>
      </c>
      <c r="I76" s="37">
        <v>4702.6000000000004</v>
      </c>
      <c r="J76" s="37">
        <v>4764.4000000000005</v>
      </c>
      <c r="K76" s="28">
        <v>4640.8</v>
      </c>
      <c r="L76" s="28">
        <v>4510</v>
      </c>
      <c r="M76" s="28">
        <v>7.9933699999999996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4371.25</v>
      </c>
      <c r="D77" s="37">
        <v>4351.666666666667</v>
      </c>
      <c r="E77" s="37">
        <v>4319.3333333333339</v>
      </c>
      <c r="F77" s="37">
        <v>4267.416666666667</v>
      </c>
      <c r="G77" s="37">
        <v>4235.0833333333339</v>
      </c>
      <c r="H77" s="37">
        <v>4403.5833333333339</v>
      </c>
      <c r="I77" s="37">
        <v>4435.9166666666679</v>
      </c>
      <c r="J77" s="37">
        <v>4487.8333333333339</v>
      </c>
      <c r="K77" s="28">
        <v>4384</v>
      </c>
      <c r="L77" s="28">
        <v>4299.75</v>
      </c>
      <c r="M77" s="28">
        <v>1.75712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2681.2</v>
      </c>
      <c r="D78" s="37">
        <v>2729.4166666666665</v>
      </c>
      <c r="E78" s="37">
        <v>2618.833333333333</v>
      </c>
      <c r="F78" s="37">
        <v>2556.4666666666667</v>
      </c>
      <c r="G78" s="37">
        <v>2445.8833333333332</v>
      </c>
      <c r="H78" s="37">
        <v>2791.7833333333328</v>
      </c>
      <c r="I78" s="37">
        <v>2902.3666666666659</v>
      </c>
      <c r="J78" s="37">
        <v>2964.7333333333327</v>
      </c>
      <c r="K78" s="28">
        <v>2840</v>
      </c>
      <c r="L78" s="28">
        <v>2667.05</v>
      </c>
      <c r="M78" s="28">
        <v>3.1913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4122.1499999999996</v>
      </c>
      <c r="D79" s="37">
        <v>4118.4666666666662</v>
      </c>
      <c r="E79" s="37">
        <v>4085.2833333333328</v>
      </c>
      <c r="F79" s="37">
        <v>4048.4166666666665</v>
      </c>
      <c r="G79" s="37">
        <v>4015.2333333333331</v>
      </c>
      <c r="H79" s="37">
        <v>4155.3333333333321</v>
      </c>
      <c r="I79" s="37">
        <v>4188.5166666666646</v>
      </c>
      <c r="J79" s="37">
        <v>4225.3833333333323</v>
      </c>
      <c r="K79" s="28">
        <v>4151.6499999999996</v>
      </c>
      <c r="L79" s="28">
        <v>4081.6</v>
      </c>
      <c r="M79" s="28">
        <v>3.0096099999999999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2679.95</v>
      </c>
      <c r="D80" s="37">
        <v>2683.3166666666666</v>
      </c>
      <c r="E80" s="37">
        <v>2662.6333333333332</v>
      </c>
      <c r="F80" s="37">
        <v>2645.3166666666666</v>
      </c>
      <c r="G80" s="37">
        <v>2624.6333333333332</v>
      </c>
      <c r="H80" s="37">
        <v>2700.6333333333332</v>
      </c>
      <c r="I80" s="37">
        <v>2721.3166666666666</v>
      </c>
      <c r="J80" s="37">
        <v>2738.6333333333332</v>
      </c>
      <c r="K80" s="28">
        <v>2704</v>
      </c>
      <c r="L80" s="28">
        <v>2666</v>
      </c>
      <c r="M80" s="28">
        <v>7.3902599999999996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490.85</v>
      </c>
      <c r="D81" s="37">
        <v>489.95</v>
      </c>
      <c r="E81" s="37">
        <v>486.9</v>
      </c>
      <c r="F81" s="37">
        <v>482.95</v>
      </c>
      <c r="G81" s="37">
        <v>479.9</v>
      </c>
      <c r="H81" s="37">
        <v>493.9</v>
      </c>
      <c r="I81" s="37">
        <v>496.95000000000005</v>
      </c>
      <c r="J81" s="37">
        <v>500.9</v>
      </c>
      <c r="K81" s="28">
        <v>493</v>
      </c>
      <c r="L81" s="28">
        <v>486</v>
      </c>
      <c r="M81" s="28">
        <v>2.7644799999999998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1243.5</v>
      </c>
      <c r="D82" s="37">
        <v>1239.5</v>
      </c>
      <c r="E82" s="37">
        <v>1219</v>
      </c>
      <c r="F82" s="37">
        <v>1194.5</v>
      </c>
      <c r="G82" s="37">
        <v>1174</v>
      </c>
      <c r="H82" s="37">
        <v>1264</v>
      </c>
      <c r="I82" s="37">
        <v>1284.5</v>
      </c>
      <c r="J82" s="37">
        <v>1309</v>
      </c>
      <c r="K82" s="28">
        <v>1260</v>
      </c>
      <c r="L82" s="28">
        <v>1215</v>
      </c>
      <c r="M82" s="28">
        <v>2.1188199999999999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1619.05</v>
      </c>
      <c r="D83" s="37">
        <v>1615.6000000000001</v>
      </c>
      <c r="E83" s="37">
        <v>1602.4500000000003</v>
      </c>
      <c r="F83" s="37">
        <v>1585.8500000000001</v>
      </c>
      <c r="G83" s="37">
        <v>1572.7000000000003</v>
      </c>
      <c r="H83" s="37">
        <v>1632.2000000000003</v>
      </c>
      <c r="I83" s="37">
        <v>1645.3500000000004</v>
      </c>
      <c r="J83" s="37">
        <v>1661.9500000000003</v>
      </c>
      <c r="K83" s="28">
        <v>1628.75</v>
      </c>
      <c r="L83" s="28">
        <v>1599</v>
      </c>
      <c r="M83" s="28">
        <v>7.1247999999999996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153.65</v>
      </c>
      <c r="D84" s="37">
        <v>153.5</v>
      </c>
      <c r="E84" s="37">
        <v>153</v>
      </c>
      <c r="F84" s="37">
        <v>152.35</v>
      </c>
      <c r="G84" s="37">
        <v>151.85</v>
      </c>
      <c r="H84" s="37">
        <v>154.15</v>
      </c>
      <c r="I84" s="37">
        <v>154.65</v>
      </c>
      <c r="J84" s="37">
        <v>155.30000000000001</v>
      </c>
      <c r="K84" s="28">
        <v>154</v>
      </c>
      <c r="L84" s="28">
        <v>152.85</v>
      </c>
      <c r="M84" s="28">
        <v>11.16564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97.65</v>
      </c>
      <c r="D85" s="37">
        <v>97.316666666666663</v>
      </c>
      <c r="E85" s="37">
        <v>96.633333333333326</v>
      </c>
      <c r="F85" s="37">
        <v>95.61666666666666</v>
      </c>
      <c r="G85" s="37">
        <v>94.933333333333323</v>
      </c>
      <c r="H85" s="37">
        <v>98.333333333333329</v>
      </c>
      <c r="I85" s="37">
        <v>99.016666666666666</v>
      </c>
      <c r="J85" s="37">
        <v>100.03333333333333</v>
      </c>
      <c r="K85" s="28">
        <v>98</v>
      </c>
      <c r="L85" s="28">
        <v>96.3</v>
      </c>
      <c r="M85" s="28">
        <v>68.761700000000005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268.25</v>
      </c>
      <c r="D86" s="37">
        <v>269.7166666666667</v>
      </c>
      <c r="E86" s="37">
        <v>265.58333333333337</v>
      </c>
      <c r="F86" s="37">
        <v>262.91666666666669</v>
      </c>
      <c r="G86" s="37">
        <v>258.78333333333336</v>
      </c>
      <c r="H86" s="37">
        <v>272.38333333333338</v>
      </c>
      <c r="I86" s="37">
        <v>276.51666666666671</v>
      </c>
      <c r="J86" s="37">
        <v>279.18333333333339</v>
      </c>
      <c r="K86" s="28">
        <v>273.85000000000002</v>
      </c>
      <c r="L86" s="28">
        <v>267.05</v>
      </c>
      <c r="M86" s="28">
        <v>5.3158000000000003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157.80000000000001</v>
      </c>
      <c r="D87" s="37">
        <v>157.75</v>
      </c>
      <c r="E87" s="37">
        <v>156.65</v>
      </c>
      <c r="F87" s="37">
        <v>155.5</v>
      </c>
      <c r="G87" s="37">
        <v>154.4</v>
      </c>
      <c r="H87" s="37">
        <v>158.9</v>
      </c>
      <c r="I87" s="37">
        <v>160.00000000000003</v>
      </c>
      <c r="J87" s="37">
        <v>161.15</v>
      </c>
      <c r="K87" s="28">
        <v>158.85</v>
      </c>
      <c r="L87" s="28">
        <v>156.6</v>
      </c>
      <c r="M87" s="28">
        <v>116.17775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37.25</v>
      </c>
      <c r="D88" s="37">
        <v>37.083333333333336</v>
      </c>
      <c r="E88" s="37">
        <v>36.616666666666674</v>
      </c>
      <c r="F88" s="37">
        <v>35.983333333333341</v>
      </c>
      <c r="G88" s="37">
        <v>35.51666666666668</v>
      </c>
      <c r="H88" s="37">
        <v>37.716666666666669</v>
      </c>
      <c r="I88" s="37">
        <v>38.183333333333323</v>
      </c>
      <c r="J88" s="37">
        <v>38.816666666666663</v>
      </c>
      <c r="K88" s="28">
        <v>37.549999999999997</v>
      </c>
      <c r="L88" s="28">
        <v>36.450000000000003</v>
      </c>
      <c r="M88" s="28">
        <v>94.628630000000001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3210.85</v>
      </c>
      <c r="D89" s="37">
        <v>3193.25</v>
      </c>
      <c r="E89" s="37">
        <v>3163.65</v>
      </c>
      <c r="F89" s="37">
        <v>3116.4500000000003</v>
      </c>
      <c r="G89" s="37">
        <v>3086.8500000000004</v>
      </c>
      <c r="H89" s="37">
        <v>3240.45</v>
      </c>
      <c r="I89" s="37">
        <v>3270.05</v>
      </c>
      <c r="J89" s="37">
        <v>3317.2499999999995</v>
      </c>
      <c r="K89" s="28">
        <v>3222.85</v>
      </c>
      <c r="L89" s="28">
        <v>3146.05</v>
      </c>
      <c r="M89" s="28">
        <v>1.6691800000000001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439.2</v>
      </c>
      <c r="D90" s="37">
        <v>442.95</v>
      </c>
      <c r="E90" s="37">
        <v>432.5</v>
      </c>
      <c r="F90" s="37">
        <v>425.8</v>
      </c>
      <c r="G90" s="37">
        <v>415.35</v>
      </c>
      <c r="H90" s="37">
        <v>449.65</v>
      </c>
      <c r="I90" s="37">
        <v>460.09999999999991</v>
      </c>
      <c r="J90" s="37">
        <v>466.79999999999995</v>
      </c>
      <c r="K90" s="28">
        <v>453.4</v>
      </c>
      <c r="L90" s="28">
        <v>436.25</v>
      </c>
      <c r="M90" s="28">
        <v>17.11225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803</v>
      </c>
      <c r="D91" s="37">
        <v>792.23333333333323</v>
      </c>
      <c r="E91" s="37">
        <v>775.81666666666649</v>
      </c>
      <c r="F91" s="37">
        <v>748.63333333333321</v>
      </c>
      <c r="G91" s="37">
        <v>732.21666666666647</v>
      </c>
      <c r="H91" s="37">
        <v>819.41666666666652</v>
      </c>
      <c r="I91" s="37">
        <v>835.83333333333326</v>
      </c>
      <c r="J91" s="37">
        <v>863.01666666666654</v>
      </c>
      <c r="K91" s="28">
        <v>808.65</v>
      </c>
      <c r="L91" s="28">
        <v>765.05</v>
      </c>
      <c r="M91" s="28">
        <v>17.053719999999998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496</v>
      </c>
      <c r="D92" s="37">
        <v>494.26666666666665</v>
      </c>
      <c r="E92" s="37">
        <v>486.5333333333333</v>
      </c>
      <c r="F92" s="37">
        <v>477.06666666666666</v>
      </c>
      <c r="G92" s="37">
        <v>469.33333333333331</v>
      </c>
      <c r="H92" s="37">
        <v>503.73333333333329</v>
      </c>
      <c r="I92" s="37">
        <v>511.46666666666664</v>
      </c>
      <c r="J92" s="37">
        <v>520.93333333333328</v>
      </c>
      <c r="K92" s="28">
        <v>502</v>
      </c>
      <c r="L92" s="28">
        <v>484.8</v>
      </c>
      <c r="M92" s="28">
        <v>1.2924800000000001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1588.85</v>
      </c>
      <c r="D93" s="37">
        <v>1586.1333333333332</v>
      </c>
      <c r="E93" s="37">
        <v>1567.7666666666664</v>
      </c>
      <c r="F93" s="37">
        <v>1546.6833333333332</v>
      </c>
      <c r="G93" s="37">
        <v>1528.3166666666664</v>
      </c>
      <c r="H93" s="37">
        <v>1607.2166666666665</v>
      </c>
      <c r="I93" s="37">
        <v>1625.5833333333333</v>
      </c>
      <c r="J93" s="37">
        <v>1646.6666666666665</v>
      </c>
      <c r="K93" s="28">
        <v>1604.5</v>
      </c>
      <c r="L93" s="28">
        <v>1565.05</v>
      </c>
      <c r="M93" s="28">
        <v>3.6246200000000002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1711.9</v>
      </c>
      <c r="D94" s="37">
        <v>1707.6333333333332</v>
      </c>
      <c r="E94" s="37">
        <v>1694.2666666666664</v>
      </c>
      <c r="F94" s="37">
        <v>1676.6333333333332</v>
      </c>
      <c r="G94" s="37">
        <v>1663.2666666666664</v>
      </c>
      <c r="H94" s="37">
        <v>1725.2666666666664</v>
      </c>
      <c r="I94" s="37">
        <v>1738.6333333333332</v>
      </c>
      <c r="J94" s="37">
        <v>1756.2666666666664</v>
      </c>
      <c r="K94" s="28">
        <v>1721</v>
      </c>
      <c r="L94" s="28">
        <v>1690</v>
      </c>
      <c r="M94" s="28">
        <v>8.1121099999999995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512.1</v>
      </c>
      <c r="D95" s="37">
        <v>515.33333333333337</v>
      </c>
      <c r="E95" s="37">
        <v>504.26666666666677</v>
      </c>
      <c r="F95" s="37">
        <v>496.43333333333339</v>
      </c>
      <c r="G95" s="37">
        <v>485.36666666666679</v>
      </c>
      <c r="H95" s="37">
        <v>523.16666666666674</v>
      </c>
      <c r="I95" s="37">
        <v>534.23333333333335</v>
      </c>
      <c r="J95" s="37">
        <v>542.06666666666672</v>
      </c>
      <c r="K95" s="28">
        <v>526.4</v>
      </c>
      <c r="L95" s="28">
        <v>507.5</v>
      </c>
      <c r="M95" s="28">
        <v>10.85497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267.60000000000002</v>
      </c>
      <c r="D96" s="37">
        <v>265.78333333333336</v>
      </c>
      <c r="E96" s="37">
        <v>262.16666666666674</v>
      </c>
      <c r="F96" s="37">
        <v>256.73333333333341</v>
      </c>
      <c r="G96" s="37">
        <v>253.11666666666679</v>
      </c>
      <c r="H96" s="37">
        <v>271.2166666666667</v>
      </c>
      <c r="I96" s="37">
        <v>274.83333333333337</v>
      </c>
      <c r="J96" s="37">
        <v>280.26666666666665</v>
      </c>
      <c r="K96" s="28">
        <v>269.39999999999998</v>
      </c>
      <c r="L96" s="28">
        <v>260.35000000000002</v>
      </c>
      <c r="M96" s="28">
        <v>4.9592299999999998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1092.5</v>
      </c>
      <c r="D97" s="37">
        <v>1089.3666666666668</v>
      </c>
      <c r="E97" s="37">
        <v>1076.4333333333336</v>
      </c>
      <c r="F97" s="37">
        <v>1060.3666666666668</v>
      </c>
      <c r="G97" s="37">
        <v>1047.4333333333336</v>
      </c>
      <c r="H97" s="37">
        <v>1105.4333333333336</v>
      </c>
      <c r="I97" s="37">
        <v>1118.366666666667</v>
      </c>
      <c r="J97" s="37">
        <v>1134.4333333333336</v>
      </c>
      <c r="K97" s="28">
        <v>1102.3</v>
      </c>
      <c r="L97" s="28">
        <v>1073.3</v>
      </c>
      <c r="M97" s="28">
        <v>52.020609999999998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2053.25</v>
      </c>
      <c r="D98" s="37">
        <v>2063.4166666666665</v>
      </c>
      <c r="E98" s="37">
        <v>2034.833333333333</v>
      </c>
      <c r="F98" s="37">
        <v>2016.4166666666665</v>
      </c>
      <c r="G98" s="37">
        <v>1987.833333333333</v>
      </c>
      <c r="H98" s="37">
        <v>2081.833333333333</v>
      </c>
      <c r="I98" s="37">
        <v>2110.4166666666661</v>
      </c>
      <c r="J98" s="37">
        <v>2128.833333333333</v>
      </c>
      <c r="K98" s="28">
        <v>2092</v>
      </c>
      <c r="L98" s="28">
        <v>2045</v>
      </c>
      <c r="M98" s="28">
        <v>4.0410500000000003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1371.35</v>
      </c>
      <c r="D99" s="37">
        <v>1370.8166666666666</v>
      </c>
      <c r="E99" s="37">
        <v>1362.6333333333332</v>
      </c>
      <c r="F99" s="37">
        <v>1353.9166666666665</v>
      </c>
      <c r="G99" s="37">
        <v>1345.7333333333331</v>
      </c>
      <c r="H99" s="37">
        <v>1379.5333333333333</v>
      </c>
      <c r="I99" s="37">
        <v>1387.7166666666667</v>
      </c>
      <c r="J99" s="37">
        <v>1396.4333333333334</v>
      </c>
      <c r="K99" s="28">
        <v>1379</v>
      </c>
      <c r="L99" s="28">
        <v>1362.1</v>
      </c>
      <c r="M99" s="28">
        <v>103.86861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571.4</v>
      </c>
      <c r="D100" s="37">
        <v>564.41666666666663</v>
      </c>
      <c r="E100" s="37">
        <v>553.48333333333323</v>
      </c>
      <c r="F100" s="37">
        <v>535.56666666666661</v>
      </c>
      <c r="G100" s="37">
        <v>524.63333333333321</v>
      </c>
      <c r="H100" s="37">
        <v>582.33333333333326</v>
      </c>
      <c r="I100" s="37">
        <v>593.26666666666665</v>
      </c>
      <c r="J100" s="37">
        <v>611.18333333333328</v>
      </c>
      <c r="K100" s="28">
        <v>575.35</v>
      </c>
      <c r="L100" s="28">
        <v>546.5</v>
      </c>
      <c r="M100" s="28">
        <v>149.54956999999999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1317.1</v>
      </c>
      <c r="D101" s="37">
        <v>1320.2666666666667</v>
      </c>
      <c r="E101" s="37">
        <v>1304.5333333333333</v>
      </c>
      <c r="F101" s="37">
        <v>1291.9666666666667</v>
      </c>
      <c r="G101" s="37">
        <v>1276.2333333333333</v>
      </c>
      <c r="H101" s="37">
        <v>1332.8333333333333</v>
      </c>
      <c r="I101" s="37">
        <v>1348.5666666666664</v>
      </c>
      <c r="J101" s="37">
        <v>1361.1333333333332</v>
      </c>
      <c r="K101" s="28">
        <v>1336</v>
      </c>
      <c r="L101" s="28">
        <v>1307.7</v>
      </c>
      <c r="M101" s="28">
        <v>9.2070799999999995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2517.3000000000002</v>
      </c>
      <c r="D102" s="37">
        <v>2519.1</v>
      </c>
      <c r="E102" s="37">
        <v>2496.25</v>
      </c>
      <c r="F102" s="37">
        <v>2475.2000000000003</v>
      </c>
      <c r="G102" s="37">
        <v>2452.3500000000004</v>
      </c>
      <c r="H102" s="37">
        <v>2540.1499999999996</v>
      </c>
      <c r="I102" s="37">
        <v>2562.9999999999991</v>
      </c>
      <c r="J102" s="37">
        <v>2584.0499999999993</v>
      </c>
      <c r="K102" s="28">
        <v>2541.9499999999998</v>
      </c>
      <c r="L102" s="28">
        <v>2498.0500000000002</v>
      </c>
      <c r="M102" s="28">
        <v>11.827579999999999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488.6</v>
      </c>
      <c r="D103" s="37">
        <v>490.2</v>
      </c>
      <c r="E103" s="37">
        <v>478.4</v>
      </c>
      <c r="F103" s="37">
        <v>468.2</v>
      </c>
      <c r="G103" s="37">
        <v>456.4</v>
      </c>
      <c r="H103" s="37">
        <v>500.4</v>
      </c>
      <c r="I103" s="37">
        <v>512.20000000000005</v>
      </c>
      <c r="J103" s="37">
        <v>522.4</v>
      </c>
      <c r="K103" s="28">
        <v>502</v>
      </c>
      <c r="L103" s="28">
        <v>480</v>
      </c>
      <c r="M103" s="28">
        <v>250.42778000000001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1632.35</v>
      </c>
      <c r="D104" s="37">
        <v>1636.7833333333335</v>
      </c>
      <c r="E104" s="37">
        <v>1614.7166666666672</v>
      </c>
      <c r="F104" s="37">
        <v>1597.0833333333337</v>
      </c>
      <c r="G104" s="37">
        <v>1575.0166666666673</v>
      </c>
      <c r="H104" s="37">
        <v>1654.416666666667</v>
      </c>
      <c r="I104" s="37">
        <v>1676.4833333333331</v>
      </c>
      <c r="J104" s="37">
        <v>1694.1166666666668</v>
      </c>
      <c r="K104" s="28">
        <v>1658.85</v>
      </c>
      <c r="L104" s="28">
        <v>1619.15</v>
      </c>
      <c r="M104" s="28">
        <v>7.6319400000000002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114.05</v>
      </c>
      <c r="D105" s="37">
        <v>113.71666666666665</v>
      </c>
      <c r="E105" s="37">
        <v>111.93333333333331</v>
      </c>
      <c r="F105" s="37">
        <v>109.81666666666665</v>
      </c>
      <c r="G105" s="37">
        <v>108.0333333333333</v>
      </c>
      <c r="H105" s="37">
        <v>115.83333333333331</v>
      </c>
      <c r="I105" s="37">
        <v>117.61666666666665</v>
      </c>
      <c r="J105" s="37">
        <v>119.73333333333332</v>
      </c>
      <c r="K105" s="28">
        <v>115.5</v>
      </c>
      <c r="L105" s="28">
        <v>111.6</v>
      </c>
      <c r="M105" s="28">
        <v>44.315559999999998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282.14999999999998</v>
      </c>
      <c r="D106" s="37">
        <v>281.48333333333335</v>
      </c>
      <c r="E106" s="37">
        <v>278.9666666666667</v>
      </c>
      <c r="F106" s="37">
        <v>275.78333333333336</v>
      </c>
      <c r="G106" s="37">
        <v>273.26666666666671</v>
      </c>
      <c r="H106" s="37">
        <v>284.66666666666669</v>
      </c>
      <c r="I106" s="37">
        <v>287.18333333333334</v>
      </c>
      <c r="J106" s="37">
        <v>290.36666666666667</v>
      </c>
      <c r="K106" s="28">
        <v>284</v>
      </c>
      <c r="L106" s="28">
        <v>278.3</v>
      </c>
      <c r="M106" s="28">
        <v>39.514009999999999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2241.85</v>
      </c>
      <c r="D107" s="37">
        <v>2218.9500000000003</v>
      </c>
      <c r="E107" s="37">
        <v>2187.9000000000005</v>
      </c>
      <c r="F107" s="37">
        <v>2133.9500000000003</v>
      </c>
      <c r="G107" s="37">
        <v>2102.9000000000005</v>
      </c>
      <c r="H107" s="37">
        <v>2272.9000000000005</v>
      </c>
      <c r="I107" s="37">
        <v>2303.9500000000007</v>
      </c>
      <c r="J107" s="37">
        <v>2357.9000000000005</v>
      </c>
      <c r="K107" s="28">
        <v>2250</v>
      </c>
      <c r="L107" s="28">
        <v>2165</v>
      </c>
      <c r="M107" s="28">
        <v>58.653590000000001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321.55</v>
      </c>
      <c r="D108" s="37">
        <v>320.36666666666662</v>
      </c>
      <c r="E108" s="37">
        <v>316.73333333333323</v>
      </c>
      <c r="F108" s="37">
        <v>311.91666666666663</v>
      </c>
      <c r="G108" s="37">
        <v>308.28333333333325</v>
      </c>
      <c r="H108" s="37">
        <v>325.18333333333322</v>
      </c>
      <c r="I108" s="37">
        <v>328.81666666666655</v>
      </c>
      <c r="J108" s="37">
        <v>333.63333333333321</v>
      </c>
      <c r="K108" s="28">
        <v>324</v>
      </c>
      <c r="L108" s="28">
        <v>315.55</v>
      </c>
      <c r="M108" s="28">
        <v>10.15521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2224</v>
      </c>
      <c r="D109" s="37">
        <v>2222.7166666666667</v>
      </c>
      <c r="E109" s="37">
        <v>2208.0333333333333</v>
      </c>
      <c r="F109" s="37">
        <v>2192.0666666666666</v>
      </c>
      <c r="G109" s="37">
        <v>2177.3833333333332</v>
      </c>
      <c r="H109" s="37">
        <v>2238.6833333333334</v>
      </c>
      <c r="I109" s="37">
        <v>2253.3666666666668</v>
      </c>
      <c r="J109" s="37">
        <v>2269.3333333333335</v>
      </c>
      <c r="K109" s="28">
        <v>2237.4</v>
      </c>
      <c r="L109" s="28">
        <v>2206.75</v>
      </c>
      <c r="M109" s="28">
        <v>34.249409999999997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747.15</v>
      </c>
      <c r="D110" s="37">
        <v>744.56666666666661</v>
      </c>
      <c r="E110" s="37">
        <v>737.23333333333323</v>
      </c>
      <c r="F110" s="37">
        <v>727.31666666666661</v>
      </c>
      <c r="G110" s="37">
        <v>719.98333333333323</v>
      </c>
      <c r="H110" s="37">
        <v>754.48333333333323</v>
      </c>
      <c r="I110" s="37">
        <v>761.81666666666672</v>
      </c>
      <c r="J110" s="37">
        <v>771.73333333333323</v>
      </c>
      <c r="K110" s="28">
        <v>751.9</v>
      </c>
      <c r="L110" s="28">
        <v>734.65</v>
      </c>
      <c r="M110" s="28">
        <v>186.49558999999999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1337.5</v>
      </c>
      <c r="D111" s="37">
        <v>1338.8</v>
      </c>
      <c r="E111" s="37">
        <v>1320.75</v>
      </c>
      <c r="F111" s="37">
        <v>1304</v>
      </c>
      <c r="G111" s="37">
        <v>1285.95</v>
      </c>
      <c r="H111" s="37">
        <v>1355.55</v>
      </c>
      <c r="I111" s="37">
        <v>1373.5999999999997</v>
      </c>
      <c r="J111" s="37">
        <v>1390.35</v>
      </c>
      <c r="K111" s="28">
        <v>1356.85</v>
      </c>
      <c r="L111" s="28">
        <v>1322.05</v>
      </c>
      <c r="M111" s="28">
        <v>6.5432600000000001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534.25</v>
      </c>
      <c r="D112" s="37">
        <v>529.75</v>
      </c>
      <c r="E112" s="37">
        <v>523.5</v>
      </c>
      <c r="F112" s="37">
        <v>512.75</v>
      </c>
      <c r="G112" s="37">
        <v>506.5</v>
      </c>
      <c r="H112" s="37">
        <v>540.5</v>
      </c>
      <c r="I112" s="37">
        <v>546.75</v>
      </c>
      <c r="J112" s="37">
        <v>557.5</v>
      </c>
      <c r="K112" s="28">
        <v>536</v>
      </c>
      <c r="L112" s="28">
        <v>519</v>
      </c>
      <c r="M112" s="28">
        <v>6.1043500000000002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581.25</v>
      </c>
      <c r="D113" s="37">
        <v>583.05000000000007</v>
      </c>
      <c r="E113" s="37">
        <v>576.55000000000018</v>
      </c>
      <c r="F113" s="37">
        <v>571.85000000000014</v>
      </c>
      <c r="G113" s="37">
        <v>565.35000000000025</v>
      </c>
      <c r="H113" s="37">
        <v>587.75000000000011</v>
      </c>
      <c r="I113" s="37">
        <v>594.24999999999989</v>
      </c>
      <c r="J113" s="37">
        <v>598.95000000000005</v>
      </c>
      <c r="K113" s="28">
        <v>589.54999999999995</v>
      </c>
      <c r="L113" s="28">
        <v>578.35</v>
      </c>
      <c r="M113" s="28">
        <v>1.65594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39.700000000000003</v>
      </c>
      <c r="D114" s="37">
        <v>39.633333333333333</v>
      </c>
      <c r="E114" s="37">
        <v>39.266666666666666</v>
      </c>
      <c r="F114" s="37">
        <v>38.833333333333336</v>
      </c>
      <c r="G114" s="37">
        <v>38.466666666666669</v>
      </c>
      <c r="H114" s="37">
        <v>40.066666666666663</v>
      </c>
      <c r="I114" s="37">
        <v>40.433333333333323</v>
      </c>
      <c r="J114" s="37">
        <v>40.86666666666666</v>
      </c>
      <c r="K114" s="28">
        <v>40</v>
      </c>
      <c r="L114" s="28">
        <v>39.200000000000003</v>
      </c>
      <c r="M114" s="28">
        <v>200.90339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261.10000000000002</v>
      </c>
      <c r="D115" s="37">
        <v>260.98333333333329</v>
      </c>
      <c r="E115" s="37">
        <v>258.26666666666659</v>
      </c>
      <c r="F115" s="37">
        <v>255.43333333333328</v>
      </c>
      <c r="G115" s="37">
        <v>252.71666666666658</v>
      </c>
      <c r="H115" s="37">
        <v>263.81666666666661</v>
      </c>
      <c r="I115" s="37">
        <v>266.5333333333333</v>
      </c>
      <c r="J115" s="37">
        <v>269.36666666666662</v>
      </c>
      <c r="K115" s="28">
        <v>263.7</v>
      </c>
      <c r="L115" s="28">
        <v>258.14999999999998</v>
      </c>
      <c r="M115" s="28">
        <v>279.24383999999998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4891.45</v>
      </c>
      <c r="D116" s="37">
        <v>4888.0666666666666</v>
      </c>
      <c r="E116" s="37">
        <v>4790.6833333333334</v>
      </c>
      <c r="F116" s="37">
        <v>4689.916666666667</v>
      </c>
      <c r="G116" s="37">
        <v>4592.5333333333338</v>
      </c>
      <c r="H116" s="37">
        <v>4988.833333333333</v>
      </c>
      <c r="I116" s="37">
        <v>5086.2166666666662</v>
      </c>
      <c r="J116" s="37">
        <v>5186.9833333333327</v>
      </c>
      <c r="K116" s="28">
        <v>4985.45</v>
      </c>
      <c r="L116" s="28">
        <v>4787.3</v>
      </c>
      <c r="M116" s="28">
        <v>1.98881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161.4</v>
      </c>
      <c r="D117" s="37">
        <v>162.13333333333333</v>
      </c>
      <c r="E117" s="37">
        <v>159.51666666666665</v>
      </c>
      <c r="F117" s="37">
        <v>157.63333333333333</v>
      </c>
      <c r="G117" s="37">
        <v>155.01666666666665</v>
      </c>
      <c r="H117" s="37">
        <v>164.01666666666665</v>
      </c>
      <c r="I117" s="37">
        <v>166.63333333333333</v>
      </c>
      <c r="J117" s="37">
        <v>168.51666666666665</v>
      </c>
      <c r="K117" s="28">
        <v>164.75</v>
      </c>
      <c r="L117" s="28">
        <v>160.25</v>
      </c>
      <c r="M117" s="28">
        <v>8.5532199999999996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247</v>
      </c>
      <c r="D118" s="37">
        <v>244.53333333333333</v>
      </c>
      <c r="E118" s="37">
        <v>239.26666666666665</v>
      </c>
      <c r="F118" s="37">
        <v>231.53333333333333</v>
      </c>
      <c r="G118" s="37">
        <v>226.26666666666665</v>
      </c>
      <c r="H118" s="37">
        <v>252.26666666666665</v>
      </c>
      <c r="I118" s="37">
        <v>257.53333333333336</v>
      </c>
      <c r="J118" s="37">
        <v>265.26666666666665</v>
      </c>
      <c r="K118" s="28">
        <v>249.8</v>
      </c>
      <c r="L118" s="28">
        <v>236.8</v>
      </c>
      <c r="M118" s="28">
        <v>218.06457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129.94999999999999</v>
      </c>
      <c r="D119" s="37">
        <v>129.26666666666665</v>
      </c>
      <c r="E119" s="37">
        <v>128.2833333333333</v>
      </c>
      <c r="F119" s="37">
        <v>126.61666666666665</v>
      </c>
      <c r="G119" s="37">
        <v>125.6333333333333</v>
      </c>
      <c r="H119" s="37">
        <v>130.93333333333331</v>
      </c>
      <c r="I119" s="37">
        <v>131.91666666666666</v>
      </c>
      <c r="J119" s="37">
        <v>133.58333333333331</v>
      </c>
      <c r="K119" s="28">
        <v>130.25</v>
      </c>
      <c r="L119" s="28">
        <v>127.6</v>
      </c>
      <c r="M119" s="28">
        <v>105.15725999999999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757.4</v>
      </c>
      <c r="D120" s="37">
        <v>754.16666666666663</v>
      </c>
      <c r="E120" s="37">
        <v>747.33333333333326</v>
      </c>
      <c r="F120" s="37">
        <v>737.26666666666665</v>
      </c>
      <c r="G120" s="37">
        <v>730.43333333333328</v>
      </c>
      <c r="H120" s="37">
        <v>764.23333333333323</v>
      </c>
      <c r="I120" s="37">
        <v>771.06666666666649</v>
      </c>
      <c r="J120" s="37">
        <v>781.13333333333321</v>
      </c>
      <c r="K120" s="28">
        <v>761</v>
      </c>
      <c r="L120" s="28">
        <v>744.1</v>
      </c>
      <c r="M120" s="28">
        <v>19.029789999999998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22.4</v>
      </c>
      <c r="D121" s="37">
        <v>22.366666666666664</v>
      </c>
      <c r="E121" s="37">
        <v>22.233333333333327</v>
      </c>
      <c r="F121" s="37">
        <v>22.066666666666663</v>
      </c>
      <c r="G121" s="37">
        <v>21.933333333333326</v>
      </c>
      <c r="H121" s="37">
        <v>22.533333333333328</v>
      </c>
      <c r="I121" s="37">
        <v>22.666666666666661</v>
      </c>
      <c r="J121" s="37">
        <v>22.833333333333329</v>
      </c>
      <c r="K121" s="28">
        <v>22.5</v>
      </c>
      <c r="L121" s="28">
        <v>22.2</v>
      </c>
      <c r="M121" s="28">
        <v>51.96942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376.45</v>
      </c>
      <c r="D122" s="37">
        <v>374.43333333333339</v>
      </c>
      <c r="E122" s="37">
        <v>369.61666666666679</v>
      </c>
      <c r="F122" s="37">
        <v>362.78333333333342</v>
      </c>
      <c r="G122" s="37">
        <v>357.96666666666681</v>
      </c>
      <c r="H122" s="37">
        <v>381.26666666666677</v>
      </c>
      <c r="I122" s="37">
        <v>386.08333333333337</v>
      </c>
      <c r="J122" s="37">
        <v>392.91666666666674</v>
      </c>
      <c r="K122" s="28">
        <v>379.25</v>
      </c>
      <c r="L122" s="28">
        <v>367.6</v>
      </c>
      <c r="M122" s="28">
        <v>24.475739999999998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210.4</v>
      </c>
      <c r="D123" s="37">
        <v>209.16666666666666</v>
      </c>
      <c r="E123" s="37">
        <v>207.33333333333331</v>
      </c>
      <c r="F123" s="37">
        <v>204.26666666666665</v>
      </c>
      <c r="G123" s="37">
        <v>202.43333333333331</v>
      </c>
      <c r="H123" s="37">
        <v>212.23333333333332</v>
      </c>
      <c r="I123" s="37">
        <v>214.06666666666663</v>
      </c>
      <c r="J123" s="37">
        <v>217.13333333333333</v>
      </c>
      <c r="K123" s="28">
        <v>211</v>
      </c>
      <c r="L123" s="28">
        <v>206.1</v>
      </c>
      <c r="M123" s="28">
        <v>32.32253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988.35</v>
      </c>
      <c r="D124" s="37">
        <v>984.26666666666677</v>
      </c>
      <c r="E124" s="37">
        <v>976.08333333333348</v>
      </c>
      <c r="F124" s="37">
        <v>963.81666666666672</v>
      </c>
      <c r="G124" s="37">
        <v>955.63333333333344</v>
      </c>
      <c r="H124" s="37">
        <v>996.53333333333353</v>
      </c>
      <c r="I124" s="37">
        <v>1004.7166666666667</v>
      </c>
      <c r="J124" s="37">
        <v>1016.9833333333336</v>
      </c>
      <c r="K124" s="28">
        <v>992.45</v>
      </c>
      <c r="L124" s="28">
        <v>972</v>
      </c>
      <c r="M124" s="28">
        <v>20.037739999999999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4663.25</v>
      </c>
      <c r="D125" s="37">
        <v>4608.2166666666662</v>
      </c>
      <c r="E125" s="37">
        <v>4536.4333333333325</v>
      </c>
      <c r="F125" s="37">
        <v>4409.6166666666659</v>
      </c>
      <c r="G125" s="37">
        <v>4337.8333333333321</v>
      </c>
      <c r="H125" s="37">
        <v>4735.0333333333328</v>
      </c>
      <c r="I125" s="37">
        <v>4806.8166666666675</v>
      </c>
      <c r="J125" s="37">
        <v>4933.6333333333332</v>
      </c>
      <c r="K125" s="28">
        <v>4680</v>
      </c>
      <c r="L125" s="28">
        <v>4481.3999999999996</v>
      </c>
      <c r="M125" s="28">
        <v>3.46027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1582.6</v>
      </c>
      <c r="D126" s="37">
        <v>1580.6166666666666</v>
      </c>
      <c r="E126" s="37">
        <v>1559.4333333333332</v>
      </c>
      <c r="F126" s="37">
        <v>1536.2666666666667</v>
      </c>
      <c r="G126" s="37">
        <v>1515.0833333333333</v>
      </c>
      <c r="H126" s="37">
        <v>1603.7833333333331</v>
      </c>
      <c r="I126" s="37">
        <v>1624.9666666666665</v>
      </c>
      <c r="J126" s="37">
        <v>1648.133333333333</v>
      </c>
      <c r="K126" s="28">
        <v>1601.8</v>
      </c>
      <c r="L126" s="28">
        <v>1557.45</v>
      </c>
      <c r="M126" s="28">
        <v>92.451769999999996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1858.6</v>
      </c>
      <c r="D127" s="37">
        <v>1842.4166666666667</v>
      </c>
      <c r="E127" s="37">
        <v>1811.6333333333334</v>
      </c>
      <c r="F127" s="37">
        <v>1764.6666666666667</v>
      </c>
      <c r="G127" s="37">
        <v>1733.8833333333334</v>
      </c>
      <c r="H127" s="37">
        <v>1889.3833333333334</v>
      </c>
      <c r="I127" s="37">
        <v>1920.1666666666667</v>
      </c>
      <c r="J127" s="37">
        <v>1967.1333333333334</v>
      </c>
      <c r="K127" s="28">
        <v>1873.2</v>
      </c>
      <c r="L127" s="28">
        <v>1795.45</v>
      </c>
      <c r="M127" s="28">
        <v>7.6716699999999998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1025.75</v>
      </c>
      <c r="D128" s="37">
        <v>1021.4499999999999</v>
      </c>
      <c r="E128" s="37">
        <v>1011.3</v>
      </c>
      <c r="F128" s="37">
        <v>996.85</v>
      </c>
      <c r="G128" s="37">
        <v>986.7</v>
      </c>
      <c r="H128" s="37">
        <v>1035.8999999999999</v>
      </c>
      <c r="I128" s="37">
        <v>1046.0499999999997</v>
      </c>
      <c r="J128" s="37">
        <v>1060.4999999999998</v>
      </c>
      <c r="K128" s="28">
        <v>1031.5999999999999</v>
      </c>
      <c r="L128" s="28">
        <v>1007</v>
      </c>
      <c r="M128" s="28">
        <v>2.3938000000000001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330.4</v>
      </c>
      <c r="D129" s="37">
        <v>334.40000000000003</v>
      </c>
      <c r="E129" s="37">
        <v>324.30000000000007</v>
      </c>
      <c r="F129" s="37">
        <v>318.20000000000005</v>
      </c>
      <c r="G129" s="37">
        <v>308.10000000000008</v>
      </c>
      <c r="H129" s="37">
        <v>340.50000000000006</v>
      </c>
      <c r="I129" s="37">
        <v>350.60000000000008</v>
      </c>
      <c r="J129" s="37">
        <v>356.70000000000005</v>
      </c>
      <c r="K129" s="28">
        <v>344.5</v>
      </c>
      <c r="L129" s="28">
        <v>328.3</v>
      </c>
      <c r="M129" s="28">
        <v>4.8991499999999997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729.1</v>
      </c>
      <c r="D130" s="37">
        <v>728.66666666666663</v>
      </c>
      <c r="E130" s="37">
        <v>723.08333333333326</v>
      </c>
      <c r="F130" s="37">
        <v>717.06666666666661</v>
      </c>
      <c r="G130" s="37">
        <v>711.48333333333323</v>
      </c>
      <c r="H130" s="37">
        <v>734.68333333333328</v>
      </c>
      <c r="I130" s="37">
        <v>740.26666666666654</v>
      </c>
      <c r="J130" s="37">
        <v>746.2833333333333</v>
      </c>
      <c r="K130" s="28">
        <v>734.25</v>
      </c>
      <c r="L130" s="28">
        <v>722.65</v>
      </c>
      <c r="M130" s="28">
        <v>40.799340000000001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545.29999999999995</v>
      </c>
      <c r="D131" s="37">
        <v>543.49999999999989</v>
      </c>
      <c r="E131" s="37">
        <v>537.8499999999998</v>
      </c>
      <c r="F131" s="37">
        <v>530.39999999999986</v>
      </c>
      <c r="G131" s="37">
        <v>524.74999999999977</v>
      </c>
      <c r="H131" s="37">
        <v>550.94999999999982</v>
      </c>
      <c r="I131" s="37">
        <v>556.59999999999991</v>
      </c>
      <c r="J131" s="37">
        <v>564.04999999999984</v>
      </c>
      <c r="K131" s="28">
        <v>549.15</v>
      </c>
      <c r="L131" s="28">
        <v>536.04999999999995</v>
      </c>
      <c r="M131" s="28">
        <v>72.313990000000004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542.6</v>
      </c>
      <c r="D132" s="37">
        <v>537.86666666666667</v>
      </c>
      <c r="E132" s="37">
        <v>529.73333333333335</v>
      </c>
      <c r="F132" s="37">
        <v>516.86666666666667</v>
      </c>
      <c r="G132" s="37">
        <v>508.73333333333335</v>
      </c>
      <c r="H132" s="37">
        <v>550.73333333333335</v>
      </c>
      <c r="I132" s="37">
        <v>558.86666666666679</v>
      </c>
      <c r="J132" s="37">
        <v>571.73333333333335</v>
      </c>
      <c r="K132" s="28">
        <v>546</v>
      </c>
      <c r="L132" s="28">
        <v>525</v>
      </c>
      <c r="M132" s="28">
        <v>37.553989999999999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1765.65</v>
      </c>
      <c r="D133" s="37">
        <v>1757.0166666666667</v>
      </c>
      <c r="E133" s="37">
        <v>1741.0333333333333</v>
      </c>
      <c r="F133" s="37">
        <v>1716.4166666666667</v>
      </c>
      <c r="G133" s="37">
        <v>1700.4333333333334</v>
      </c>
      <c r="H133" s="37">
        <v>1781.6333333333332</v>
      </c>
      <c r="I133" s="37">
        <v>1797.6166666666663</v>
      </c>
      <c r="J133" s="37">
        <v>1822.2333333333331</v>
      </c>
      <c r="K133" s="28">
        <v>1773</v>
      </c>
      <c r="L133" s="28">
        <v>1732.4</v>
      </c>
      <c r="M133" s="28">
        <v>23.424969999999998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88.05</v>
      </c>
      <c r="D134" s="37">
        <v>88.183333333333323</v>
      </c>
      <c r="E134" s="37">
        <v>86.71666666666664</v>
      </c>
      <c r="F134" s="37">
        <v>85.383333333333312</v>
      </c>
      <c r="G134" s="37">
        <v>83.916666666666629</v>
      </c>
      <c r="H134" s="37">
        <v>89.516666666666652</v>
      </c>
      <c r="I134" s="37">
        <v>90.98333333333332</v>
      </c>
      <c r="J134" s="37">
        <v>92.316666666666663</v>
      </c>
      <c r="K134" s="28">
        <v>89.65</v>
      </c>
      <c r="L134" s="28">
        <v>86.85</v>
      </c>
      <c r="M134" s="28">
        <v>117.81207000000001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4068.8</v>
      </c>
      <c r="D135" s="37">
        <v>4061.5833333333335</v>
      </c>
      <c r="E135" s="37">
        <v>4003.2666666666673</v>
      </c>
      <c r="F135" s="37">
        <v>3937.733333333334</v>
      </c>
      <c r="G135" s="37">
        <v>3879.4166666666679</v>
      </c>
      <c r="H135" s="37">
        <v>4127.1166666666668</v>
      </c>
      <c r="I135" s="37">
        <v>4185.4333333333334</v>
      </c>
      <c r="J135" s="37">
        <v>4250.9666666666662</v>
      </c>
      <c r="K135" s="28">
        <v>4119.8999999999996</v>
      </c>
      <c r="L135" s="28">
        <v>3996.05</v>
      </c>
      <c r="M135" s="28">
        <v>2.3800300000000001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384.05</v>
      </c>
      <c r="D136" s="37">
        <v>383.61666666666662</v>
      </c>
      <c r="E136" s="37">
        <v>380.53333333333325</v>
      </c>
      <c r="F136" s="37">
        <v>377.01666666666665</v>
      </c>
      <c r="G136" s="37">
        <v>373.93333333333328</v>
      </c>
      <c r="H136" s="37">
        <v>387.13333333333321</v>
      </c>
      <c r="I136" s="37">
        <v>390.21666666666658</v>
      </c>
      <c r="J136" s="37">
        <v>393.73333333333318</v>
      </c>
      <c r="K136" s="28">
        <v>386.7</v>
      </c>
      <c r="L136" s="28">
        <v>380.1</v>
      </c>
      <c r="M136" s="28">
        <v>32.760429999999999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4886.05</v>
      </c>
      <c r="D137" s="37">
        <v>4881.6833333333334</v>
      </c>
      <c r="E137" s="37">
        <v>4789.3666666666668</v>
      </c>
      <c r="F137" s="37">
        <v>4692.6833333333334</v>
      </c>
      <c r="G137" s="37">
        <v>4600.3666666666668</v>
      </c>
      <c r="H137" s="37">
        <v>4978.3666666666668</v>
      </c>
      <c r="I137" s="37">
        <v>5070.6833333333343</v>
      </c>
      <c r="J137" s="37">
        <v>5167.3666666666668</v>
      </c>
      <c r="K137" s="28">
        <v>4974</v>
      </c>
      <c r="L137" s="28">
        <v>4785</v>
      </c>
      <c r="M137" s="28">
        <v>5.1780900000000001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1719.25</v>
      </c>
      <c r="D138" s="37">
        <v>1710.0833333333333</v>
      </c>
      <c r="E138" s="37">
        <v>1689.1666666666665</v>
      </c>
      <c r="F138" s="37">
        <v>1659.0833333333333</v>
      </c>
      <c r="G138" s="37">
        <v>1638.1666666666665</v>
      </c>
      <c r="H138" s="37">
        <v>1740.1666666666665</v>
      </c>
      <c r="I138" s="37">
        <v>1761.083333333333</v>
      </c>
      <c r="J138" s="37">
        <v>1791.1666666666665</v>
      </c>
      <c r="K138" s="28">
        <v>1731</v>
      </c>
      <c r="L138" s="28">
        <v>1680</v>
      </c>
      <c r="M138" s="28">
        <v>31.174330000000001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571.9</v>
      </c>
      <c r="D139" s="37">
        <v>576.4</v>
      </c>
      <c r="E139" s="37">
        <v>556.79999999999995</v>
      </c>
      <c r="F139" s="37">
        <v>541.69999999999993</v>
      </c>
      <c r="G139" s="37">
        <v>522.09999999999991</v>
      </c>
      <c r="H139" s="37">
        <v>591.5</v>
      </c>
      <c r="I139" s="37">
        <v>611.10000000000014</v>
      </c>
      <c r="J139" s="37">
        <v>626.20000000000005</v>
      </c>
      <c r="K139" s="28">
        <v>596</v>
      </c>
      <c r="L139" s="28">
        <v>561.29999999999995</v>
      </c>
      <c r="M139" s="28">
        <v>46.385120000000001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748.65</v>
      </c>
      <c r="D140" s="37">
        <v>747.4</v>
      </c>
      <c r="E140" s="37">
        <v>740.3</v>
      </c>
      <c r="F140" s="37">
        <v>731.94999999999993</v>
      </c>
      <c r="G140" s="37">
        <v>724.84999999999991</v>
      </c>
      <c r="H140" s="37">
        <v>755.75</v>
      </c>
      <c r="I140" s="37">
        <v>762.85000000000014</v>
      </c>
      <c r="J140" s="37">
        <v>771.2</v>
      </c>
      <c r="K140" s="28">
        <v>754.5</v>
      </c>
      <c r="L140" s="28">
        <v>739.05</v>
      </c>
      <c r="M140" s="28">
        <v>7.5696700000000003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72330.7</v>
      </c>
      <c r="D141" s="37">
        <v>72077.566666666666</v>
      </c>
      <c r="E141" s="37">
        <v>71507.133333333331</v>
      </c>
      <c r="F141" s="37">
        <v>70683.566666666666</v>
      </c>
      <c r="G141" s="37">
        <v>70113.133333333331</v>
      </c>
      <c r="H141" s="37">
        <v>72901.133333333331</v>
      </c>
      <c r="I141" s="37">
        <v>73471.566666666651</v>
      </c>
      <c r="J141" s="37">
        <v>74295.133333333331</v>
      </c>
      <c r="K141" s="28">
        <v>72648</v>
      </c>
      <c r="L141" s="28">
        <v>71254</v>
      </c>
      <c r="M141" s="28">
        <v>0.11877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825.85</v>
      </c>
      <c r="D142" s="37">
        <v>830</v>
      </c>
      <c r="E142" s="37">
        <v>817.2</v>
      </c>
      <c r="F142" s="37">
        <v>808.55000000000007</v>
      </c>
      <c r="G142" s="37">
        <v>795.75000000000011</v>
      </c>
      <c r="H142" s="37">
        <v>838.65</v>
      </c>
      <c r="I142" s="37">
        <v>851.44999999999993</v>
      </c>
      <c r="J142" s="37">
        <v>860.09999999999991</v>
      </c>
      <c r="K142" s="28">
        <v>842.8</v>
      </c>
      <c r="L142" s="28">
        <v>821.35</v>
      </c>
      <c r="M142" s="28">
        <v>3.82538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182.1</v>
      </c>
      <c r="D143" s="37">
        <v>183.38333333333333</v>
      </c>
      <c r="E143" s="37">
        <v>179.86666666666665</v>
      </c>
      <c r="F143" s="37">
        <v>177.63333333333333</v>
      </c>
      <c r="G143" s="37">
        <v>174.11666666666665</v>
      </c>
      <c r="H143" s="37">
        <v>185.61666666666665</v>
      </c>
      <c r="I143" s="37">
        <v>189.1333333333333</v>
      </c>
      <c r="J143" s="37">
        <v>191.36666666666665</v>
      </c>
      <c r="K143" s="28">
        <v>186.9</v>
      </c>
      <c r="L143" s="28">
        <v>181.15</v>
      </c>
      <c r="M143" s="28">
        <v>48.520530000000001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922.9</v>
      </c>
      <c r="D144" s="37">
        <v>928.80000000000007</v>
      </c>
      <c r="E144" s="37">
        <v>912.60000000000014</v>
      </c>
      <c r="F144" s="37">
        <v>902.30000000000007</v>
      </c>
      <c r="G144" s="37">
        <v>886.10000000000014</v>
      </c>
      <c r="H144" s="37">
        <v>939.10000000000014</v>
      </c>
      <c r="I144" s="37">
        <v>955.30000000000018</v>
      </c>
      <c r="J144" s="37">
        <v>965.60000000000014</v>
      </c>
      <c r="K144" s="28">
        <v>945</v>
      </c>
      <c r="L144" s="28">
        <v>918.5</v>
      </c>
      <c r="M144" s="28">
        <v>28.692240000000002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115.95</v>
      </c>
      <c r="D145" s="37">
        <v>116.10000000000001</v>
      </c>
      <c r="E145" s="37">
        <v>114.60000000000002</v>
      </c>
      <c r="F145" s="37">
        <v>113.25000000000001</v>
      </c>
      <c r="G145" s="37">
        <v>111.75000000000003</v>
      </c>
      <c r="H145" s="37">
        <v>117.45000000000002</v>
      </c>
      <c r="I145" s="37">
        <v>118.94999999999999</v>
      </c>
      <c r="J145" s="37">
        <v>120.30000000000001</v>
      </c>
      <c r="K145" s="28">
        <v>117.6</v>
      </c>
      <c r="L145" s="28">
        <v>114.75</v>
      </c>
      <c r="M145" s="28">
        <v>28.74192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542.6</v>
      </c>
      <c r="D146" s="37">
        <v>538.30000000000007</v>
      </c>
      <c r="E146" s="37">
        <v>530.25000000000011</v>
      </c>
      <c r="F146" s="37">
        <v>517.90000000000009</v>
      </c>
      <c r="G146" s="37">
        <v>509.85000000000014</v>
      </c>
      <c r="H146" s="37">
        <v>550.65000000000009</v>
      </c>
      <c r="I146" s="37">
        <v>558.70000000000005</v>
      </c>
      <c r="J146" s="37">
        <v>571.05000000000007</v>
      </c>
      <c r="K146" s="28">
        <v>546.35</v>
      </c>
      <c r="L146" s="28">
        <v>525.95000000000005</v>
      </c>
      <c r="M146" s="28">
        <v>21.725570000000001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7888.15</v>
      </c>
      <c r="D147" s="37">
        <v>7864.95</v>
      </c>
      <c r="E147" s="37">
        <v>7789.9</v>
      </c>
      <c r="F147" s="37">
        <v>7691.65</v>
      </c>
      <c r="G147" s="37">
        <v>7616.5999999999995</v>
      </c>
      <c r="H147" s="37">
        <v>7963.2</v>
      </c>
      <c r="I147" s="37">
        <v>8038.2500000000009</v>
      </c>
      <c r="J147" s="37">
        <v>8136.5</v>
      </c>
      <c r="K147" s="28">
        <v>7940</v>
      </c>
      <c r="L147" s="28">
        <v>7766.7</v>
      </c>
      <c r="M147" s="28">
        <v>5.6193200000000001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766.3</v>
      </c>
      <c r="D148" s="37">
        <v>761.36666666666667</v>
      </c>
      <c r="E148" s="37">
        <v>749.23333333333335</v>
      </c>
      <c r="F148" s="37">
        <v>732.16666666666663</v>
      </c>
      <c r="G148" s="37">
        <v>720.0333333333333</v>
      </c>
      <c r="H148" s="37">
        <v>778.43333333333339</v>
      </c>
      <c r="I148" s="37">
        <v>790.56666666666683</v>
      </c>
      <c r="J148" s="37">
        <v>807.63333333333344</v>
      </c>
      <c r="K148" s="28">
        <v>773.5</v>
      </c>
      <c r="L148" s="28">
        <v>744.3</v>
      </c>
      <c r="M148" s="28">
        <v>10.22429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3606.2</v>
      </c>
      <c r="D149" s="37">
        <v>3572.3833333333337</v>
      </c>
      <c r="E149" s="37">
        <v>3505.8666666666672</v>
      </c>
      <c r="F149" s="37">
        <v>3405.5333333333338</v>
      </c>
      <c r="G149" s="37">
        <v>3339.0166666666673</v>
      </c>
      <c r="H149" s="37">
        <v>3672.7166666666672</v>
      </c>
      <c r="I149" s="37">
        <v>3739.2333333333336</v>
      </c>
      <c r="J149" s="37">
        <v>3839.5666666666671</v>
      </c>
      <c r="K149" s="28">
        <v>3638.9</v>
      </c>
      <c r="L149" s="28">
        <v>3472.05</v>
      </c>
      <c r="M149" s="28">
        <v>11.03098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2798.05</v>
      </c>
      <c r="D150" s="37">
        <v>2793.9333333333329</v>
      </c>
      <c r="E150" s="37">
        <v>2750.1666666666661</v>
      </c>
      <c r="F150" s="37">
        <v>2702.2833333333333</v>
      </c>
      <c r="G150" s="37">
        <v>2658.5166666666664</v>
      </c>
      <c r="H150" s="37">
        <v>2841.8166666666657</v>
      </c>
      <c r="I150" s="37">
        <v>2885.583333333333</v>
      </c>
      <c r="J150" s="37">
        <v>2933.4666666666653</v>
      </c>
      <c r="K150" s="28">
        <v>2837.7</v>
      </c>
      <c r="L150" s="28">
        <v>2746.05</v>
      </c>
      <c r="M150" s="28">
        <v>6.0201599999999997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1276.5999999999999</v>
      </c>
      <c r="D151" s="37">
        <v>1268.8666666666666</v>
      </c>
      <c r="E151" s="37">
        <v>1257.7333333333331</v>
      </c>
      <c r="F151" s="37">
        <v>1238.8666666666666</v>
      </c>
      <c r="G151" s="37">
        <v>1227.7333333333331</v>
      </c>
      <c r="H151" s="37">
        <v>1287.7333333333331</v>
      </c>
      <c r="I151" s="37">
        <v>1298.8666666666668</v>
      </c>
      <c r="J151" s="37">
        <v>1317.7333333333331</v>
      </c>
      <c r="K151" s="28">
        <v>1280</v>
      </c>
      <c r="L151" s="28">
        <v>1250</v>
      </c>
      <c r="M151" s="28">
        <v>7.1817200000000003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796.9</v>
      </c>
      <c r="D152" s="37">
        <v>792.9666666666667</v>
      </c>
      <c r="E152" s="37">
        <v>784.93333333333339</v>
      </c>
      <c r="F152" s="37">
        <v>772.9666666666667</v>
      </c>
      <c r="G152" s="37">
        <v>764.93333333333339</v>
      </c>
      <c r="H152" s="37">
        <v>804.93333333333339</v>
      </c>
      <c r="I152" s="37">
        <v>812.9666666666667</v>
      </c>
      <c r="J152" s="37">
        <v>824.93333333333339</v>
      </c>
      <c r="K152" s="28">
        <v>801</v>
      </c>
      <c r="L152" s="28">
        <v>781</v>
      </c>
      <c r="M152" s="28">
        <v>1.07602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162.75</v>
      </c>
      <c r="D153" s="37">
        <v>162.16666666666666</v>
      </c>
      <c r="E153" s="37">
        <v>160.58333333333331</v>
      </c>
      <c r="F153" s="37">
        <v>158.41666666666666</v>
      </c>
      <c r="G153" s="37">
        <v>156.83333333333331</v>
      </c>
      <c r="H153" s="37">
        <v>164.33333333333331</v>
      </c>
      <c r="I153" s="37">
        <v>165.91666666666663</v>
      </c>
      <c r="J153" s="37">
        <v>168.08333333333331</v>
      </c>
      <c r="K153" s="28">
        <v>163.75</v>
      </c>
      <c r="L153" s="28">
        <v>160</v>
      </c>
      <c r="M153" s="28">
        <v>59.208089999999999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159.69999999999999</v>
      </c>
      <c r="D154" s="37">
        <v>158.35</v>
      </c>
      <c r="E154" s="37">
        <v>156.6</v>
      </c>
      <c r="F154" s="37">
        <v>153.5</v>
      </c>
      <c r="G154" s="37">
        <v>151.75</v>
      </c>
      <c r="H154" s="37">
        <v>161.44999999999999</v>
      </c>
      <c r="I154" s="37">
        <v>163.19999999999999</v>
      </c>
      <c r="J154" s="37">
        <v>166.29999999999998</v>
      </c>
      <c r="K154" s="28">
        <v>160.1</v>
      </c>
      <c r="L154" s="28">
        <v>155.25</v>
      </c>
      <c r="M154" s="28">
        <v>291.23808000000002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107.95</v>
      </c>
      <c r="D155" s="37">
        <v>108.38333333333333</v>
      </c>
      <c r="E155" s="37">
        <v>106.56666666666665</v>
      </c>
      <c r="F155" s="37">
        <v>105.18333333333332</v>
      </c>
      <c r="G155" s="37">
        <v>103.36666666666665</v>
      </c>
      <c r="H155" s="37">
        <v>109.76666666666665</v>
      </c>
      <c r="I155" s="37">
        <v>111.58333333333331</v>
      </c>
      <c r="J155" s="37">
        <v>112.96666666666665</v>
      </c>
      <c r="K155" s="28">
        <v>110.2</v>
      </c>
      <c r="L155" s="28">
        <v>107</v>
      </c>
      <c r="M155" s="28">
        <v>122.52791999999999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3958</v>
      </c>
      <c r="D156" s="37">
        <v>3950.9333333333329</v>
      </c>
      <c r="E156" s="37">
        <v>3907.0666666666657</v>
      </c>
      <c r="F156" s="37">
        <v>3856.1333333333328</v>
      </c>
      <c r="G156" s="37">
        <v>3812.2666666666655</v>
      </c>
      <c r="H156" s="37">
        <v>4001.8666666666659</v>
      </c>
      <c r="I156" s="37">
        <v>4045.7333333333336</v>
      </c>
      <c r="J156" s="37">
        <v>4096.6666666666661</v>
      </c>
      <c r="K156" s="28">
        <v>3994.8</v>
      </c>
      <c r="L156" s="28">
        <v>3900</v>
      </c>
      <c r="M156" s="28">
        <v>0.85233000000000003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18427.7</v>
      </c>
      <c r="D157" s="37">
        <v>18379.183333333334</v>
      </c>
      <c r="E157" s="37">
        <v>18223.566666666669</v>
      </c>
      <c r="F157" s="37">
        <v>18019.433333333334</v>
      </c>
      <c r="G157" s="37">
        <v>17863.816666666669</v>
      </c>
      <c r="H157" s="37">
        <v>18583.316666666669</v>
      </c>
      <c r="I157" s="37">
        <v>18738.933333333338</v>
      </c>
      <c r="J157" s="37">
        <v>18943.066666666669</v>
      </c>
      <c r="K157" s="28">
        <v>18534.8</v>
      </c>
      <c r="L157" s="28">
        <v>18175.05</v>
      </c>
      <c r="M157" s="28">
        <v>0.78957999999999995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319.89999999999998</v>
      </c>
      <c r="D158" s="37">
        <v>323.11666666666667</v>
      </c>
      <c r="E158" s="37">
        <v>315.43333333333334</v>
      </c>
      <c r="F158" s="37">
        <v>310.96666666666664</v>
      </c>
      <c r="G158" s="37">
        <v>303.2833333333333</v>
      </c>
      <c r="H158" s="37">
        <v>327.58333333333337</v>
      </c>
      <c r="I158" s="37">
        <v>335.26666666666677</v>
      </c>
      <c r="J158" s="37">
        <v>339.73333333333341</v>
      </c>
      <c r="K158" s="28">
        <v>330.8</v>
      </c>
      <c r="L158" s="28">
        <v>318.64999999999998</v>
      </c>
      <c r="M158" s="28">
        <v>14.420640000000001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965</v>
      </c>
      <c r="D159" s="37">
        <v>961.4</v>
      </c>
      <c r="E159" s="37">
        <v>948.05</v>
      </c>
      <c r="F159" s="37">
        <v>931.1</v>
      </c>
      <c r="G159" s="37">
        <v>917.75</v>
      </c>
      <c r="H159" s="37">
        <v>978.34999999999991</v>
      </c>
      <c r="I159" s="37">
        <v>991.7</v>
      </c>
      <c r="J159" s="37">
        <v>1008.6499999999999</v>
      </c>
      <c r="K159" s="28">
        <v>974.75</v>
      </c>
      <c r="L159" s="28">
        <v>944.45</v>
      </c>
      <c r="M159" s="28">
        <v>6.9163500000000004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164.8</v>
      </c>
      <c r="D160" s="37">
        <v>164.41666666666666</v>
      </c>
      <c r="E160" s="37">
        <v>162.83333333333331</v>
      </c>
      <c r="F160" s="37">
        <v>160.86666666666665</v>
      </c>
      <c r="G160" s="37">
        <v>159.2833333333333</v>
      </c>
      <c r="H160" s="37">
        <v>166.38333333333333</v>
      </c>
      <c r="I160" s="37">
        <v>167.96666666666664</v>
      </c>
      <c r="J160" s="37">
        <v>169.93333333333334</v>
      </c>
      <c r="K160" s="28">
        <v>166</v>
      </c>
      <c r="L160" s="28">
        <v>162.44999999999999</v>
      </c>
      <c r="M160" s="28">
        <v>130.30499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229.45</v>
      </c>
      <c r="D161" s="37">
        <v>231.45000000000002</v>
      </c>
      <c r="E161" s="37">
        <v>226.00000000000003</v>
      </c>
      <c r="F161" s="37">
        <v>222.55</v>
      </c>
      <c r="G161" s="37">
        <v>217.10000000000002</v>
      </c>
      <c r="H161" s="37">
        <v>234.90000000000003</v>
      </c>
      <c r="I161" s="37">
        <v>240.35000000000002</v>
      </c>
      <c r="J161" s="37">
        <v>243.80000000000004</v>
      </c>
      <c r="K161" s="28">
        <v>236.9</v>
      </c>
      <c r="L161" s="28">
        <v>228</v>
      </c>
      <c r="M161" s="28">
        <v>15.05189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2898.5</v>
      </c>
      <c r="D162" s="37">
        <v>2888.7333333333336</v>
      </c>
      <c r="E162" s="37">
        <v>2851.666666666667</v>
      </c>
      <c r="F162" s="37">
        <v>2804.8333333333335</v>
      </c>
      <c r="G162" s="37">
        <v>2767.7666666666669</v>
      </c>
      <c r="H162" s="37">
        <v>2935.5666666666671</v>
      </c>
      <c r="I162" s="37">
        <v>2972.6333333333337</v>
      </c>
      <c r="J162" s="37">
        <v>3019.4666666666672</v>
      </c>
      <c r="K162" s="28">
        <v>2925.8</v>
      </c>
      <c r="L162" s="28">
        <v>2841.9</v>
      </c>
      <c r="M162" s="28">
        <v>1.6395299999999999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45862.35</v>
      </c>
      <c r="D163" s="37">
        <v>45870.833333333336</v>
      </c>
      <c r="E163" s="37">
        <v>45371.76666666667</v>
      </c>
      <c r="F163" s="37">
        <v>44881.183333333334</v>
      </c>
      <c r="G163" s="37">
        <v>44382.116666666669</v>
      </c>
      <c r="H163" s="37">
        <v>46361.416666666672</v>
      </c>
      <c r="I163" s="37">
        <v>46860.483333333337</v>
      </c>
      <c r="J163" s="37">
        <v>47351.066666666673</v>
      </c>
      <c r="K163" s="28">
        <v>46369.9</v>
      </c>
      <c r="L163" s="28">
        <v>45380.25</v>
      </c>
      <c r="M163" s="28">
        <v>0.21684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207.9</v>
      </c>
      <c r="D164" s="37">
        <v>207.44999999999996</v>
      </c>
      <c r="E164" s="37">
        <v>206.14999999999992</v>
      </c>
      <c r="F164" s="37">
        <v>204.39999999999995</v>
      </c>
      <c r="G164" s="37">
        <v>203.09999999999991</v>
      </c>
      <c r="H164" s="37">
        <v>209.19999999999993</v>
      </c>
      <c r="I164" s="37">
        <v>210.49999999999994</v>
      </c>
      <c r="J164" s="37">
        <v>212.24999999999994</v>
      </c>
      <c r="K164" s="28">
        <v>208.75</v>
      </c>
      <c r="L164" s="28">
        <v>205.7</v>
      </c>
      <c r="M164" s="28">
        <v>36.366639999999997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4337.3500000000004</v>
      </c>
      <c r="D165" s="37">
        <v>4303.45</v>
      </c>
      <c r="E165" s="37">
        <v>4208.8999999999996</v>
      </c>
      <c r="F165" s="37">
        <v>4080.45</v>
      </c>
      <c r="G165" s="37">
        <v>3985.8999999999996</v>
      </c>
      <c r="H165" s="37">
        <v>4431.8999999999996</v>
      </c>
      <c r="I165" s="37">
        <v>4526.4500000000007</v>
      </c>
      <c r="J165" s="37">
        <v>4654.8999999999996</v>
      </c>
      <c r="K165" s="28">
        <v>4398</v>
      </c>
      <c r="L165" s="28">
        <v>4175</v>
      </c>
      <c r="M165" s="28">
        <v>0.81562999999999997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2457.9499999999998</v>
      </c>
      <c r="D166" s="37">
        <v>2440.1333333333332</v>
      </c>
      <c r="E166" s="37">
        <v>2416.2666666666664</v>
      </c>
      <c r="F166" s="37">
        <v>2374.583333333333</v>
      </c>
      <c r="G166" s="37">
        <v>2350.7166666666662</v>
      </c>
      <c r="H166" s="37">
        <v>2481.8166666666666</v>
      </c>
      <c r="I166" s="37">
        <v>2505.6833333333334</v>
      </c>
      <c r="J166" s="37">
        <v>2547.3666666666668</v>
      </c>
      <c r="K166" s="28">
        <v>2464</v>
      </c>
      <c r="L166" s="28">
        <v>2398.4499999999998</v>
      </c>
      <c r="M166" s="28">
        <v>4.0119400000000001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2146.25</v>
      </c>
      <c r="D167" s="37">
        <v>2144.2999999999997</v>
      </c>
      <c r="E167" s="37">
        <v>2107.6499999999996</v>
      </c>
      <c r="F167" s="37">
        <v>2069.0499999999997</v>
      </c>
      <c r="G167" s="37">
        <v>2032.3999999999996</v>
      </c>
      <c r="H167" s="37">
        <v>2182.8999999999996</v>
      </c>
      <c r="I167" s="37">
        <v>2219.5500000000002</v>
      </c>
      <c r="J167" s="37">
        <v>2258.1499999999996</v>
      </c>
      <c r="K167" s="28">
        <v>2180.9499999999998</v>
      </c>
      <c r="L167" s="28">
        <v>2105.6999999999998</v>
      </c>
      <c r="M167" s="28">
        <v>5.4005599999999996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2520.6999999999998</v>
      </c>
      <c r="D168" s="37">
        <v>2510.2333333333331</v>
      </c>
      <c r="E168" s="37">
        <v>2480.4666666666662</v>
      </c>
      <c r="F168" s="37">
        <v>2440.2333333333331</v>
      </c>
      <c r="G168" s="37">
        <v>2410.4666666666662</v>
      </c>
      <c r="H168" s="37">
        <v>2550.4666666666662</v>
      </c>
      <c r="I168" s="37">
        <v>2580.2333333333336</v>
      </c>
      <c r="J168" s="37">
        <v>2620.4666666666662</v>
      </c>
      <c r="K168" s="28">
        <v>2540</v>
      </c>
      <c r="L168" s="28">
        <v>2470</v>
      </c>
      <c r="M168" s="28">
        <v>2.3450899999999999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118.8</v>
      </c>
      <c r="D169" s="37">
        <v>118.91666666666667</v>
      </c>
      <c r="E169" s="37">
        <v>117.63333333333334</v>
      </c>
      <c r="F169" s="37">
        <v>116.46666666666667</v>
      </c>
      <c r="G169" s="37">
        <v>115.18333333333334</v>
      </c>
      <c r="H169" s="37">
        <v>120.08333333333334</v>
      </c>
      <c r="I169" s="37">
        <v>121.36666666666667</v>
      </c>
      <c r="J169" s="37">
        <v>122.53333333333335</v>
      </c>
      <c r="K169" s="28">
        <v>120.2</v>
      </c>
      <c r="L169" s="28">
        <v>117.75</v>
      </c>
      <c r="M169" s="28">
        <v>58.927880000000002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235.6</v>
      </c>
      <c r="D170" s="37">
        <v>233.9666666666667</v>
      </c>
      <c r="E170" s="37">
        <v>231.68333333333339</v>
      </c>
      <c r="F170" s="37">
        <v>227.76666666666671</v>
      </c>
      <c r="G170" s="37">
        <v>225.48333333333341</v>
      </c>
      <c r="H170" s="37">
        <v>237.88333333333338</v>
      </c>
      <c r="I170" s="37">
        <v>240.16666666666669</v>
      </c>
      <c r="J170" s="37">
        <v>244.08333333333337</v>
      </c>
      <c r="K170" s="28">
        <v>236.25</v>
      </c>
      <c r="L170" s="28">
        <v>230.05</v>
      </c>
      <c r="M170" s="28">
        <v>137.83609999999999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474.55</v>
      </c>
      <c r="D171" s="37">
        <v>474.40000000000003</v>
      </c>
      <c r="E171" s="37">
        <v>469.20000000000005</v>
      </c>
      <c r="F171" s="37">
        <v>463.85</v>
      </c>
      <c r="G171" s="37">
        <v>458.65000000000003</v>
      </c>
      <c r="H171" s="37">
        <v>479.75000000000006</v>
      </c>
      <c r="I171" s="37">
        <v>484.95</v>
      </c>
      <c r="J171" s="37">
        <v>490.30000000000007</v>
      </c>
      <c r="K171" s="28">
        <v>479.6</v>
      </c>
      <c r="L171" s="28">
        <v>469.05</v>
      </c>
      <c r="M171" s="28">
        <v>7.4784699999999997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14410.55</v>
      </c>
      <c r="D172" s="37">
        <v>14254.85</v>
      </c>
      <c r="E172" s="37">
        <v>14065.7</v>
      </c>
      <c r="F172" s="37">
        <v>13720.85</v>
      </c>
      <c r="G172" s="37">
        <v>13531.7</v>
      </c>
      <c r="H172" s="37">
        <v>14599.7</v>
      </c>
      <c r="I172" s="37">
        <v>14788.849999999999</v>
      </c>
      <c r="J172" s="37">
        <v>15133.7</v>
      </c>
      <c r="K172" s="28">
        <v>14444</v>
      </c>
      <c r="L172" s="28">
        <v>13910</v>
      </c>
      <c r="M172" s="28">
        <v>0.19223000000000001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35.35</v>
      </c>
      <c r="D173" s="37">
        <v>35.31666666666667</v>
      </c>
      <c r="E173" s="37">
        <v>35.083333333333343</v>
      </c>
      <c r="F173" s="37">
        <v>34.81666666666667</v>
      </c>
      <c r="G173" s="37">
        <v>34.583333333333343</v>
      </c>
      <c r="H173" s="37">
        <v>35.583333333333343</v>
      </c>
      <c r="I173" s="37">
        <v>35.816666666666677</v>
      </c>
      <c r="J173" s="37">
        <v>36.083333333333343</v>
      </c>
      <c r="K173" s="28">
        <v>35.549999999999997</v>
      </c>
      <c r="L173" s="28">
        <v>35.049999999999997</v>
      </c>
      <c r="M173" s="28">
        <v>269.35410999999999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120.95</v>
      </c>
      <c r="D174" s="37">
        <v>121.43333333333334</v>
      </c>
      <c r="E174" s="37">
        <v>119.56666666666668</v>
      </c>
      <c r="F174" s="37">
        <v>118.18333333333334</v>
      </c>
      <c r="G174" s="37">
        <v>116.31666666666668</v>
      </c>
      <c r="H174" s="37">
        <v>122.81666666666668</v>
      </c>
      <c r="I174" s="37">
        <v>124.68333333333335</v>
      </c>
      <c r="J174" s="37">
        <v>126.06666666666668</v>
      </c>
      <c r="K174" s="28">
        <v>123.3</v>
      </c>
      <c r="L174" s="28">
        <v>120.05</v>
      </c>
      <c r="M174" s="28">
        <v>114.90243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127.5</v>
      </c>
      <c r="D175" s="37">
        <v>127.34999999999998</v>
      </c>
      <c r="E175" s="37">
        <v>126.49999999999997</v>
      </c>
      <c r="F175" s="37">
        <v>125.49999999999999</v>
      </c>
      <c r="G175" s="37">
        <v>124.64999999999998</v>
      </c>
      <c r="H175" s="37">
        <v>128.34999999999997</v>
      </c>
      <c r="I175" s="37">
        <v>129.19999999999996</v>
      </c>
      <c r="J175" s="37">
        <v>130.19999999999996</v>
      </c>
      <c r="K175" s="28">
        <v>128.19999999999999</v>
      </c>
      <c r="L175" s="28">
        <v>126.35</v>
      </c>
      <c r="M175" s="28">
        <v>18.60154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2819.85</v>
      </c>
      <c r="D176" s="37">
        <v>2818.9833333333336</v>
      </c>
      <c r="E176" s="37">
        <v>2786.9666666666672</v>
      </c>
      <c r="F176" s="37">
        <v>2754.0833333333335</v>
      </c>
      <c r="G176" s="37">
        <v>2722.0666666666671</v>
      </c>
      <c r="H176" s="37">
        <v>2851.8666666666672</v>
      </c>
      <c r="I176" s="37">
        <v>2883.8833333333337</v>
      </c>
      <c r="J176" s="37">
        <v>2916.7666666666673</v>
      </c>
      <c r="K176" s="28">
        <v>2851</v>
      </c>
      <c r="L176" s="28">
        <v>2786.1</v>
      </c>
      <c r="M176" s="28">
        <v>118.20892000000001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841.7</v>
      </c>
      <c r="D177" s="37">
        <v>838.58333333333337</v>
      </c>
      <c r="E177" s="37">
        <v>833.16666666666674</v>
      </c>
      <c r="F177" s="37">
        <v>824.63333333333333</v>
      </c>
      <c r="G177" s="37">
        <v>819.2166666666667</v>
      </c>
      <c r="H177" s="37">
        <v>847.11666666666679</v>
      </c>
      <c r="I177" s="37">
        <v>852.53333333333353</v>
      </c>
      <c r="J177" s="37">
        <v>861.06666666666683</v>
      </c>
      <c r="K177" s="28">
        <v>844</v>
      </c>
      <c r="L177" s="28">
        <v>830.05</v>
      </c>
      <c r="M177" s="28">
        <v>15.815759999999999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1116.8499999999999</v>
      </c>
      <c r="D178" s="37">
        <v>1102.75</v>
      </c>
      <c r="E178" s="37">
        <v>1080.5</v>
      </c>
      <c r="F178" s="37">
        <v>1044.1500000000001</v>
      </c>
      <c r="G178" s="37">
        <v>1021.9000000000001</v>
      </c>
      <c r="H178" s="37">
        <v>1139.0999999999999</v>
      </c>
      <c r="I178" s="37">
        <v>1161.3499999999999</v>
      </c>
      <c r="J178" s="37">
        <v>1197.6999999999998</v>
      </c>
      <c r="K178" s="28">
        <v>1125</v>
      </c>
      <c r="L178" s="28">
        <v>1066.4000000000001</v>
      </c>
      <c r="M178" s="28">
        <v>16.43102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2511.9499999999998</v>
      </c>
      <c r="D179" s="37">
        <v>2503.4833333333331</v>
      </c>
      <c r="E179" s="37">
        <v>2475.0166666666664</v>
      </c>
      <c r="F179" s="37">
        <v>2438.0833333333335</v>
      </c>
      <c r="G179" s="37">
        <v>2409.6166666666668</v>
      </c>
      <c r="H179" s="37">
        <v>2540.4166666666661</v>
      </c>
      <c r="I179" s="37">
        <v>2568.8833333333323</v>
      </c>
      <c r="J179" s="37">
        <v>2605.8166666666657</v>
      </c>
      <c r="K179" s="28">
        <v>2531.9499999999998</v>
      </c>
      <c r="L179" s="28">
        <v>2466.5500000000002</v>
      </c>
      <c r="M179" s="28">
        <v>3.7368800000000002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6998.9</v>
      </c>
      <c r="D180" s="37">
        <v>7008.6166666666659</v>
      </c>
      <c r="E180" s="37">
        <v>6971.2833333333319</v>
      </c>
      <c r="F180" s="37">
        <v>6943.6666666666661</v>
      </c>
      <c r="G180" s="37">
        <v>6906.3333333333321</v>
      </c>
      <c r="H180" s="37">
        <v>7036.2333333333318</v>
      </c>
      <c r="I180" s="37">
        <v>7073.5666666666657</v>
      </c>
      <c r="J180" s="37">
        <v>7101.1833333333316</v>
      </c>
      <c r="K180" s="28">
        <v>7045.95</v>
      </c>
      <c r="L180" s="28">
        <v>6981</v>
      </c>
      <c r="M180" s="28">
        <v>7.714E-2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25872.6</v>
      </c>
      <c r="D181" s="37">
        <v>25810</v>
      </c>
      <c r="E181" s="37">
        <v>25545</v>
      </c>
      <c r="F181" s="37">
        <v>25217.4</v>
      </c>
      <c r="G181" s="37">
        <v>24952.400000000001</v>
      </c>
      <c r="H181" s="37">
        <v>26137.599999999999</v>
      </c>
      <c r="I181" s="37">
        <v>26402.6</v>
      </c>
      <c r="J181" s="37">
        <v>26730.199999999997</v>
      </c>
      <c r="K181" s="28">
        <v>26075</v>
      </c>
      <c r="L181" s="28">
        <v>25482.400000000001</v>
      </c>
      <c r="M181" s="28">
        <v>0.27927999999999997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1141.8</v>
      </c>
      <c r="D182" s="37">
        <v>1146.8</v>
      </c>
      <c r="E182" s="37">
        <v>1130.5999999999999</v>
      </c>
      <c r="F182" s="37">
        <v>1119.3999999999999</v>
      </c>
      <c r="G182" s="37">
        <v>1103.1999999999998</v>
      </c>
      <c r="H182" s="37">
        <v>1158</v>
      </c>
      <c r="I182" s="37">
        <v>1174.2000000000003</v>
      </c>
      <c r="J182" s="37">
        <v>1185.4000000000001</v>
      </c>
      <c r="K182" s="28">
        <v>1163</v>
      </c>
      <c r="L182" s="28">
        <v>1135.5999999999999</v>
      </c>
      <c r="M182" s="28">
        <v>24.51192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2279.6</v>
      </c>
      <c r="D183" s="37">
        <v>2279.8666666666668</v>
      </c>
      <c r="E183" s="37">
        <v>2259.7333333333336</v>
      </c>
      <c r="F183" s="37">
        <v>2239.8666666666668</v>
      </c>
      <c r="G183" s="37">
        <v>2219.7333333333336</v>
      </c>
      <c r="H183" s="37">
        <v>2299.7333333333336</v>
      </c>
      <c r="I183" s="37">
        <v>2319.8666666666668</v>
      </c>
      <c r="J183" s="37">
        <v>2339.7333333333336</v>
      </c>
      <c r="K183" s="28">
        <v>2300</v>
      </c>
      <c r="L183" s="28">
        <v>2260</v>
      </c>
      <c r="M183" s="28">
        <v>1.8525199999999999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507.5</v>
      </c>
      <c r="D184" s="37">
        <v>504.66666666666669</v>
      </c>
      <c r="E184" s="37">
        <v>499.33333333333337</v>
      </c>
      <c r="F184" s="37">
        <v>491.16666666666669</v>
      </c>
      <c r="G184" s="37">
        <v>485.83333333333337</v>
      </c>
      <c r="H184" s="37">
        <v>512.83333333333337</v>
      </c>
      <c r="I184" s="37">
        <v>518.16666666666674</v>
      </c>
      <c r="J184" s="37">
        <v>526.33333333333337</v>
      </c>
      <c r="K184" s="28">
        <v>510</v>
      </c>
      <c r="L184" s="28">
        <v>496.5</v>
      </c>
      <c r="M184" s="28">
        <v>121.54792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97.8</v>
      </c>
      <c r="D185" s="37">
        <v>97.483333333333334</v>
      </c>
      <c r="E185" s="37">
        <v>96.766666666666666</v>
      </c>
      <c r="F185" s="37">
        <v>95.733333333333334</v>
      </c>
      <c r="G185" s="37">
        <v>95.016666666666666</v>
      </c>
      <c r="H185" s="37">
        <v>98.516666666666666</v>
      </c>
      <c r="I185" s="37">
        <v>99.233333333333334</v>
      </c>
      <c r="J185" s="37">
        <v>100.26666666666667</v>
      </c>
      <c r="K185" s="28">
        <v>98.2</v>
      </c>
      <c r="L185" s="28">
        <v>96.45</v>
      </c>
      <c r="M185" s="28">
        <v>214.60845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921</v>
      </c>
      <c r="D186" s="37">
        <v>919.21666666666658</v>
      </c>
      <c r="E186" s="37">
        <v>911.08333333333314</v>
      </c>
      <c r="F186" s="37">
        <v>901.16666666666652</v>
      </c>
      <c r="G186" s="37">
        <v>893.03333333333308</v>
      </c>
      <c r="H186" s="37">
        <v>929.13333333333321</v>
      </c>
      <c r="I186" s="37">
        <v>937.26666666666665</v>
      </c>
      <c r="J186" s="37">
        <v>947.18333333333328</v>
      </c>
      <c r="K186" s="28">
        <v>927.35</v>
      </c>
      <c r="L186" s="28">
        <v>909.3</v>
      </c>
      <c r="M186" s="28">
        <v>31.50038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491.3</v>
      </c>
      <c r="D187" s="37">
        <v>493.43333333333334</v>
      </c>
      <c r="E187" s="37">
        <v>485.86666666666667</v>
      </c>
      <c r="F187" s="37">
        <v>480.43333333333334</v>
      </c>
      <c r="G187" s="37">
        <v>472.86666666666667</v>
      </c>
      <c r="H187" s="37">
        <v>498.86666666666667</v>
      </c>
      <c r="I187" s="37">
        <v>506.43333333333339</v>
      </c>
      <c r="J187" s="37">
        <v>511.86666666666667</v>
      </c>
      <c r="K187" s="28">
        <v>501</v>
      </c>
      <c r="L187" s="28">
        <v>488</v>
      </c>
      <c r="M187" s="28">
        <v>5.8271100000000002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624.54999999999995</v>
      </c>
      <c r="D188" s="37">
        <v>617.93333333333328</v>
      </c>
      <c r="E188" s="37">
        <v>603.06666666666661</v>
      </c>
      <c r="F188" s="37">
        <v>581.58333333333337</v>
      </c>
      <c r="G188" s="37">
        <v>566.7166666666667</v>
      </c>
      <c r="H188" s="37">
        <v>639.41666666666652</v>
      </c>
      <c r="I188" s="37">
        <v>654.28333333333308</v>
      </c>
      <c r="J188" s="37">
        <v>675.76666666666642</v>
      </c>
      <c r="K188" s="28">
        <v>632.79999999999995</v>
      </c>
      <c r="L188" s="28">
        <v>596.45000000000005</v>
      </c>
      <c r="M188" s="28">
        <v>11.44918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681.35</v>
      </c>
      <c r="D189" s="37">
        <v>684.30000000000007</v>
      </c>
      <c r="E189" s="37">
        <v>674.90000000000009</v>
      </c>
      <c r="F189" s="37">
        <v>668.45</v>
      </c>
      <c r="G189" s="37">
        <v>659.05000000000007</v>
      </c>
      <c r="H189" s="37">
        <v>690.75000000000011</v>
      </c>
      <c r="I189" s="37">
        <v>700.15</v>
      </c>
      <c r="J189" s="37">
        <v>706.60000000000014</v>
      </c>
      <c r="K189" s="28">
        <v>693.7</v>
      </c>
      <c r="L189" s="28">
        <v>677.85</v>
      </c>
      <c r="M189" s="28">
        <v>14.24197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959.35</v>
      </c>
      <c r="D190" s="37">
        <v>959.53333333333342</v>
      </c>
      <c r="E190" s="37">
        <v>948.51666666666688</v>
      </c>
      <c r="F190" s="37">
        <v>937.68333333333351</v>
      </c>
      <c r="G190" s="37">
        <v>926.66666666666697</v>
      </c>
      <c r="H190" s="37">
        <v>970.36666666666679</v>
      </c>
      <c r="I190" s="37">
        <v>981.38333333333344</v>
      </c>
      <c r="J190" s="37">
        <v>992.2166666666667</v>
      </c>
      <c r="K190" s="28">
        <v>970.55</v>
      </c>
      <c r="L190" s="28">
        <v>948.7</v>
      </c>
      <c r="M190" s="28">
        <v>5.6073599999999999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1085.3499999999999</v>
      </c>
      <c r="D191" s="37">
        <v>1084.05</v>
      </c>
      <c r="E191" s="37">
        <v>1071.5999999999999</v>
      </c>
      <c r="F191" s="37">
        <v>1057.8499999999999</v>
      </c>
      <c r="G191" s="37">
        <v>1045.3999999999999</v>
      </c>
      <c r="H191" s="37">
        <v>1097.8</v>
      </c>
      <c r="I191" s="37">
        <v>1110.2500000000002</v>
      </c>
      <c r="J191" s="37">
        <v>1124</v>
      </c>
      <c r="K191" s="28">
        <v>1096.5</v>
      </c>
      <c r="L191" s="28">
        <v>1070.3</v>
      </c>
      <c r="M191" s="28">
        <v>8.4458699999999993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3584.3</v>
      </c>
      <c r="D192" s="37">
        <v>3575.5833333333335</v>
      </c>
      <c r="E192" s="37">
        <v>3546.7666666666669</v>
      </c>
      <c r="F192" s="37">
        <v>3509.2333333333336</v>
      </c>
      <c r="G192" s="37">
        <v>3480.416666666667</v>
      </c>
      <c r="H192" s="37">
        <v>3613.1166666666668</v>
      </c>
      <c r="I192" s="37">
        <v>3641.9333333333334</v>
      </c>
      <c r="J192" s="37">
        <v>3679.4666666666667</v>
      </c>
      <c r="K192" s="28">
        <v>3604.4</v>
      </c>
      <c r="L192" s="28">
        <v>3538.05</v>
      </c>
      <c r="M192" s="28">
        <v>17.0366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811.65</v>
      </c>
      <c r="D193" s="37">
        <v>810.08333333333337</v>
      </c>
      <c r="E193" s="37">
        <v>801.16666666666674</v>
      </c>
      <c r="F193" s="37">
        <v>790.68333333333339</v>
      </c>
      <c r="G193" s="37">
        <v>781.76666666666677</v>
      </c>
      <c r="H193" s="37">
        <v>820.56666666666672</v>
      </c>
      <c r="I193" s="37">
        <v>829.48333333333346</v>
      </c>
      <c r="J193" s="37">
        <v>839.9666666666667</v>
      </c>
      <c r="K193" s="28">
        <v>819</v>
      </c>
      <c r="L193" s="28">
        <v>799.6</v>
      </c>
      <c r="M193" s="28">
        <v>18.0259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7843.5</v>
      </c>
      <c r="D194" s="37">
        <v>7941.05</v>
      </c>
      <c r="E194" s="37">
        <v>7703.4500000000007</v>
      </c>
      <c r="F194" s="37">
        <v>7563.4000000000005</v>
      </c>
      <c r="G194" s="37">
        <v>7325.8000000000011</v>
      </c>
      <c r="H194" s="37">
        <v>8081.1</v>
      </c>
      <c r="I194" s="37">
        <v>8318.7000000000007</v>
      </c>
      <c r="J194" s="37">
        <v>8458.75</v>
      </c>
      <c r="K194" s="28">
        <v>8178.65</v>
      </c>
      <c r="L194" s="28">
        <v>7801</v>
      </c>
      <c r="M194" s="28">
        <v>6.4804700000000004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436.05</v>
      </c>
      <c r="D195" s="37">
        <v>435.34999999999997</v>
      </c>
      <c r="E195" s="37">
        <v>431.49999999999994</v>
      </c>
      <c r="F195" s="37">
        <v>426.95</v>
      </c>
      <c r="G195" s="37">
        <v>423.09999999999997</v>
      </c>
      <c r="H195" s="37">
        <v>439.89999999999992</v>
      </c>
      <c r="I195" s="37">
        <v>443.74999999999994</v>
      </c>
      <c r="J195" s="37">
        <v>448.2999999999999</v>
      </c>
      <c r="K195" s="28">
        <v>439.2</v>
      </c>
      <c r="L195" s="28">
        <v>430.8</v>
      </c>
      <c r="M195" s="28">
        <v>138.75649999999999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248.25</v>
      </c>
      <c r="D196" s="37">
        <v>247.85</v>
      </c>
      <c r="E196" s="37">
        <v>244.79999999999998</v>
      </c>
      <c r="F196" s="37">
        <v>241.35</v>
      </c>
      <c r="G196" s="37">
        <v>238.29999999999998</v>
      </c>
      <c r="H196" s="37">
        <v>251.29999999999998</v>
      </c>
      <c r="I196" s="37">
        <v>254.35</v>
      </c>
      <c r="J196" s="37">
        <v>257.79999999999995</v>
      </c>
      <c r="K196" s="28">
        <v>250.9</v>
      </c>
      <c r="L196" s="28">
        <v>244.4</v>
      </c>
      <c r="M196" s="28">
        <v>209.11098999999999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1260.8499999999999</v>
      </c>
      <c r="D197" s="37">
        <v>1257.5</v>
      </c>
      <c r="E197" s="37">
        <v>1246.3499999999999</v>
      </c>
      <c r="F197" s="37">
        <v>1231.8499999999999</v>
      </c>
      <c r="G197" s="37">
        <v>1220.6999999999998</v>
      </c>
      <c r="H197" s="37">
        <v>1272</v>
      </c>
      <c r="I197" s="37">
        <v>1283.1500000000001</v>
      </c>
      <c r="J197" s="37">
        <v>1297.6500000000001</v>
      </c>
      <c r="K197" s="28">
        <v>1268.6500000000001</v>
      </c>
      <c r="L197" s="28">
        <v>1243</v>
      </c>
      <c r="M197" s="28">
        <v>51.295830000000002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1271.3</v>
      </c>
      <c r="D198" s="37">
        <v>1268.6333333333332</v>
      </c>
      <c r="E198" s="37">
        <v>1252.8666666666663</v>
      </c>
      <c r="F198" s="37">
        <v>1234.4333333333332</v>
      </c>
      <c r="G198" s="37">
        <v>1218.6666666666663</v>
      </c>
      <c r="H198" s="37">
        <v>1287.0666666666664</v>
      </c>
      <c r="I198" s="37">
        <v>1302.8333333333333</v>
      </c>
      <c r="J198" s="37">
        <v>1321.2666666666664</v>
      </c>
      <c r="K198" s="28">
        <v>1284.4000000000001</v>
      </c>
      <c r="L198" s="28">
        <v>1250.2</v>
      </c>
      <c r="M198" s="28">
        <v>25.76887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793.45</v>
      </c>
      <c r="D199" s="37">
        <v>789.06666666666661</v>
      </c>
      <c r="E199" s="37">
        <v>781.93333333333317</v>
      </c>
      <c r="F199" s="37">
        <v>770.41666666666652</v>
      </c>
      <c r="G199" s="37">
        <v>763.28333333333308</v>
      </c>
      <c r="H199" s="37">
        <v>800.58333333333326</v>
      </c>
      <c r="I199" s="37">
        <v>807.7166666666667</v>
      </c>
      <c r="J199" s="37">
        <v>819.23333333333335</v>
      </c>
      <c r="K199" s="28">
        <v>796.2</v>
      </c>
      <c r="L199" s="28">
        <v>777.55</v>
      </c>
      <c r="M199" s="28">
        <v>1.50881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2513.1999999999998</v>
      </c>
      <c r="D200" s="37">
        <v>2507.0666666666666</v>
      </c>
      <c r="E200" s="37">
        <v>2483.1333333333332</v>
      </c>
      <c r="F200" s="37">
        <v>2453.0666666666666</v>
      </c>
      <c r="G200" s="37">
        <v>2429.1333333333332</v>
      </c>
      <c r="H200" s="37">
        <v>2537.1333333333332</v>
      </c>
      <c r="I200" s="37">
        <v>2561.0666666666666</v>
      </c>
      <c r="J200" s="37">
        <v>2591.1333333333332</v>
      </c>
      <c r="K200" s="28">
        <v>2531</v>
      </c>
      <c r="L200" s="28">
        <v>2477</v>
      </c>
      <c r="M200" s="28">
        <v>9.3388100000000005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2785.1</v>
      </c>
      <c r="D201" s="37">
        <v>2769.0166666666664</v>
      </c>
      <c r="E201" s="37">
        <v>2741.083333333333</v>
      </c>
      <c r="F201" s="37">
        <v>2697.0666666666666</v>
      </c>
      <c r="G201" s="37">
        <v>2669.1333333333332</v>
      </c>
      <c r="H201" s="37">
        <v>2813.0333333333328</v>
      </c>
      <c r="I201" s="37">
        <v>2840.9666666666662</v>
      </c>
      <c r="J201" s="37">
        <v>2884.9833333333327</v>
      </c>
      <c r="K201" s="28">
        <v>2796.95</v>
      </c>
      <c r="L201" s="28">
        <v>2725</v>
      </c>
      <c r="M201" s="28">
        <v>1.1830400000000001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548</v>
      </c>
      <c r="D202" s="37">
        <v>545.73333333333323</v>
      </c>
      <c r="E202" s="37">
        <v>540.86666666666645</v>
      </c>
      <c r="F202" s="37">
        <v>533.73333333333323</v>
      </c>
      <c r="G202" s="37">
        <v>528.86666666666645</v>
      </c>
      <c r="H202" s="37">
        <v>552.86666666666645</v>
      </c>
      <c r="I202" s="37">
        <v>557.73333333333323</v>
      </c>
      <c r="J202" s="37">
        <v>564.86666666666645</v>
      </c>
      <c r="K202" s="28">
        <v>550.6</v>
      </c>
      <c r="L202" s="28">
        <v>538.6</v>
      </c>
      <c r="M202" s="28">
        <v>4.6761900000000001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1225.75</v>
      </c>
      <c r="D203" s="37">
        <v>1215.2166666666667</v>
      </c>
      <c r="E203" s="37">
        <v>1191.5333333333333</v>
      </c>
      <c r="F203" s="37">
        <v>1157.3166666666666</v>
      </c>
      <c r="G203" s="37">
        <v>1133.6333333333332</v>
      </c>
      <c r="H203" s="37">
        <v>1249.4333333333334</v>
      </c>
      <c r="I203" s="37">
        <v>1273.1166666666668</v>
      </c>
      <c r="J203" s="37">
        <v>1307.3333333333335</v>
      </c>
      <c r="K203" s="28">
        <v>1238.9000000000001</v>
      </c>
      <c r="L203" s="28">
        <v>1181</v>
      </c>
      <c r="M203" s="28">
        <v>10.769030000000001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824.3</v>
      </c>
      <c r="D204" s="37">
        <v>818.51666666666677</v>
      </c>
      <c r="E204" s="37">
        <v>810.03333333333353</v>
      </c>
      <c r="F204" s="37">
        <v>795.76666666666677</v>
      </c>
      <c r="G204" s="37">
        <v>787.28333333333353</v>
      </c>
      <c r="H204" s="37">
        <v>832.78333333333353</v>
      </c>
      <c r="I204" s="37">
        <v>841.26666666666688</v>
      </c>
      <c r="J204" s="37">
        <v>855.53333333333353</v>
      </c>
      <c r="K204" s="28">
        <v>827</v>
      </c>
      <c r="L204" s="28">
        <v>804.25</v>
      </c>
      <c r="M204" s="28">
        <v>46.06626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6616.95</v>
      </c>
      <c r="D205" s="37">
        <v>6601</v>
      </c>
      <c r="E205" s="37">
        <v>6567</v>
      </c>
      <c r="F205" s="37">
        <v>6517.05</v>
      </c>
      <c r="G205" s="37">
        <v>6483.05</v>
      </c>
      <c r="H205" s="37">
        <v>6650.95</v>
      </c>
      <c r="I205" s="37">
        <v>6684.95</v>
      </c>
      <c r="J205" s="37">
        <v>6734.9</v>
      </c>
      <c r="K205" s="28">
        <v>6635</v>
      </c>
      <c r="L205" s="28">
        <v>6551.05</v>
      </c>
      <c r="M205" s="28">
        <v>2.4330799999999999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39.6</v>
      </c>
      <c r="D206" s="37">
        <v>39.666666666666664</v>
      </c>
      <c r="E206" s="37">
        <v>39.43333333333333</v>
      </c>
      <c r="F206" s="37">
        <v>39.266666666666666</v>
      </c>
      <c r="G206" s="37">
        <v>39.033333333333331</v>
      </c>
      <c r="H206" s="37">
        <v>39.833333333333329</v>
      </c>
      <c r="I206" s="37">
        <v>40.066666666666663</v>
      </c>
      <c r="J206" s="37">
        <v>40.233333333333327</v>
      </c>
      <c r="K206" s="28">
        <v>39.9</v>
      </c>
      <c r="L206" s="28">
        <v>39.5</v>
      </c>
      <c r="M206" s="28">
        <v>33.52955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1570.1</v>
      </c>
      <c r="D207" s="37">
        <v>1549.95</v>
      </c>
      <c r="E207" s="37">
        <v>1520.95</v>
      </c>
      <c r="F207" s="37">
        <v>1471.8</v>
      </c>
      <c r="G207" s="37">
        <v>1442.8</v>
      </c>
      <c r="H207" s="37">
        <v>1599.1000000000001</v>
      </c>
      <c r="I207" s="37">
        <v>1628.1000000000001</v>
      </c>
      <c r="J207" s="37">
        <v>1677.2500000000002</v>
      </c>
      <c r="K207" s="28">
        <v>1578.95</v>
      </c>
      <c r="L207" s="28">
        <v>1500.8</v>
      </c>
      <c r="M207" s="28">
        <v>7.2233900000000002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863.05</v>
      </c>
      <c r="D208" s="37">
        <v>863.6</v>
      </c>
      <c r="E208" s="37">
        <v>854.6</v>
      </c>
      <c r="F208" s="37">
        <v>846.15</v>
      </c>
      <c r="G208" s="37">
        <v>837.15</v>
      </c>
      <c r="H208" s="37">
        <v>872.05000000000007</v>
      </c>
      <c r="I208" s="37">
        <v>881.05000000000007</v>
      </c>
      <c r="J208" s="37">
        <v>889.50000000000011</v>
      </c>
      <c r="K208" s="28">
        <v>872.6</v>
      </c>
      <c r="L208" s="28">
        <v>855.15</v>
      </c>
      <c r="M208" s="28">
        <v>8.5861499999999999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1059.5999999999999</v>
      </c>
      <c r="D209" s="37">
        <v>1070.5333333333333</v>
      </c>
      <c r="E209" s="37">
        <v>1039.0666666666666</v>
      </c>
      <c r="F209" s="37">
        <v>1018.5333333333333</v>
      </c>
      <c r="G209" s="37">
        <v>987.06666666666661</v>
      </c>
      <c r="H209" s="37">
        <v>1091.0666666666666</v>
      </c>
      <c r="I209" s="37">
        <v>1122.5333333333333</v>
      </c>
      <c r="J209" s="37">
        <v>1143.0666666666666</v>
      </c>
      <c r="K209" s="28">
        <v>1102</v>
      </c>
      <c r="L209" s="28">
        <v>1050</v>
      </c>
      <c r="M209" s="28">
        <v>22.379629999999999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411.65</v>
      </c>
      <c r="D210" s="37">
        <v>411.54999999999995</v>
      </c>
      <c r="E210" s="37">
        <v>405.14999999999992</v>
      </c>
      <c r="F210" s="37">
        <v>398.65</v>
      </c>
      <c r="G210" s="37">
        <v>392.24999999999994</v>
      </c>
      <c r="H210" s="37">
        <v>418.0499999999999</v>
      </c>
      <c r="I210" s="37">
        <v>424.45</v>
      </c>
      <c r="J210" s="37">
        <v>430.94999999999987</v>
      </c>
      <c r="K210" s="28">
        <v>417.95</v>
      </c>
      <c r="L210" s="28">
        <v>405.05</v>
      </c>
      <c r="M210" s="28">
        <v>64.805149999999998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9.5500000000000007</v>
      </c>
      <c r="D211" s="37">
        <v>9.6</v>
      </c>
      <c r="E211" s="37">
        <v>9.3999999999999986</v>
      </c>
      <c r="F211" s="37">
        <v>9.2499999999999982</v>
      </c>
      <c r="G211" s="37">
        <v>9.0499999999999972</v>
      </c>
      <c r="H211" s="37">
        <v>9.75</v>
      </c>
      <c r="I211" s="37">
        <v>9.9499999999999993</v>
      </c>
      <c r="J211" s="37">
        <v>10.100000000000001</v>
      </c>
      <c r="K211" s="28">
        <v>9.8000000000000007</v>
      </c>
      <c r="L211" s="28">
        <v>9.4499999999999993</v>
      </c>
      <c r="M211" s="28">
        <v>1189.4113600000001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1285.6500000000001</v>
      </c>
      <c r="D212" s="37">
        <v>1282.75</v>
      </c>
      <c r="E212" s="37">
        <v>1271.5</v>
      </c>
      <c r="F212" s="37">
        <v>1257.3499999999999</v>
      </c>
      <c r="G212" s="37">
        <v>1246.0999999999999</v>
      </c>
      <c r="H212" s="37">
        <v>1296.9000000000001</v>
      </c>
      <c r="I212" s="37">
        <v>1308.1500000000001</v>
      </c>
      <c r="J212" s="37">
        <v>1322.3000000000002</v>
      </c>
      <c r="K212" s="28">
        <v>1294</v>
      </c>
      <c r="L212" s="28">
        <v>1268.5999999999999</v>
      </c>
      <c r="M212" s="28">
        <v>8.4695800000000006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1617.6</v>
      </c>
      <c r="D213" s="37">
        <v>1622</v>
      </c>
      <c r="E213" s="37">
        <v>1601</v>
      </c>
      <c r="F213" s="37">
        <v>1584.4</v>
      </c>
      <c r="G213" s="37">
        <v>1563.4</v>
      </c>
      <c r="H213" s="37">
        <v>1638.6</v>
      </c>
      <c r="I213" s="37">
        <v>1659.6</v>
      </c>
      <c r="J213" s="37">
        <v>1676.1999999999998</v>
      </c>
      <c r="K213" s="28">
        <v>1643</v>
      </c>
      <c r="L213" s="28">
        <v>1605.4</v>
      </c>
      <c r="M213" s="28">
        <v>1.54914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522.54999999999995</v>
      </c>
      <c r="D214" s="37">
        <v>521.73333333333323</v>
      </c>
      <c r="E214" s="37">
        <v>516.81666666666649</v>
      </c>
      <c r="F214" s="37">
        <v>511.08333333333326</v>
      </c>
      <c r="G214" s="37">
        <v>506.16666666666652</v>
      </c>
      <c r="H214" s="37">
        <v>527.46666666666647</v>
      </c>
      <c r="I214" s="37">
        <v>532.38333333333321</v>
      </c>
      <c r="J214" s="37">
        <v>538.11666666666645</v>
      </c>
      <c r="K214" s="37">
        <v>526.65</v>
      </c>
      <c r="L214" s="37">
        <v>516</v>
      </c>
      <c r="M214" s="37">
        <v>66.206689999999995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13.65</v>
      </c>
      <c r="D215" s="37">
        <v>13.616666666666665</v>
      </c>
      <c r="E215" s="37">
        <v>13.483333333333331</v>
      </c>
      <c r="F215" s="37">
        <v>13.316666666666665</v>
      </c>
      <c r="G215" s="37">
        <v>13.18333333333333</v>
      </c>
      <c r="H215" s="37">
        <v>13.783333333333331</v>
      </c>
      <c r="I215" s="37">
        <v>13.916666666666668</v>
      </c>
      <c r="J215" s="37">
        <v>14.083333333333332</v>
      </c>
      <c r="K215" s="37">
        <v>13.75</v>
      </c>
      <c r="L215" s="37">
        <v>13.45</v>
      </c>
      <c r="M215" s="37">
        <v>529.50068999999996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255.6</v>
      </c>
      <c r="D216" s="37">
        <v>253.33333333333334</v>
      </c>
      <c r="E216" s="37">
        <v>249.86666666666667</v>
      </c>
      <c r="F216" s="37">
        <v>244.13333333333333</v>
      </c>
      <c r="G216" s="37">
        <v>240.66666666666666</v>
      </c>
      <c r="H216" s="37">
        <v>259.06666666666672</v>
      </c>
      <c r="I216" s="37">
        <v>262.5333333333333</v>
      </c>
      <c r="J216" s="37">
        <v>268.26666666666671</v>
      </c>
      <c r="K216" s="37">
        <v>256.8</v>
      </c>
      <c r="L216" s="37">
        <v>247.6</v>
      </c>
      <c r="M216" s="37">
        <v>133.89263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5"/>
      <c r="B1" s="47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44680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8" t="s">
        <v>16</v>
      </c>
      <c r="B9" s="470" t="s">
        <v>18</v>
      </c>
      <c r="C9" s="474" t="s">
        <v>20</v>
      </c>
      <c r="D9" s="474" t="s">
        <v>21</v>
      </c>
      <c r="E9" s="465" t="s">
        <v>22</v>
      </c>
      <c r="F9" s="466"/>
      <c r="G9" s="467"/>
      <c r="H9" s="465" t="s">
        <v>23</v>
      </c>
      <c r="I9" s="466"/>
      <c r="J9" s="467"/>
      <c r="K9" s="23"/>
      <c r="L9" s="24"/>
      <c r="M9" s="50"/>
      <c r="N9" s="1"/>
      <c r="O9" s="1"/>
    </row>
    <row r="10" spans="1:15" ht="42.75" customHeight="1">
      <c r="A10" s="472"/>
      <c r="B10" s="473"/>
      <c r="C10" s="473"/>
      <c r="D10" s="4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20016.95</v>
      </c>
      <c r="D11" s="321">
        <v>20086.983333333334</v>
      </c>
      <c r="E11" s="321">
        <v>19829.966666666667</v>
      </c>
      <c r="F11" s="321">
        <v>19642.983333333334</v>
      </c>
      <c r="G11" s="321">
        <v>19385.966666666667</v>
      </c>
      <c r="H11" s="321">
        <v>20273.966666666667</v>
      </c>
      <c r="I11" s="321">
        <v>20530.983333333337</v>
      </c>
      <c r="J11" s="321">
        <v>20717.966666666667</v>
      </c>
      <c r="K11" s="320">
        <v>20344</v>
      </c>
      <c r="L11" s="320">
        <v>19900</v>
      </c>
      <c r="M11" s="320">
        <v>1.111E-2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463.7</v>
      </c>
      <c r="D12" s="321">
        <v>461.9666666666667</v>
      </c>
      <c r="E12" s="321">
        <v>449.73333333333341</v>
      </c>
      <c r="F12" s="321">
        <v>435.76666666666671</v>
      </c>
      <c r="G12" s="321">
        <v>423.53333333333342</v>
      </c>
      <c r="H12" s="321">
        <v>475.93333333333339</v>
      </c>
      <c r="I12" s="321">
        <v>488.16666666666674</v>
      </c>
      <c r="J12" s="321">
        <v>502.13333333333338</v>
      </c>
      <c r="K12" s="320">
        <v>474.2</v>
      </c>
      <c r="L12" s="320">
        <v>448</v>
      </c>
      <c r="M12" s="320">
        <v>1.1256699999999999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885.4</v>
      </c>
      <c r="D13" s="321">
        <v>881.80000000000007</v>
      </c>
      <c r="E13" s="321">
        <v>875.60000000000014</v>
      </c>
      <c r="F13" s="321">
        <v>865.80000000000007</v>
      </c>
      <c r="G13" s="321">
        <v>859.60000000000014</v>
      </c>
      <c r="H13" s="321">
        <v>891.60000000000014</v>
      </c>
      <c r="I13" s="321">
        <v>897.80000000000018</v>
      </c>
      <c r="J13" s="321">
        <v>907.60000000000014</v>
      </c>
      <c r="K13" s="320">
        <v>888</v>
      </c>
      <c r="L13" s="320">
        <v>872</v>
      </c>
      <c r="M13" s="320">
        <v>4.9658199999999999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2296.3000000000002</v>
      </c>
      <c r="D14" s="321">
        <v>2310.4333333333334</v>
      </c>
      <c r="E14" s="321">
        <v>2275.8666666666668</v>
      </c>
      <c r="F14" s="321">
        <v>2255.4333333333334</v>
      </c>
      <c r="G14" s="321">
        <v>2220.8666666666668</v>
      </c>
      <c r="H14" s="321">
        <v>2330.8666666666668</v>
      </c>
      <c r="I14" s="321">
        <v>2365.4333333333334</v>
      </c>
      <c r="J14" s="321">
        <v>2385.8666666666668</v>
      </c>
      <c r="K14" s="320">
        <v>2345</v>
      </c>
      <c r="L14" s="320">
        <v>2290</v>
      </c>
      <c r="M14" s="320">
        <v>0.28265000000000001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2097.85</v>
      </c>
      <c r="D15" s="321">
        <v>2087.0166666666669</v>
      </c>
      <c r="E15" s="321">
        <v>2064.0333333333338</v>
      </c>
      <c r="F15" s="321">
        <v>2030.2166666666667</v>
      </c>
      <c r="G15" s="321">
        <v>2007.2333333333336</v>
      </c>
      <c r="H15" s="321">
        <v>2120.8333333333339</v>
      </c>
      <c r="I15" s="321">
        <v>2143.8166666666666</v>
      </c>
      <c r="J15" s="321">
        <v>2177.6333333333341</v>
      </c>
      <c r="K15" s="320">
        <v>2110</v>
      </c>
      <c r="L15" s="320">
        <v>2053.1999999999998</v>
      </c>
      <c r="M15" s="320">
        <v>1.1535500000000001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17257.900000000001</v>
      </c>
      <c r="D16" s="321">
        <v>17301.633333333335</v>
      </c>
      <c r="E16" s="321">
        <v>17084.366666666669</v>
      </c>
      <c r="F16" s="321">
        <v>16910.833333333332</v>
      </c>
      <c r="G16" s="321">
        <v>16693.566666666666</v>
      </c>
      <c r="H16" s="321">
        <v>17475.166666666672</v>
      </c>
      <c r="I16" s="321">
        <v>17692.433333333342</v>
      </c>
      <c r="J16" s="321">
        <v>17865.966666666674</v>
      </c>
      <c r="K16" s="320">
        <v>17518.900000000001</v>
      </c>
      <c r="L16" s="320">
        <v>17128.099999999999</v>
      </c>
      <c r="M16" s="320">
        <v>8.0229999999999996E-2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122.45</v>
      </c>
      <c r="D17" s="321">
        <v>122.39999999999999</v>
      </c>
      <c r="E17" s="321">
        <v>120.59999999999998</v>
      </c>
      <c r="F17" s="321">
        <v>118.74999999999999</v>
      </c>
      <c r="G17" s="321">
        <v>116.94999999999997</v>
      </c>
      <c r="H17" s="321">
        <v>124.24999999999999</v>
      </c>
      <c r="I17" s="321">
        <v>126.05</v>
      </c>
      <c r="J17" s="321">
        <v>127.89999999999999</v>
      </c>
      <c r="K17" s="320">
        <v>124.2</v>
      </c>
      <c r="L17" s="320">
        <v>120.55</v>
      </c>
      <c r="M17" s="320">
        <v>90.00318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283.05</v>
      </c>
      <c r="D18" s="321">
        <v>283.53333333333336</v>
      </c>
      <c r="E18" s="321">
        <v>280.7166666666667</v>
      </c>
      <c r="F18" s="321">
        <v>278.38333333333333</v>
      </c>
      <c r="G18" s="321">
        <v>275.56666666666666</v>
      </c>
      <c r="H18" s="321">
        <v>285.86666666666673</v>
      </c>
      <c r="I18" s="321">
        <v>288.68333333333345</v>
      </c>
      <c r="J18" s="321">
        <v>291.01666666666677</v>
      </c>
      <c r="K18" s="320">
        <v>286.35000000000002</v>
      </c>
      <c r="L18" s="320">
        <v>281.2</v>
      </c>
      <c r="M18" s="320">
        <v>17.91084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2376.75</v>
      </c>
      <c r="D19" s="321">
        <v>2359.3166666666666</v>
      </c>
      <c r="E19" s="321">
        <v>2331.4833333333331</v>
      </c>
      <c r="F19" s="321">
        <v>2286.2166666666667</v>
      </c>
      <c r="G19" s="321">
        <v>2258.3833333333332</v>
      </c>
      <c r="H19" s="321">
        <v>2404.583333333333</v>
      </c>
      <c r="I19" s="321">
        <v>2432.416666666667</v>
      </c>
      <c r="J19" s="321">
        <v>2477.6833333333329</v>
      </c>
      <c r="K19" s="320">
        <v>2387.15</v>
      </c>
      <c r="L19" s="320">
        <v>2314.0500000000002</v>
      </c>
      <c r="M19" s="320">
        <v>9.9557599999999997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2378.5500000000002</v>
      </c>
      <c r="D20" s="321">
        <v>2368.2500000000005</v>
      </c>
      <c r="E20" s="321">
        <v>2346.6000000000008</v>
      </c>
      <c r="F20" s="321">
        <v>2314.6500000000005</v>
      </c>
      <c r="G20" s="321">
        <v>2293.0000000000009</v>
      </c>
      <c r="H20" s="321">
        <v>2400.2000000000007</v>
      </c>
      <c r="I20" s="321">
        <v>2421.8500000000004</v>
      </c>
      <c r="J20" s="321">
        <v>2453.8000000000006</v>
      </c>
      <c r="K20" s="320">
        <v>2389.9</v>
      </c>
      <c r="L20" s="320">
        <v>2336.3000000000002</v>
      </c>
      <c r="M20" s="320">
        <v>16.798929999999999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2912.2</v>
      </c>
      <c r="D21" s="321">
        <v>2896.75</v>
      </c>
      <c r="E21" s="321">
        <v>2847.65</v>
      </c>
      <c r="F21" s="321">
        <v>2783.1</v>
      </c>
      <c r="G21" s="321">
        <v>2734</v>
      </c>
      <c r="H21" s="321">
        <v>2961.3</v>
      </c>
      <c r="I21" s="321">
        <v>3010.4000000000005</v>
      </c>
      <c r="J21" s="321">
        <v>3074.9500000000003</v>
      </c>
      <c r="K21" s="320">
        <v>2945.85</v>
      </c>
      <c r="L21" s="320">
        <v>2832.2</v>
      </c>
      <c r="M21" s="320">
        <v>8.8713499999999996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887.1</v>
      </c>
      <c r="D22" s="321">
        <v>888.04999999999984</v>
      </c>
      <c r="E22" s="321">
        <v>875.84999999999968</v>
      </c>
      <c r="F22" s="321">
        <v>864.5999999999998</v>
      </c>
      <c r="G22" s="321">
        <v>852.39999999999964</v>
      </c>
      <c r="H22" s="321">
        <v>899.29999999999973</v>
      </c>
      <c r="I22" s="321">
        <v>911.49999999999977</v>
      </c>
      <c r="J22" s="321">
        <v>922.74999999999977</v>
      </c>
      <c r="K22" s="320">
        <v>900.25</v>
      </c>
      <c r="L22" s="320">
        <v>876.8</v>
      </c>
      <c r="M22" s="320">
        <v>87.78304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2796.65</v>
      </c>
      <c r="D23" s="321">
        <v>2784.0166666666669</v>
      </c>
      <c r="E23" s="321">
        <v>2733.2333333333336</v>
      </c>
      <c r="F23" s="321">
        <v>2669.8166666666666</v>
      </c>
      <c r="G23" s="321">
        <v>2619.0333333333333</v>
      </c>
      <c r="H23" s="321">
        <v>2847.4333333333338</v>
      </c>
      <c r="I23" s="321">
        <v>2898.2166666666676</v>
      </c>
      <c r="J23" s="321">
        <v>2961.6333333333341</v>
      </c>
      <c r="K23" s="320">
        <v>2834.8</v>
      </c>
      <c r="L23" s="320">
        <v>2720.6</v>
      </c>
      <c r="M23" s="320">
        <v>4.7613200000000004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304.5</v>
      </c>
      <c r="D24" s="321">
        <v>305</v>
      </c>
      <c r="E24" s="321">
        <v>302.5</v>
      </c>
      <c r="F24" s="321">
        <v>300.5</v>
      </c>
      <c r="G24" s="321">
        <v>298</v>
      </c>
      <c r="H24" s="321">
        <v>307</v>
      </c>
      <c r="I24" s="321">
        <v>309.5</v>
      </c>
      <c r="J24" s="321">
        <v>311.5</v>
      </c>
      <c r="K24" s="320">
        <v>307.5</v>
      </c>
      <c r="L24" s="320">
        <v>303</v>
      </c>
      <c r="M24" s="320">
        <v>0.76593999999999995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229.05</v>
      </c>
      <c r="D25" s="321">
        <v>226.01666666666668</v>
      </c>
      <c r="E25" s="321">
        <v>221.13333333333335</v>
      </c>
      <c r="F25" s="321">
        <v>213.21666666666667</v>
      </c>
      <c r="G25" s="321">
        <v>208.33333333333334</v>
      </c>
      <c r="H25" s="321">
        <v>233.93333333333337</v>
      </c>
      <c r="I25" s="321">
        <v>238.81666666666669</v>
      </c>
      <c r="J25" s="321">
        <v>246.73333333333338</v>
      </c>
      <c r="K25" s="320">
        <v>230.9</v>
      </c>
      <c r="L25" s="320">
        <v>218.1</v>
      </c>
      <c r="M25" s="320">
        <v>14.4673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1225.1500000000001</v>
      </c>
      <c r="D26" s="321">
        <v>1213.5166666666667</v>
      </c>
      <c r="E26" s="321">
        <v>1197.0333333333333</v>
      </c>
      <c r="F26" s="321">
        <v>1168.9166666666667</v>
      </c>
      <c r="G26" s="321">
        <v>1152.4333333333334</v>
      </c>
      <c r="H26" s="321">
        <v>1241.6333333333332</v>
      </c>
      <c r="I26" s="321">
        <v>1258.1166666666663</v>
      </c>
      <c r="J26" s="321">
        <v>1286.2333333333331</v>
      </c>
      <c r="K26" s="320">
        <v>1230</v>
      </c>
      <c r="L26" s="320">
        <v>1185.4000000000001</v>
      </c>
      <c r="M26" s="320">
        <v>1.9641900000000001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1909.7</v>
      </c>
      <c r="D27" s="321">
        <v>1915.2833333333335</v>
      </c>
      <c r="E27" s="321">
        <v>1881.5666666666671</v>
      </c>
      <c r="F27" s="321">
        <v>1853.4333333333336</v>
      </c>
      <c r="G27" s="321">
        <v>1819.7166666666672</v>
      </c>
      <c r="H27" s="321">
        <v>1943.416666666667</v>
      </c>
      <c r="I27" s="321">
        <v>1977.1333333333337</v>
      </c>
      <c r="J27" s="321">
        <v>2005.2666666666669</v>
      </c>
      <c r="K27" s="320">
        <v>1949</v>
      </c>
      <c r="L27" s="320">
        <v>1887.15</v>
      </c>
      <c r="M27" s="320">
        <v>0.28105000000000002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1739.15</v>
      </c>
      <c r="D28" s="321">
        <v>1731.3833333333332</v>
      </c>
      <c r="E28" s="321">
        <v>1713.7666666666664</v>
      </c>
      <c r="F28" s="321">
        <v>1688.3833333333332</v>
      </c>
      <c r="G28" s="321">
        <v>1670.7666666666664</v>
      </c>
      <c r="H28" s="321">
        <v>1756.7666666666664</v>
      </c>
      <c r="I28" s="321">
        <v>1774.3833333333332</v>
      </c>
      <c r="J28" s="321">
        <v>1799.7666666666664</v>
      </c>
      <c r="K28" s="320">
        <v>1749</v>
      </c>
      <c r="L28" s="320">
        <v>1706</v>
      </c>
      <c r="M28" s="320">
        <v>1.03746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78.900000000000006</v>
      </c>
      <c r="D29" s="321">
        <v>79.233333333333334</v>
      </c>
      <c r="E29" s="321">
        <v>77.866666666666674</v>
      </c>
      <c r="F29" s="321">
        <v>76.833333333333343</v>
      </c>
      <c r="G29" s="321">
        <v>75.466666666666683</v>
      </c>
      <c r="H29" s="321">
        <v>80.266666666666666</v>
      </c>
      <c r="I29" s="321">
        <v>81.633333333333312</v>
      </c>
      <c r="J29" s="321">
        <v>82.666666666666657</v>
      </c>
      <c r="K29" s="320">
        <v>80.599999999999994</v>
      </c>
      <c r="L29" s="320">
        <v>78.2</v>
      </c>
      <c r="M29" s="320">
        <v>1.5664100000000001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3299.85</v>
      </c>
      <c r="D30" s="321">
        <v>3294.4666666666672</v>
      </c>
      <c r="E30" s="321">
        <v>3258.9333333333343</v>
      </c>
      <c r="F30" s="321">
        <v>3218.0166666666673</v>
      </c>
      <c r="G30" s="321">
        <v>3182.4833333333345</v>
      </c>
      <c r="H30" s="321">
        <v>3335.3833333333341</v>
      </c>
      <c r="I30" s="321">
        <v>3370.916666666667</v>
      </c>
      <c r="J30" s="321">
        <v>3411.8333333333339</v>
      </c>
      <c r="K30" s="320">
        <v>3330</v>
      </c>
      <c r="L30" s="320">
        <v>3253.55</v>
      </c>
      <c r="M30" s="320">
        <v>0.53110999999999997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3173.75</v>
      </c>
      <c r="D31" s="321">
        <v>3158.9666666666672</v>
      </c>
      <c r="E31" s="321">
        <v>3141.0833333333344</v>
      </c>
      <c r="F31" s="321">
        <v>3108.4166666666674</v>
      </c>
      <c r="G31" s="321">
        <v>3090.5333333333347</v>
      </c>
      <c r="H31" s="321">
        <v>3191.6333333333341</v>
      </c>
      <c r="I31" s="321">
        <v>3209.5166666666673</v>
      </c>
      <c r="J31" s="321">
        <v>3242.1833333333338</v>
      </c>
      <c r="K31" s="320">
        <v>3176.85</v>
      </c>
      <c r="L31" s="320">
        <v>3126.3</v>
      </c>
      <c r="M31" s="320">
        <v>0.26034000000000002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25.9</v>
      </c>
      <c r="D32" s="321">
        <v>26.95</v>
      </c>
      <c r="E32" s="321">
        <v>24.65</v>
      </c>
      <c r="F32" s="321">
        <v>23.4</v>
      </c>
      <c r="G32" s="321">
        <v>21.099999999999998</v>
      </c>
      <c r="H32" s="321">
        <v>28.2</v>
      </c>
      <c r="I32" s="321">
        <v>30.500000000000004</v>
      </c>
      <c r="J32" s="321">
        <v>31.75</v>
      </c>
      <c r="K32" s="320">
        <v>29.25</v>
      </c>
      <c r="L32" s="320">
        <v>25.7</v>
      </c>
      <c r="M32" s="320">
        <v>702.41783999999996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561.1</v>
      </c>
      <c r="D33" s="321">
        <v>560.13333333333333</v>
      </c>
      <c r="E33" s="321">
        <v>557.26666666666665</v>
      </c>
      <c r="F33" s="321">
        <v>553.43333333333328</v>
      </c>
      <c r="G33" s="321">
        <v>550.56666666666661</v>
      </c>
      <c r="H33" s="321">
        <v>563.9666666666667</v>
      </c>
      <c r="I33" s="321">
        <v>566.83333333333326</v>
      </c>
      <c r="J33" s="321">
        <v>570.66666666666674</v>
      </c>
      <c r="K33" s="320">
        <v>563</v>
      </c>
      <c r="L33" s="320">
        <v>556.29999999999995</v>
      </c>
      <c r="M33" s="320">
        <v>3.1906400000000001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3631.25</v>
      </c>
      <c r="D34" s="321">
        <v>3581.35</v>
      </c>
      <c r="E34" s="321">
        <v>3491.7</v>
      </c>
      <c r="F34" s="321">
        <v>3352.15</v>
      </c>
      <c r="G34" s="321">
        <v>3262.5</v>
      </c>
      <c r="H34" s="321">
        <v>3720.8999999999996</v>
      </c>
      <c r="I34" s="321">
        <v>3810.55</v>
      </c>
      <c r="J34" s="321">
        <v>3950.0999999999995</v>
      </c>
      <c r="K34" s="320">
        <v>3671</v>
      </c>
      <c r="L34" s="320">
        <v>3441.8</v>
      </c>
      <c r="M34" s="320">
        <v>0.53615000000000002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383.35</v>
      </c>
      <c r="D35" s="321">
        <v>384.56666666666666</v>
      </c>
      <c r="E35" s="321">
        <v>379.23333333333335</v>
      </c>
      <c r="F35" s="321">
        <v>375.11666666666667</v>
      </c>
      <c r="G35" s="321">
        <v>369.78333333333336</v>
      </c>
      <c r="H35" s="321">
        <v>388.68333333333334</v>
      </c>
      <c r="I35" s="321">
        <v>394.01666666666671</v>
      </c>
      <c r="J35" s="321">
        <v>398.13333333333333</v>
      </c>
      <c r="K35" s="320">
        <v>389.9</v>
      </c>
      <c r="L35" s="320">
        <v>380.45</v>
      </c>
      <c r="M35" s="320">
        <v>71.637619999999998</v>
      </c>
      <c r="N35" s="1"/>
      <c r="O35" s="1"/>
    </row>
    <row r="36" spans="1:15" ht="12.75" customHeight="1">
      <c r="A36" s="30">
        <v>26</v>
      </c>
      <c r="B36" s="334" t="s">
        <v>848</v>
      </c>
      <c r="C36" s="320">
        <v>1877.35</v>
      </c>
      <c r="D36" s="321">
        <v>1865.3333333333333</v>
      </c>
      <c r="E36" s="321">
        <v>1840.1666666666665</v>
      </c>
      <c r="F36" s="321">
        <v>1802.9833333333333</v>
      </c>
      <c r="G36" s="321">
        <v>1777.8166666666666</v>
      </c>
      <c r="H36" s="321">
        <v>1902.5166666666664</v>
      </c>
      <c r="I36" s="321">
        <v>1927.6833333333329</v>
      </c>
      <c r="J36" s="321">
        <v>1964.8666666666663</v>
      </c>
      <c r="K36" s="320">
        <v>1890.5</v>
      </c>
      <c r="L36" s="320">
        <v>1828.15</v>
      </c>
      <c r="M36" s="320">
        <v>6.8152200000000001</v>
      </c>
      <c r="N36" s="1"/>
      <c r="O36" s="1"/>
    </row>
    <row r="37" spans="1:15" ht="12.75" customHeight="1">
      <c r="A37" s="30">
        <v>27</v>
      </c>
      <c r="B37" s="334" t="s">
        <v>810</v>
      </c>
      <c r="C37" s="320">
        <v>846.4</v>
      </c>
      <c r="D37" s="321">
        <v>843.15</v>
      </c>
      <c r="E37" s="321">
        <v>836.3</v>
      </c>
      <c r="F37" s="321">
        <v>826.19999999999993</v>
      </c>
      <c r="G37" s="321">
        <v>819.34999999999991</v>
      </c>
      <c r="H37" s="321">
        <v>853.25</v>
      </c>
      <c r="I37" s="321">
        <v>860.10000000000014</v>
      </c>
      <c r="J37" s="321">
        <v>870.2</v>
      </c>
      <c r="K37" s="320">
        <v>850</v>
      </c>
      <c r="L37" s="320">
        <v>833.05</v>
      </c>
      <c r="M37" s="320">
        <v>0.42327999999999999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1007.95</v>
      </c>
      <c r="D38" s="321">
        <v>1020.3666666666668</v>
      </c>
      <c r="E38" s="321">
        <v>987.58333333333348</v>
      </c>
      <c r="F38" s="321">
        <v>967.2166666666667</v>
      </c>
      <c r="G38" s="321">
        <v>934.43333333333339</v>
      </c>
      <c r="H38" s="321">
        <v>1040.7333333333336</v>
      </c>
      <c r="I38" s="321">
        <v>1073.5166666666669</v>
      </c>
      <c r="J38" s="321">
        <v>1093.8833333333337</v>
      </c>
      <c r="K38" s="320">
        <v>1053.1500000000001</v>
      </c>
      <c r="L38" s="320">
        <v>1000</v>
      </c>
      <c r="M38" s="320">
        <v>4.8789800000000003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785.05</v>
      </c>
      <c r="D39" s="321">
        <v>786.7833333333333</v>
      </c>
      <c r="E39" s="321">
        <v>780.66666666666663</v>
      </c>
      <c r="F39" s="321">
        <v>776.2833333333333</v>
      </c>
      <c r="G39" s="321">
        <v>770.16666666666663</v>
      </c>
      <c r="H39" s="321">
        <v>791.16666666666663</v>
      </c>
      <c r="I39" s="321">
        <v>797.28333333333342</v>
      </c>
      <c r="J39" s="321">
        <v>801.66666666666663</v>
      </c>
      <c r="K39" s="320">
        <v>792.9</v>
      </c>
      <c r="L39" s="320">
        <v>782.4</v>
      </c>
      <c r="M39" s="320">
        <v>3.1609699999999998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4537.8500000000004</v>
      </c>
      <c r="D40" s="321">
        <v>4548.6333333333341</v>
      </c>
      <c r="E40" s="321">
        <v>4494.2666666666682</v>
      </c>
      <c r="F40" s="321">
        <v>4450.6833333333343</v>
      </c>
      <c r="G40" s="321">
        <v>4396.3166666666684</v>
      </c>
      <c r="H40" s="321">
        <v>4592.2166666666681</v>
      </c>
      <c r="I40" s="321">
        <v>4646.5833333333348</v>
      </c>
      <c r="J40" s="321">
        <v>4690.1666666666679</v>
      </c>
      <c r="K40" s="320">
        <v>4603</v>
      </c>
      <c r="L40" s="320">
        <v>4505.05</v>
      </c>
      <c r="M40" s="320">
        <v>5.5259999999999998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207</v>
      </c>
      <c r="D41" s="321">
        <v>209.08333333333334</v>
      </c>
      <c r="E41" s="321">
        <v>204.16666666666669</v>
      </c>
      <c r="F41" s="321">
        <v>201.33333333333334</v>
      </c>
      <c r="G41" s="321">
        <v>196.41666666666669</v>
      </c>
      <c r="H41" s="321">
        <v>211.91666666666669</v>
      </c>
      <c r="I41" s="321">
        <v>216.83333333333337</v>
      </c>
      <c r="J41" s="321">
        <v>219.66666666666669</v>
      </c>
      <c r="K41" s="320">
        <v>214</v>
      </c>
      <c r="L41" s="320">
        <v>206.25</v>
      </c>
      <c r="M41" s="320">
        <v>51.047150000000002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446.35</v>
      </c>
      <c r="D42" s="321">
        <v>448.09999999999997</v>
      </c>
      <c r="E42" s="321">
        <v>440.19999999999993</v>
      </c>
      <c r="F42" s="321">
        <v>434.04999999999995</v>
      </c>
      <c r="G42" s="321">
        <v>426.14999999999992</v>
      </c>
      <c r="H42" s="321">
        <v>454.24999999999994</v>
      </c>
      <c r="I42" s="321">
        <v>462.14999999999992</v>
      </c>
      <c r="J42" s="321">
        <v>468.29999999999995</v>
      </c>
      <c r="K42" s="320">
        <v>456</v>
      </c>
      <c r="L42" s="320">
        <v>441.95</v>
      </c>
      <c r="M42" s="320">
        <v>0.76766999999999996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87.1</v>
      </c>
      <c r="D43" s="321">
        <v>87.533333333333346</v>
      </c>
      <c r="E43" s="321">
        <v>86.466666666666697</v>
      </c>
      <c r="F43" s="321">
        <v>85.833333333333357</v>
      </c>
      <c r="G43" s="321">
        <v>84.766666666666708</v>
      </c>
      <c r="H43" s="321">
        <v>88.166666666666686</v>
      </c>
      <c r="I43" s="321">
        <v>89.23333333333332</v>
      </c>
      <c r="J43" s="321">
        <v>89.866666666666674</v>
      </c>
      <c r="K43" s="320">
        <v>88.6</v>
      </c>
      <c r="L43" s="320">
        <v>86.9</v>
      </c>
      <c r="M43" s="320">
        <v>4.4498199999999999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128.6</v>
      </c>
      <c r="D44" s="321">
        <v>128.36666666666667</v>
      </c>
      <c r="E44" s="321">
        <v>127.63333333333335</v>
      </c>
      <c r="F44" s="321">
        <v>126.66666666666669</v>
      </c>
      <c r="G44" s="321">
        <v>125.93333333333337</v>
      </c>
      <c r="H44" s="321">
        <v>129.33333333333334</v>
      </c>
      <c r="I44" s="321">
        <v>130.06666666666669</v>
      </c>
      <c r="J44" s="321">
        <v>131.03333333333333</v>
      </c>
      <c r="K44" s="320">
        <v>129.1</v>
      </c>
      <c r="L44" s="320">
        <v>127.4</v>
      </c>
      <c r="M44" s="320">
        <v>69.03389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3247.7</v>
      </c>
      <c r="D45" s="321">
        <v>3228.5666666666671</v>
      </c>
      <c r="E45" s="321">
        <v>3189.1333333333341</v>
      </c>
      <c r="F45" s="321">
        <v>3130.5666666666671</v>
      </c>
      <c r="G45" s="321">
        <v>3091.1333333333341</v>
      </c>
      <c r="H45" s="321">
        <v>3287.1333333333341</v>
      </c>
      <c r="I45" s="321">
        <v>3326.5666666666675</v>
      </c>
      <c r="J45" s="321">
        <v>3385.1333333333341</v>
      </c>
      <c r="K45" s="320">
        <v>3268</v>
      </c>
      <c r="L45" s="320">
        <v>3170</v>
      </c>
      <c r="M45" s="320">
        <v>20.018380000000001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193</v>
      </c>
      <c r="D46" s="321">
        <v>194.66666666666666</v>
      </c>
      <c r="E46" s="321">
        <v>190.33333333333331</v>
      </c>
      <c r="F46" s="321">
        <v>187.66666666666666</v>
      </c>
      <c r="G46" s="321">
        <v>183.33333333333331</v>
      </c>
      <c r="H46" s="321">
        <v>197.33333333333331</v>
      </c>
      <c r="I46" s="321">
        <v>201.66666666666663</v>
      </c>
      <c r="J46" s="321">
        <v>204.33333333333331</v>
      </c>
      <c r="K46" s="320">
        <v>199</v>
      </c>
      <c r="L46" s="320">
        <v>192</v>
      </c>
      <c r="M46" s="320">
        <v>2.9785499999999998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2164.6</v>
      </c>
      <c r="D47" s="321">
        <v>2162.8666666666663</v>
      </c>
      <c r="E47" s="321">
        <v>2137.0333333333328</v>
      </c>
      <c r="F47" s="321">
        <v>2109.4666666666667</v>
      </c>
      <c r="G47" s="321">
        <v>2083.6333333333332</v>
      </c>
      <c r="H47" s="321">
        <v>2190.4333333333325</v>
      </c>
      <c r="I47" s="321">
        <v>2216.2666666666655</v>
      </c>
      <c r="J47" s="321">
        <v>2243.8333333333321</v>
      </c>
      <c r="K47" s="320">
        <v>2188.6999999999998</v>
      </c>
      <c r="L47" s="320">
        <v>2135.3000000000002</v>
      </c>
      <c r="M47" s="320">
        <v>2.2452899999999998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2730.15</v>
      </c>
      <c r="D48" s="321">
        <v>2739.3833333333332</v>
      </c>
      <c r="E48" s="321">
        <v>2706.7666666666664</v>
      </c>
      <c r="F48" s="321">
        <v>2683.3833333333332</v>
      </c>
      <c r="G48" s="321">
        <v>2650.7666666666664</v>
      </c>
      <c r="H48" s="321">
        <v>2762.7666666666664</v>
      </c>
      <c r="I48" s="321">
        <v>2795.3833333333332</v>
      </c>
      <c r="J48" s="321">
        <v>2818.7666666666664</v>
      </c>
      <c r="K48" s="320">
        <v>2772</v>
      </c>
      <c r="L48" s="320">
        <v>2716</v>
      </c>
      <c r="M48" s="320">
        <v>3.8429999999999999E-2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2562.6</v>
      </c>
      <c r="D49" s="321">
        <v>2574.2333333333336</v>
      </c>
      <c r="E49" s="321">
        <v>2520.4666666666672</v>
      </c>
      <c r="F49" s="321">
        <v>2478.3333333333335</v>
      </c>
      <c r="G49" s="321">
        <v>2424.5666666666671</v>
      </c>
      <c r="H49" s="321">
        <v>2616.3666666666672</v>
      </c>
      <c r="I49" s="321">
        <v>2670.1333333333337</v>
      </c>
      <c r="J49" s="321">
        <v>2712.2666666666673</v>
      </c>
      <c r="K49" s="320">
        <v>2628</v>
      </c>
      <c r="L49" s="320">
        <v>2532.1</v>
      </c>
      <c r="M49" s="320">
        <v>4.65693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8901.15</v>
      </c>
      <c r="D50" s="321">
        <v>8908.2166666666672</v>
      </c>
      <c r="E50" s="321">
        <v>8689.9333333333343</v>
      </c>
      <c r="F50" s="321">
        <v>8478.7166666666672</v>
      </c>
      <c r="G50" s="321">
        <v>8260.4333333333343</v>
      </c>
      <c r="H50" s="321">
        <v>9119.4333333333343</v>
      </c>
      <c r="I50" s="321">
        <v>9337.7166666666672</v>
      </c>
      <c r="J50" s="321">
        <v>9548.9333333333343</v>
      </c>
      <c r="K50" s="320">
        <v>9126.5</v>
      </c>
      <c r="L50" s="320">
        <v>8697</v>
      </c>
      <c r="M50" s="320">
        <v>1.13411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1408.4</v>
      </c>
      <c r="D51" s="321">
        <v>1397.3166666666666</v>
      </c>
      <c r="E51" s="321">
        <v>1379.6333333333332</v>
      </c>
      <c r="F51" s="321">
        <v>1350.8666666666666</v>
      </c>
      <c r="G51" s="321">
        <v>1333.1833333333332</v>
      </c>
      <c r="H51" s="321">
        <v>1426.0833333333333</v>
      </c>
      <c r="I51" s="321">
        <v>1443.7666666666667</v>
      </c>
      <c r="J51" s="321">
        <v>1472.5333333333333</v>
      </c>
      <c r="K51" s="320">
        <v>1415</v>
      </c>
      <c r="L51" s="320">
        <v>1368.55</v>
      </c>
      <c r="M51" s="320">
        <v>15.77239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633.4</v>
      </c>
      <c r="D52" s="321">
        <v>633.51666666666677</v>
      </c>
      <c r="E52" s="321">
        <v>627.53333333333353</v>
      </c>
      <c r="F52" s="321">
        <v>621.66666666666674</v>
      </c>
      <c r="G52" s="321">
        <v>615.68333333333351</v>
      </c>
      <c r="H52" s="321">
        <v>639.38333333333355</v>
      </c>
      <c r="I52" s="321">
        <v>645.3666666666669</v>
      </c>
      <c r="J52" s="321">
        <v>651.23333333333358</v>
      </c>
      <c r="K52" s="320">
        <v>639.5</v>
      </c>
      <c r="L52" s="320">
        <v>627.65</v>
      </c>
      <c r="M52" s="320">
        <v>11.48438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444.4</v>
      </c>
      <c r="D53" s="321">
        <v>446.26666666666665</v>
      </c>
      <c r="E53" s="321">
        <v>441.68333333333328</v>
      </c>
      <c r="F53" s="321">
        <v>438.96666666666664</v>
      </c>
      <c r="G53" s="321">
        <v>434.38333333333327</v>
      </c>
      <c r="H53" s="321">
        <v>448.98333333333329</v>
      </c>
      <c r="I53" s="321">
        <v>453.56666666666666</v>
      </c>
      <c r="J53" s="321">
        <v>456.2833333333333</v>
      </c>
      <c r="K53" s="320">
        <v>450.85</v>
      </c>
      <c r="L53" s="320">
        <v>443.55</v>
      </c>
      <c r="M53" s="320">
        <v>1.2373799999999999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779.8</v>
      </c>
      <c r="D54" s="321">
        <v>777.19999999999993</v>
      </c>
      <c r="E54" s="321">
        <v>768.94999999999982</v>
      </c>
      <c r="F54" s="321">
        <v>758.09999999999991</v>
      </c>
      <c r="G54" s="321">
        <v>749.8499999999998</v>
      </c>
      <c r="H54" s="321">
        <v>788.04999999999984</v>
      </c>
      <c r="I54" s="321">
        <v>796.30000000000007</v>
      </c>
      <c r="J54" s="321">
        <v>807.14999999999986</v>
      </c>
      <c r="K54" s="320">
        <v>785.45</v>
      </c>
      <c r="L54" s="320">
        <v>766.35</v>
      </c>
      <c r="M54" s="320">
        <v>110.37317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3834.4</v>
      </c>
      <c r="D55" s="321">
        <v>3879.7999999999997</v>
      </c>
      <c r="E55" s="321">
        <v>3759.5999999999995</v>
      </c>
      <c r="F55" s="321">
        <v>3684.7999999999997</v>
      </c>
      <c r="G55" s="321">
        <v>3564.5999999999995</v>
      </c>
      <c r="H55" s="321">
        <v>3954.5999999999995</v>
      </c>
      <c r="I55" s="321">
        <v>4074.7999999999993</v>
      </c>
      <c r="J55" s="321">
        <v>4149.5999999999995</v>
      </c>
      <c r="K55" s="320">
        <v>4000</v>
      </c>
      <c r="L55" s="320">
        <v>3805</v>
      </c>
      <c r="M55" s="320">
        <v>16.283180000000002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168.2</v>
      </c>
      <c r="D56" s="321">
        <v>169.13333333333335</v>
      </c>
      <c r="E56" s="321">
        <v>166.8666666666667</v>
      </c>
      <c r="F56" s="321">
        <v>165.53333333333336</v>
      </c>
      <c r="G56" s="321">
        <v>163.26666666666671</v>
      </c>
      <c r="H56" s="321">
        <v>170.4666666666667</v>
      </c>
      <c r="I56" s="321">
        <v>172.73333333333335</v>
      </c>
      <c r="J56" s="321">
        <v>174.06666666666669</v>
      </c>
      <c r="K56" s="320">
        <v>171.4</v>
      </c>
      <c r="L56" s="320">
        <v>167.8</v>
      </c>
      <c r="M56" s="320">
        <v>2.1263100000000001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1099.95</v>
      </c>
      <c r="D57" s="321">
        <v>1094.9166666666667</v>
      </c>
      <c r="E57" s="321">
        <v>1080.3333333333335</v>
      </c>
      <c r="F57" s="321">
        <v>1060.7166666666667</v>
      </c>
      <c r="G57" s="321">
        <v>1046.1333333333334</v>
      </c>
      <c r="H57" s="321">
        <v>1114.5333333333335</v>
      </c>
      <c r="I57" s="321">
        <v>1129.116666666667</v>
      </c>
      <c r="J57" s="321">
        <v>1148.7333333333336</v>
      </c>
      <c r="K57" s="320">
        <v>1109.5</v>
      </c>
      <c r="L57" s="320">
        <v>1075.3</v>
      </c>
      <c r="M57" s="320">
        <v>0.52114000000000005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15011.85</v>
      </c>
      <c r="D58" s="321">
        <v>14974.166666666666</v>
      </c>
      <c r="E58" s="321">
        <v>14698.333333333332</v>
      </c>
      <c r="F58" s="321">
        <v>14384.816666666666</v>
      </c>
      <c r="G58" s="321">
        <v>14108.983333333332</v>
      </c>
      <c r="H58" s="321">
        <v>15287.683333333332</v>
      </c>
      <c r="I58" s="321">
        <v>15563.516666666665</v>
      </c>
      <c r="J58" s="321">
        <v>15877.033333333333</v>
      </c>
      <c r="K58" s="320">
        <v>15250</v>
      </c>
      <c r="L58" s="320">
        <v>14660.65</v>
      </c>
      <c r="M58" s="320">
        <v>3.4750000000000001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5518.6</v>
      </c>
      <c r="D59" s="321">
        <v>5491.4333333333334</v>
      </c>
      <c r="E59" s="321">
        <v>5412.8666666666668</v>
      </c>
      <c r="F59" s="321">
        <v>5307.1333333333332</v>
      </c>
      <c r="G59" s="321">
        <v>5228.5666666666666</v>
      </c>
      <c r="H59" s="321">
        <v>5597.166666666667</v>
      </c>
      <c r="I59" s="321">
        <v>5675.7333333333345</v>
      </c>
      <c r="J59" s="321">
        <v>5781.4666666666672</v>
      </c>
      <c r="K59" s="320">
        <v>5570</v>
      </c>
      <c r="L59" s="320">
        <v>5385.7</v>
      </c>
      <c r="M59" s="320">
        <v>0.71126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6727.65</v>
      </c>
      <c r="D60" s="321">
        <v>6704.2166666666672</v>
      </c>
      <c r="E60" s="321">
        <v>6603.4333333333343</v>
      </c>
      <c r="F60" s="321">
        <v>6479.2166666666672</v>
      </c>
      <c r="G60" s="321">
        <v>6378.4333333333343</v>
      </c>
      <c r="H60" s="321">
        <v>6828.4333333333343</v>
      </c>
      <c r="I60" s="321">
        <v>6929.2166666666672</v>
      </c>
      <c r="J60" s="321">
        <v>7053.4333333333343</v>
      </c>
      <c r="K60" s="320">
        <v>6805</v>
      </c>
      <c r="L60" s="320">
        <v>6580</v>
      </c>
      <c r="M60" s="320">
        <v>24.990939999999998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3270.75</v>
      </c>
      <c r="D61" s="321">
        <v>3260.9166666666665</v>
      </c>
      <c r="E61" s="321">
        <v>3219.833333333333</v>
      </c>
      <c r="F61" s="321">
        <v>3168.9166666666665</v>
      </c>
      <c r="G61" s="321">
        <v>3127.833333333333</v>
      </c>
      <c r="H61" s="321">
        <v>3311.833333333333</v>
      </c>
      <c r="I61" s="321">
        <v>3352.9166666666661</v>
      </c>
      <c r="J61" s="321">
        <v>3403.833333333333</v>
      </c>
      <c r="K61" s="320">
        <v>3302</v>
      </c>
      <c r="L61" s="320">
        <v>3210</v>
      </c>
      <c r="M61" s="320">
        <v>0.62817999999999996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2142</v>
      </c>
      <c r="D62" s="321">
        <v>2168.0166666666669</v>
      </c>
      <c r="E62" s="321">
        <v>2104.1833333333338</v>
      </c>
      <c r="F62" s="321">
        <v>2066.3666666666668</v>
      </c>
      <c r="G62" s="321">
        <v>2002.5333333333338</v>
      </c>
      <c r="H62" s="321">
        <v>2205.8333333333339</v>
      </c>
      <c r="I62" s="321">
        <v>2269.666666666667</v>
      </c>
      <c r="J62" s="321">
        <v>2307.483333333334</v>
      </c>
      <c r="K62" s="320">
        <v>2231.85</v>
      </c>
      <c r="L62" s="320">
        <v>2130.1999999999998</v>
      </c>
      <c r="M62" s="320">
        <v>3.7426400000000002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459.9</v>
      </c>
      <c r="D63" s="321">
        <v>458.93333333333334</v>
      </c>
      <c r="E63" s="321">
        <v>451.11666666666667</v>
      </c>
      <c r="F63" s="321">
        <v>442.33333333333331</v>
      </c>
      <c r="G63" s="321">
        <v>434.51666666666665</v>
      </c>
      <c r="H63" s="321">
        <v>467.7166666666667</v>
      </c>
      <c r="I63" s="321">
        <v>475.53333333333342</v>
      </c>
      <c r="J63" s="321">
        <v>484.31666666666672</v>
      </c>
      <c r="K63" s="320">
        <v>466.75</v>
      </c>
      <c r="L63" s="320">
        <v>450.15</v>
      </c>
      <c r="M63" s="320">
        <v>28.1815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336.35</v>
      </c>
      <c r="D64" s="321">
        <v>335.76666666666665</v>
      </c>
      <c r="E64" s="321">
        <v>332.58333333333331</v>
      </c>
      <c r="F64" s="321">
        <v>328.81666666666666</v>
      </c>
      <c r="G64" s="321">
        <v>325.63333333333333</v>
      </c>
      <c r="H64" s="321">
        <v>339.5333333333333</v>
      </c>
      <c r="I64" s="321">
        <v>342.7166666666667</v>
      </c>
      <c r="J64" s="321">
        <v>346.48333333333329</v>
      </c>
      <c r="K64" s="320">
        <v>338.95</v>
      </c>
      <c r="L64" s="320">
        <v>332</v>
      </c>
      <c r="M64" s="320">
        <v>51.484839999999998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115.7</v>
      </c>
      <c r="D65" s="321">
        <v>115.75</v>
      </c>
      <c r="E65" s="321">
        <v>114.7</v>
      </c>
      <c r="F65" s="321">
        <v>113.7</v>
      </c>
      <c r="G65" s="321">
        <v>112.65</v>
      </c>
      <c r="H65" s="321">
        <v>116.75</v>
      </c>
      <c r="I65" s="321">
        <v>117.80000000000001</v>
      </c>
      <c r="J65" s="321">
        <v>118.8</v>
      </c>
      <c r="K65" s="320">
        <v>116.8</v>
      </c>
      <c r="L65" s="320">
        <v>114.75</v>
      </c>
      <c r="M65" s="320">
        <v>200.65881999999999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48.6</v>
      </c>
      <c r="D66" s="321">
        <v>48.70000000000001</v>
      </c>
      <c r="E66" s="321">
        <v>48.200000000000017</v>
      </c>
      <c r="F66" s="321">
        <v>47.800000000000004</v>
      </c>
      <c r="G66" s="321">
        <v>47.300000000000011</v>
      </c>
      <c r="H66" s="321">
        <v>49.100000000000023</v>
      </c>
      <c r="I66" s="321">
        <v>49.600000000000009</v>
      </c>
      <c r="J66" s="321">
        <v>50.000000000000028</v>
      </c>
      <c r="K66" s="320">
        <v>49.2</v>
      </c>
      <c r="L66" s="320">
        <v>48.3</v>
      </c>
      <c r="M66" s="320">
        <v>15.909739999999999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2667.8</v>
      </c>
      <c r="D67" s="321">
        <v>2672.2</v>
      </c>
      <c r="E67" s="321">
        <v>2645.7999999999997</v>
      </c>
      <c r="F67" s="321">
        <v>2623.7999999999997</v>
      </c>
      <c r="G67" s="321">
        <v>2597.3999999999996</v>
      </c>
      <c r="H67" s="321">
        <v>2694.2</v>
      </c>
      <c r="I67" s="321">
        <v>2720.5999999999995</v>
      </c>
      <c r="J67" s="321">
        <v>2742.6</v>
      </c>
      <c r="K67" s="320">
        <v>2698.6</v>
      </c>
      <c r="L67" s="320">
        <v>2650.2</v>
      </c>
      <c r="M67" s="320">
        <v>8.1949999999999995E-2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1936.7</v>
      </c>
      <c r="D68" s="321">
        <v>1929.3999999999999</v>
      </c>
      <c r="E68" s="321">
        <v>1913.3499999999997</v>
      </c>
      <c r="F68" s="321">
        <v>1889.9999999999998</v>
      </c>
      <c r="G68" s="321">
        <v>1873.9499999999996</v>
      </c>
      <c r="H68" s="321">
        <v>1952.7499999999998</v>
      </c>
      <c r="I68" s="321">
        <v>1968.8</v>
      </c>
      <c r="J68" s="321">
        <v>1992.1499999999999</v>
      </c>
      <c r="K68" s="320">
        <v>1945.45</v>
      </c>
      <c r="L68" s="320">
        <v>1906.05</v>
      </c>
      <c r="M68" s="320">
        <v>1.9797800000000001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4683.5</v>
      </c>
      <c r="D69" s="321">
        <v>4688.2166666666662</v>
      </c>
      <c r="E69" s="321">
        <v>4660.2833333333328</v>
      </c>
      <c r="F69" s="321">
        <v>4637.0666666666666</v>
      </c>
      <c r="G69" s="321">
        <v>4609.1333333333332</v>
      </c>
      <c r="H69" s="321">
        <v>4711.4333333333325</v>
      </c>
      <c r="I69" s="321">
        <v>4739.366666666665</v>
      </c>
      <c r="J69" s="321">
        <v>4762.5833333333321</v>
      </c>
      <c r="K69" s="320">
        <v>4716.1499999999996</v>
      </c>
      <c r="L69" s="320">
        <v>4665</v>
      </c>
      <c r="M69" s="320">
        <v>0.18933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1001.3</v>
      </c>
      <c r="D70" s="321">
        <v>1036.5166666666667</v>
      </c>
      <c r="E70" s="321">
        <v>956.0333333333333</v>
      </c>
      <c r="F70" s="321">
        <v>910.76666666666665</v>
      </c>
      <c r="G70" s="321">
        <v>830.2833333333333</v>
      </c>
      <c r="H70" s="321">
        <v>1081.7833333333333</v>
      </c>
      <c r="I70" s="321">
        <v>1162.2666666666664</v>
      </c>
      <c r="J70" s="321">
        <v>1207.5333333333333</v>
      </c>
      <c r="K70" s="320">
        <v>1117</v>
      </c>
      <c r="L70" s="320">
        <v>991.25</v>
      </c>
      <c r="M70" s="320">
        <v>6.7881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740.9</v>
      </c>
      <c r="D71" s="321">
        <v>748.66666666666663</v>
      </c>
      <c r="E71" s="321">
        <v>722.33333333333326</v>
      </c>
      <c r="F71" s="321">
        <v>703.76666666666665</v>
      </c>
      <c r="G71" s="321">
        <v>677.43333333333328</v>
      </c>
      <c r="H71" s="321">
        <v>767.23333333333323</v>
      </c>
      <c r="I71" s="321">
        <v>793.56666666666649</v>
      </c>
      <c r="J71" s="321">
        <v>812.13333333333321</v>
      </c>
      <c r="K71" s="320">
        <v>775</v>
      </c>
      <c r="L71" s="320">
        <v>730.1</v>
      </c>
      <c r="M71" s="320">
        <v>10.004989999999999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246.65</v>
      </c>
      <c r="D72" s="321">
        <v>246.71666666666667</v>
      </c>
      <c r="E72" s="321">
        <v>243.43333333333334</v>
      </c>
      <c r="F72" s="321">
        <v>240.21666666666667</v>
      </c>
      <c r="G72" s="321">
        <v>236.93333333333334</v>
      </c>
      <c r="H72" s="321">
        <v>249.93333333333334</v>
      </c>
      <c r="I72" s="321">
        <v>253.2166666666667</v>
      </c>
      <c r="J72" s="321">
        <v>256.43333333333334</v>
      </c>
      <c r="K72" s="320">
        <v>250</v>
      </c>
      <c r="L72" s="320">
        <v>243.5</v>
      </c>
      <c r="M72" s="320">
        <v>30.855070000000001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1679.45</v>
      </c>
      <c r="D73" s="321">
        <v>1677.5</v>
      </c>
      <c r="E73" s="321">
        <v>1640</v>
      </c>
      <c r="F73" s="321">
        <v>1600.55</v>
      </c>
      <c r="G73" s="321">
        <v>1563.05</v>
      </c>
      <c r="H73" s="321">
        <v>1716.95</v>
      </c>
      <c r="I73" s="321">
        <v>1754.45</v>
      </c>
      <c r="J73" s="321">
        <v>1793.9</v>
      </c>
      <c r="K73" s="320">
        <v>1715</v>
      </c>
      <c r="L73" s="320">
        <v>1638.05</v>
      </c>
      <c r="M73" s="320">
        <v>1.7131000000000001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729.55</v>
      </c>
      <c r="D74" s="321">
        <v>722.51666666666677</v>
      </c>
      <c r="E74" s="321">
        <v>712.03333333333353</v>
      </c>
      <c r="F74" s="321">
        <v>694.51666666666677</v>
      </c>
      <c r="G74" s="321">
        <v>684.03333333333353</v>
      </c>
      <c r="H74" s="321">
        <v>740.03333333333353</v>
      </c>
      <c r="I74" s="321">
        <v>750.51666666666688</v>
      </c>
      <c r="J74" s="321">
        <v>768.03333333333353</v>
      </c>
      <c r="K74" s="320">
        <v>733</v>
      </c>
      <c r="L74" s="320">
        <v>705</v>
      </c>
      <c r="M74" s="320">
        <v>8.7381100000000007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720.65</v>
      </c>
      <c r="D75" s="321">
        <v>717.51666666666677</v>
      </c>
      <c r="E75" s="321">
        <v>710.03333333333353</v>
      </c>
      <c r="F75" s="321">
        <v>699.41666666666674</v>
      </c>
      <c r="G75" s="321">
        <v>691.93333333333351</v>
      </c>
      <c r="H75" s="321">
        <v>728.13333333333355</v>
      </c>
      <c r="I75" s="321">
        <v>735.6166666666669</v>
      </c>
      <c r="J75" s="321">
        <v>746.23333333333358</v>
      </c>
      <c r="K75" s="320">
        <v>725</v>
      </c>
      <c r="L75" s="320">
        <v>706.9</v>
      </c>
      <c r="M75" s="320">
        <v>8.7617100000000008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13910.5</v>
      </c>
      <c r="D76" s="321">
        <v>13947.983333333332</v>
      </c>
      <c r="E76" s="321">
        <v>13725.966666666664</v>
      </c>
      <c r="F76" s="321">
        <v>13541.433333333332</v>
      </c>
      <c r="G76" s="321">
        <v>13319.416666666664</v>
      </c>
      <c r="H76" s="321">
        <v>14132.516666666663</v>
      </c>
      <c r="I76" s="321">
        <v>14354.533333333329</v>
      </c>
      <c r="J76" s="321">
        <v>14539.066666666662</v>
      </c>
      <c r="K76" s="320">
        <v>14170</v>
      </c>
      <c r="L76" s="320">
        <v>13763.45</v>
      </c>
      <c r="M76" s="320">
        <v>2.2409999999999999E-2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747.35</v>
      </c>
      <c r="D77" s="321">
        <v>748.75</v>
      </c>
      <c r="E77" s="321">
        <v>743.2</v>
      </c>
      <c r="F77" s="321">
        <v>739.05000000000007</v>
      </c>
      <c r="G77" s="321">
        <v>733.50000000000011</v>
      </c>
      <c r="H77" s="321">
        <v>752.9</v>
      </c>
      <c r="I77" s="321">
        <v>758.44999999999993</v>
      </c>
      <c r="J77" s="321">
        <v>762.59999999999991</v>
      </c>
      <c r="K77" s="320">
        <v>754.3</v>
      </c>
      <c r="L77" s="320">
        <v>744.6</v>
      </c>
      <c r="M77" s="320">
        <v>61.018659999999997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53.8</v>
      </c>
      <c r="D78" s="321">
        <v>53.383333333333326</v>
      </c>
      <c r="E78" s="321">
        <v>52.616666666666653</v>
      </c>
      <c r="F78" s="321">
        <v>51.43333333333333</v>
      </c>
      <c r="G78" s="321">
        <v>50.666666666666657</v>
      </c>
      <c r="H78" s="321">
        <v>54.566666666666649</v>
      </c>
      <c r="I78" s="321">
        <v>55.333333333333329</v>
      </c>
      <c r="J78" s="321">
        <v>56.516666666666644</v>
      </c>
      <c r="K78" s="320">
        <v>54.15</v>
      </c>
      <c r="L78" s="320">
        <v>52.2</v>
      </c>
      <c r="M78" s="320">
        <v>244.40581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376.75</v>
      </c>
      <c r="D79" s="321">
        <v>379</v>
      </c>
      <c r="E79" s="321">
        <v>373</v>
      </c>
      <c r="F79" s="321">
        <v>369.25</v>
      </c>
      <c r="G79" s="321">
        <v>363.25</v>
      </c>
      <c r="H79" s="321">
        <v>382.75</v>
      </c>
      <c r="I79" s="321">
        <v>388.75</v>
      </c>
      <c r="J79" s="321">
        <v>392.5</v>
      </c>
      <c r="K79" s="320">
        <v>385</v>
      </c>
      <c r="L79" s="320">
        <v>375.25</v>
      </c>
      <c r="M79" s="320">
        <v>17.073530000000002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1111.9000000000001</v>
      </c>
      <c r="D80" s="321">
        <v>1116.2666666666667</v>
      </c>
      <c r="E80" s="321">
        <v>1103.2833333333333</v>
      </c>
      <c r="F80" s="321">
        <v>1094.6666666666667</v>
      </c>
      <c r="G80" s="321">
        <v>1081.6833333333334</v>
      </c>
      <c r="H80" s="321">
        <v>1124.8833333333332</v>
      </c>
      <c r="I80" s="321">
        <v>1137.8666666666663</v>
      </c>
      <c r="J80" s="321">
        <v>1146.4833333333331</v>
      </c>
      <c r="K80" s="320">
        <v>1129.25</v>
      </c>
      <c r="L80" s="320">
        <v>1107.6500000000001</v>
      </c>
      <c r="M80" s="320">
        <v>0.70325000000000004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6739.25</v>
      </c>
      <c r="D81" s="321">
        <v>6711.9333333333343</v>
      </c>
      <c r="E81" s="321">
        <v>6648.9166666666688</v>
      </c>
      <c r="F81" s="321">
        <v>6558.5833333333348</v>
      </c>
      <c r="G81" s="321">
        <v>6495.5666666666693</v>
      </c>
      <c r="H81" s="321">
        <v>6802.2666666666682</v>
      </c>
      <c r="I81" s="321">
        <v>6865.2833333333347</v>
      </c>
      <c r="J81" s="321">
        <v>6955.6166666666677</v>
      </c>
      <c r="K81" s="320">
        <v>6774.95</v>
      </c>
      <c r="L81" s="320">
        <v>6621.6</v>
      </c>
      <c r="M81" s="320">
        <v>5.1679999999999997E-2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1135.5999999999999</v>
      </c>
      <c r="D82" s="321">
        <v>1142.2166666666665</v>
      </c>
      <c r="E82" s="321">
        <v>1124.4333333333329</v>
      </c>
      <c r="F82" s="321">
        <v>1113.2666666666664</v>
      </c>
      <c r="G82" s="321">
        <v>1095.4833333333329</v>
      </c>
      <c r="H82" s="321">
        <v>1153.383333333333</v>
      </c>
      <c r="I82" s="321">
        <v>1171.1666666666663</v>
      </c>
      <c r="J82" s="321">
        <v>1182.333333333333</v>
      </c>
      <c r="K82" s="320">
        <v>1160</v>
      </c>
      <c r="L82" s="320">
        <v>1131.05</v>
      </c>
      <c r="M82" s="320">
        <v>0.38492999999999999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14381.2</v>
      </c>
      <c r="D83" s="321">
        <v>14400.683333333334</v>
      </c>
      <c r="E83" s="321">
        <v>14305.516666666668</v>
      </c>
      <c r="F83" s="321">
        <v>14229.833333333334</v>
      </c>
      <c r="G83" s="321">
        <v>14134.666666666668</v>
      </c>
      <c r="H83" s="321">
        <v>14476.366666666669</v>
      </c>
      <c r="I83" s="321">
        <v>14571.533333333333</v>
      </c>
      <c r="J83" s="321">
        <v>14647.216666666669</v>
      </c>
      <c r="K83" s="320">
        <v>14495.85</v>
      </c>
      <c r="L83" s="320">
        <v>14325</v>
      </c>
      <c r="M83" s="320">
        <v>0.22006000000000001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369.35</v>
      </c>
      <c r="D84" s="321">
        <v>368.73333333333329</v>
      </c>
      <c r="E84" s="321">
        <v>365.76666666666659</v>
      </c>
      <c r="F84" s="321">
        <v>362.18333333333328</v>
      </c>
      <c r="G84" s="321">
        <v>359.21666666666658</v>
      </c>
      <c r="H84" s="321">
        <v>372.31666666666661</v>
      </c>
      <c r="I84" s="321">
        <v>375.2833333333333</v>
      </c>
      <c r="J84" s="321">
        <v>378.86666666666662</v>
      </c>
      <c r="K84" s="320">
        <v>371.7</v>
      </c>
      <c r="L84" s="320">
        <v>365.15</v>
      </c>
      <c r="M84" s="320">
        <v>32.866390000000003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458.4</v>
      </c>
      <c r="D85" s="321">
        <v>461.90000000000003</v>
      </c>
      <c r="E85" s="321">
        <v>451.95000000000005</v>
      </c>
      <c r="F85" s="321">
        <v>445.5</v>
      </c>
      <c r="G85" s="321">
        <v>435.55</v>
      </c>
      <c r="H85" s="321">
        <v>468.35000000000008</v>
      </c>
      <c r="I85" s="321">
        <v>478.3</v>
      </c>
      <c r="J85" s="321">
        <v>484.75000000000011</v>
      </c>
      <c r="K85" s="320">
        <v>471.85</v>
      </c>
      <c r="L85" s="320">
        <v>455.45</v>
      </c>
      <c r="M85" s="320">
        <v>0.93674999999999997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3357.9</v>
      </c>
      <c r="D86" s="321">
        <v>3337.5166666666669</v>
      </c>
      <c r="E86" s="321">
        <v>3283.4833333333336</v>
      </c>
      <c r="F86" s="321">
        <v>3209.0666666666666</v>
      </c>
      <c r="G86" s="321">
        <v>3155.0333333333333</v>
      </c>
      <c r="H86" s="321">
        <v>3411.9333333333338</v>
      </c>
      <c r="I86" s="321">
        <v>3465.9666666666676</v>
      </c>
      <c r="J86" s="321">
        <v>3540.3833333333341</v>
      </c>
      <c r="K86" s="320">
        <v>3391.55</v>
      </c>
      <c r="L86" s="320">
        <v>3263.1</v>
      </c>
      <c r="M86" s="320">
        <v>3.2254800000000001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859.05</v>
      </c>
      <c r="D87" s="321">
        <v>850.81666666666661</v>
      </c>
      <c r="E87" s="321">
        <v>831.63333333333321</v>
      </c>
      <c r="F87" s="321">
        <v>804.21666666666658</v>
      </c>
      <c r="G87" s="321">
        <v>785.03333333333319</v>
      </c>
      <c r="H87" s="321">
        <v>878.23333333333323</v>
      </c>
      <c r="I87" s="321">
        <v>897.41666666666663</v>
      </c>
      <c r="J87" s="321">
        <v>924.83333333333326</v>
      </c>
      <c r="K87" s="320">
        <v>870</v>
      </c>
      <c r="L87" s="320">
        <v>823.4</v>
      </c>
      <c r="M87" s="320">
        <v>13.50202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425.1</v>
      </c>
      <c r="D88" s="321">
        <v>423.33333333333331</v>
      </c>
      <c r="E88" s="321">
        <v>418.81666666666661</v>
      </c>
      <c r="F88" s="321">
        <v>412.5333333333333</v>
      </c>
      <c r="G88" s="321">
        <v>408.01666666666659</v>
      </c>
      <c r="H88" s="321">
        <v>429.61666666666662</v>
      </c>
      <c r="I88" s="321">
        <v>434.13333333333338</v>
      </c>
      <c r="J88" s="321">
        <v>440.41666666666663</v>
      </c>
      <c r="K88" s="320">
        <v>427.85</v>
      </c>
      <c r="L88" s="320">
        <v>417.05</v>
      </c>
      <c r="M88" s="320">
        <v>17.292660000000001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815.85</v>
      </c>
      <c r="D89" s="321">
        <v>819.38333333333321</v>
      </c>
      <c r="E89" s="321">
        <v>808.76666666666642</v>
      </c>
      <c r="F89" s="321">
        <v>801.68333333333317</v>
      </c>
      <c r="G89" s="321">
        <v>791.06666666666638</v>
      </c>
      <c r="H89" s="321">
        <v>826.46666666666647</v>
      </c>
      <c r="I89" s="321">
        <v>837.08333333333326</v>
      </c>
      <c r="J89" s="321">
        <v>844.16666666666652</v>
      </c>
      <c r="K89" s="320">
        <v>830</v>
      </c>
      <c r="L89" s="320">
        <v>812.3</v>
      </c>
      <c r="M89" s="320">
        <v>2.6971500000000002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2516.1999999999998</v>
      </c>
      <c r="D90" s="321">
        <v>2520.4</v>
      </c>
      <c r="E90" s="321">
        <v>2485.8000000000002</v>
      </c>
      <c r="F90" s="321">
        <v>2455.4</v>
      </c>
      <c r="G90" s="321">
        <v>2420.8000000000002</v>
      </c>
      <c r="H90" s="321">
        <v>2550.8000000000002</v>
      </c>
      <c r="I90" s="321">
        <v>2585.3999999999996</v>
      </c>
      <c r="J90" s="321">
        <v>2615.8000000000002</v>
      </c>
      <c r="K90" s="320">
        <v>2555</v>
      </c>
      <c r="L90" s="320">
        <v>2490</v>
      </c>
      <c r="M90" s="320">
        <v>0.77371999999999996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233.2</v>
      </c>
      <c r="D91" s="321">
        <v>232.38333333333333</v>
      </c>
      <c r="E91" s="321">
        <v>230.06666666666666</v>
      </c>
      <c r="F91" s="321">
        <v>226.93333333333334</v>
      </c>
      <c r="G91" s="321">
        <v>224.61666666666667</v>
      </c>
      <c r="H91" s="321">
        <v>235.51666666666665</v>
      </c>
      <c r="I91" s="321">
        <v>237.83333333333331</v>
      </c>
      <c r="J91" s="321">
        <v>240.96666666666664</v>
      </c>
      <c r="K91" s="320">
        <v>234.7</v>
      </c>
      <c r="L91" s="320">
        <v>229.25</v>
      </c>
      <c r="M91" s="320">
        <v>57.609250000000003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636.35</v>
      </c>
      <c r="D92" s="321">
        <v>636.43333333333328</v>
      </c>
      <c r="E92" s="321">
        <v>624.96666666666658</v>
      </c>
      <c r="F92" s="321">
        <v>613.58333333333326</v>
      </c>
      <c r="G92" s="321">
        <v>602.11666666666656</v>
      </c>
      <c r="H92" s="321">
        <v>647.81666666666661</v>
      </c>
      <c r="I92" s="321">
        <v>659.2833333333333</v>
      </c>
      <c r="J92" s="321">
        <v>670.66666666666663</v>
      </c>
      <c r="K92" s="320">
        <v>647.9</v>
      </c>
      <c r="L92" s="320">
        <v>625.04999999999995</v>
      </c>
      <c r="M92" s="320">
        <v>4.6000399999999999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711</v>
      </c>
      <c r="D93" s="321">
        <v>717</v>
      </c>
      <c r="E93" s="321">
        <v>702</v>
      </c>
      <c r="F93" s="321">
        <v>693</v>
      </c>
      <c r="G93" s="321">
        <v>678</v>
      </c>
      <c r="H93" s="321">
        <v>726</v>
      </c>
      <c r="I93" s="321">
        <v>741</v>
      </c>
      <c r="J93" s="321">
        <v>750</v>
      </c>
      <c r="K93" s="320">
        <v>732</v>
      </c>
      <c r="L93" s="320">
        <v>708</v>
      </c>
      <c r="M93" s="320">
        <v>0.86606000000000005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776.8</v>
      </c>
      <c r="D94" s="321">
        <v>768.9666666666667</v>
      </c>
      <c r="E94" s="321">
        <v>757.58333333333337</v>
      </c>
      <c r="F94" s="321">
        <v>738.36666666666667</v>
      </c>
      <c r="G94" s="321">
        <v>726.98333333333335</v>
      </c>
      <c r="H94" s="321">
        <v>788.18333333333339</v>
      </c>
      <c r="I94" s="321">
        <v>799.56666666666661</v>
      </c>
      <c r="J94" s="321">
        <v>818.78333333333342</v>
      </c>
      <c r="K94" s="320">
        <v>780.35</v>
      </c>
      <c r="L94" s="320">
        <v>749.75</v>
      </c>
      <c r="M94" s="320">
        <v>1.2290700000000001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107.1</v>
      </c>
      <c r="D95" s="321">
        <v>106.8</v>
      </c>
      <c r="E95" s="321">
        <v>105.89999999999999</v>
      </c>
      <c r="F95" s="321">
        <v>104.69999999999999</v>
      </c>
      <c r="G95" s="321">
        <v>103.79999999999998</v>
      </c>
      <c r="H95" s="321">
        <v>108</v>
      </c>
      <c r="I95" s="321">
        <v>108.9</v>
      </c>
      <c r="J95" s="321">
        <v>110.10000000000001</v>
      </c>
      <c r="K95" s="320">
        <v>107.7</v>
      </c>
      <c r="L95" s="320">
        <v>105.6</v>
      </c>
      <c r="M95" s="320">
        <v>13.34258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407.65</v>
      </c>
      <c r="D96" s="321">
        <v>403.06666666666666</v>
      </c>
      <c r="E96" s="321">
        <v>394.13333333333333</v>
      </c>
      <c r="F96" s="321">
        <v>380.61666666666667</v>
      </c>
      <c r="G96" s="321">
        <v>371.68333333333334</v>
      </c>
      <c r="H96" s="321">
        <v>416.58333333333331</v>
      </c>
      <c r="I96" s="321">
        <v>425.51666666666659</v>
      </c>
      <c r="J96" s="321">
        <v>439.0333333333333</v>
      </c>
      <c r="K96" s="320">
        <v>412</v>
      </c>
      <c r="L96" s="320">
        <v>389.55</v>
      </c>
      <c r="M96" s="320">
        <v>4.50298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1399.25</v>
      </c>
      <c r="D97" s="321">
        <v>1397.7166666666665</v>
      </c>
      <c r="E97" s="321">
        <v>1382.633333333333</v>
      </c>
      <c r="F97" s="321">
        <v>1366.0166666666664</v>
      </c>
      <c r="G97" s="321">
        <v>1350.9333333333329</v>
      </c>
      <c r="H97" s="321">
        <v>1414.333333333333</v>
      </c>
      <c r="I97" s="321">
        <v>1429.4166666666665</v>
      </c>
      <c r="J97" s="321">
        <v>1446.0333333333331</v>
      </c>
      <c r="K97" s="320">
        <v>1412.8</v>
      </c>
      <c r="L97" s="320">
        <v>1381.1</v>
      </c>
      <c r="M97" s="320">
        <v>4.3054300000000003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1161.25</v>
      </c>
      <c r="D98" s="321">
        <v>1171.2666666666667</v>
      </c>
      <c r="E98" s="321">
        <v>1146.9833333333333</v>
      </c>
      <c r="F98" s="321">
        <v>1132.7166666666667</v>
      </c>
      <c r="G98" s="321">
        <v>1108.4333333333334</v>
      </c>
      <c r="H98" s="321">
        <v>1185.5333333333333</v>
      </c>
      <c r="I98" s="321">
        <v>1209.8166666666666</v>
      </c>
      <c r="J98" s="321">
        <v>1224.0833333333333</v>
      </c>
      <c r="K98" s="320">
        <v>1195.55</v>
      </c>
      <c r="L98" s="320">
        <v>1157</v>
      </c>
      <c r="M98" s="320">
        <v>0.57728000000000002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18.850000000000001</v>
      </c>
      <c r="D99" s="321">
        <v>18.900000000000002</v>
      </c>
      <c r="E99" s="321">
        <v>18.650000000000006</v>
      </c>
      <c r="F99" s="321">
        <v>18.450000000000003</v>
      </c>
      <c r="G99" s="321">
        <v>18.200000000000006</v>
      </c>
      <c r="H99" s="321">
        <v>19.100000000000005</v>
      </c>
      <c r="I99" s="321">
        <v>19.349999999999998</v>
      </c>
      <c r="J99" s="321">
        <v>19.550000000000004</v>
      </c>
      <c r="K99" s="320">
        <v>19.149999999999999</v>
      </c>
      <c r="L99" s="320">
        <v>18.7</v>
      </c>
      <c r="M99" s="320">
        <v>13.72766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646.6</v>
      </c>
      <c r="D100" s="321">
        <v>642.16666666666663</v>
      </c>
      <c r="E100" s="321">
        <v>632.48333333333323</v>
      </c>
      <c r="F100" s="321">
        <v>618.36666666666656</v>
      </c>
      <c r="G100" s="321">
        <v>608.68333333333317</v>
      </c>
      <c r="H100" s="321">
        <v>656.2833333333333</v>
      </c>
      <c r="I100" s="321">
        <v>665.9666666666667</v>
      </c>
      <c r="J100" s="321">
        <v>680.08333333333337</v>
      </c>
      <c r="K100" s="320">
        <v>651.85</v>
      </c>
      <c r="L100" s="320">
        <v>628.04999999999995</v>
      </c>
      <c r="M100" s="320">
        <v>1.8862000000000001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858</v>
      </c>
      <c r="D101" s="321">
        <v>865.66666666666663</v>
      </c>
      <c r="E101" s="321">
        <v>847.33333333333326</v>
      </c>
      <c r="F101" s="321">
        <v>836.66666666666663</v>
      </c>
      <c r="G101" s="321">
        <v>818.33333333333326</v>
      </c>
      <c r="H101" s="321">
        <v>876.33333333333326</v>
      </c>
      <c r="I101" s="321">
        <v>894.66666666666652</v>
      </c>
      <c r="J101" s="321">
        <v>905.33333333333326</v>
      </c>
      <c r="K101" s="320">
        <v>884</v>
      </c>
      <c r="L101" s="320">
        <v>855</v>
      </c>
      <c r="M101" s="320">
        <v>1.8535900000000001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4266.75</v>
      </c>
      <c r="D102" s="321">
        <v>4213.916666666667</v>
      </c>
      <c r="E102" s="321">
        <v>4147.8333333333339</v>
      </c>
      <c r="F102" s="321">
        <v>4028.916666666667</v>
      </c>
      <c r="G102" s="321">
        <v>3962.8333333333339</v>
      </c>
      <c r="H102" s="321">
        <v>4332.8333333333339</v>
      </c>
      <c r="I102" s="321">
        <v>4398.9166666666679</v>
      </c>
      <c r="J102" s="321">
        <v>4517.8333333333339</v>
      </c>
      <c r="K102" s="320">
        <v>4280</v>
      </c>
      <c r="L102" s="320">
        <v>4095</v>
      </c>
      <c r="M102" s="320">
        <v>0.23654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85.8</v>
      </c>
      <c r="D103" s="321">
        <v>85.466666666666654</v>
      </c>
      <c r="E103" s="321">
        <v>84.633333333333312</v>
      </c>
      <c r="F103" s="321">
        <v>83.466666666666654</v>
      </c>
      <c r="G103" s="321">
        <v>82.633333333333312</v>
      </c>
      <c r="H103" s="321">
        <v>86.633333333333312</v>
      </c>
      <c r="I103" s="321">
        <v>87.466666666666654</v>
      </c>
      <c r="J103" s="321">
        <v>88.633333333333312</v>
      </c>
      <c r="K103" s="320">
        <v>86.3</v>
      </c>
      <c r="L103" s="320">
        <v>84.3</v>
      </c>
      <c r="M103" s="320">
        <v>28.70411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737.4</v>
      </c>
      <c r="D104" s="321">
        <v>742.73333333333323</v>
      </c>
      <c r="E104" s="321">
        <v>726.01666666666642</v>
      </c>
      <c r="F104" s="321">
        <v>714.63333333333321</v>
      </c>
      <c r="G104" s="321">
        <v>697.9166666666664</v>
      </c>
      <c r="H104" s="321">
        <v>754.11666666666645</v>
      </c>
      <c r="I104" s="321">
        <v>770.83333333333337</v>
      </c>
      <c r="J104" s="321">
        <v>782.21666666666647</v>
      </c>
      <c r="K104" s="320">
        <v>759.45</v>
      </c>
      <c r="L104" s="320">
        <v>731.35</v>
      </c>
      <c r="M104" s="320">
        <v>0.68989</v>
      </c>
      <c r="N104" s="1"/>
      <c r="O104" s="1"/>
    </row>
    <row r="105" spans="1:15" ht="12.75" customHeight="1">
      <c r="A105" s="30">
        <v>95</v>
      </c>
      <c r="B105" s="334" t="s">
        <v>827</v>
      </c>
      <c r="C105" s="320">
        <v>197</v>
      </c>
      <c r="D105" s="321">
        <v>197.43333333333331</v>
      </c>
      <c r="E105" s="321">
        <v>194.06666666666661</v>
      </c>
      <c r="F105" s="321">
        <v>191.1333333333333</v>
      </c>
      <c r="G105" s="321">
        <v>187.76666666666659</v>
      </c>
      <c r="H105" s="321">
        <v>200.36666666666662</v>
      </c>
      <c r="I105" s="321">
        <v>203.73333333333335</v>
      </c>
      <c r="J105" s="321">
        <v>206.66666666666663</v>
      </c>
      <c r="K105" s="320">
        <v>200.8</v>
      </c>
      <c r="L105" s="320">
        <v>194.5</v>
      </c>
      <c r="M105" s="320">
        <v>11.239420000000001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292.05</v>
      </c>
      <c r="D106" s="321">
        <v>290.55</v>
      </c>
      <c r="E106" s="321">
        <v>286.10000000000002</v>
      </c>
      <c r="F106" s="321">
        <v>280.15000000000003</v>
      </c>
      <c r="G106" s="321">
        <v>275.70000000000005</v>
      </c>
      <c r="H106" s="321">
        <v>296.5</v>
      </c>
      <c r="I106" s="321">
        <v>300.94999999999993</v>
      </c>
      <c r="J106" s="321">
        <v>306.89999999999998</v>
      </c>
      <c r="K106" s="320">
        <v>295</v>
      </c>
      <c r="L106" s="320">
        <v>284.60000000000002</v>
      </c>
      <c r="M106" s="320">
        <v>2.2402099999999998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464.55</v>
      </c>
      <c r="D107" s="321">
        <v>467.2166666666667</v>
      </c>
      <c r="E107" s="321">
        <v>454.83333333333337</v>
      </c>
      <c r="F107" s="321">
        <v>445.11666666666667</v>
      </c>
      <c r="G107" s="321">
        <v>432.73333333333335</v>
      </c>
      <c r="H107" s="321">
        <v>476.93333333333339</v>
      </c>
      <c r="I107" s="321">
        <v>489.31666666666672</v>
      </c>
      <c r="J107" s="321">
        <v>499.03333333333342</v>
      </c>
      <c r="K107" s="320">
        <v>479.6</v>
      </c>
      <c r="L107" s="320">
        <v>457.5</v>
      </c>
      <c r="M107" s="320">
        <v>30.926349999999999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740.15</v>
      </c>
      <c r="D108" s="321">
        <v>743.48333333333323</v>
      </c>
      <c r="E108" s="321">
        <v>730.01666666666642</v>
      </c>
      <c r="F108" s="321">
        <v>719.88333333333321</v>
      </c>
      <c r="G108" s="321">
        <v>706.4166666666664</v>
      </c>
      <c r="H108" s="321">
        <v>753.61666666666645</v>
      </c>
      <c r="I108" s="321">
        <v>767.08333333333337</v>
      </c>
      <c r="J108" s="321">
        <v>777.21666666666647</v>
      </c>
      <c r="K108" s="320">
        <v>756.95</v>
      </c>
      <c r="L108" s="320">
        <v>733.35</v>
      </c>
      <c r="M108" s="320">
        <v>15.064030000000001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651.85</v>
      </c>
      <c r="D109" s="321">
        <v>645.2833333333333</v>
      </c>
      <c r="E109" s="321">
        <v>628.56666666666661</v>
      </c>
      <c r="F109" s="321">
        <v>605.2833333333333</v>
      </c>
      <c r="G109" s="321">
        <v>588.56666666666661</v>
      </c>
      <c r="H109" s="321">
        <v>668.56666666666661</v>
      </c>
      <c r="I109" s="321">
        <v>685.2833333333333</v>
      </c>
      <c r="J109" s="321">
        <v>708.56666666666661</v>
      </c>
      <c r="K109" s="320">
        <v>662</v>
      </c>
      <c r="L109" s="320">
        <v>622</v>
      </c>
      <c r="M109" s="320">
        <v>0.86409000000000002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981.2</v>
      </c>
      <c r="D110" s="321">
        <v>983.25</v>
      </c>
      <c r="E110" s="321">
        <v>975.9</v>
      </c>
      <c r="F110" s="321">
        <v>970.6</v>
      </c>
      <c r="G110" s="321">
        <v>963.25</v>
      </c>
      <c r="H110" s="321">
        <v>988.55</v>
      </c>
      <c r="I110" s="321">
        <v>995.89999999999986</v>
      </c>
      <c r="J110" s="321">
        <v>1001.1999999999999</v>
      </c>
      <c r="K110" s="320">
        <v>990.6</v>
      </c>
      <c r="L110" s="320">
        <v>977.95</v>
      </c>
      <c r="M110" s="320">
        <v>18.409479999999999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190.25</v>
      </c>
      <c r="D111" s="321">
        <v>189.96666666666667</v>
      </c>
      <c r="E111" s="321">
        <v>187.43333333333334</v>
      </c>
      <c r="F111" s="321">
        <v>184.61666666666667</v>
      </c>
      <c r="G111" s="321">
        <v>182.08333333333334</v>
      </c>
      <c r="H111" s="321">
        <v>192.78333333333333</v>
      </c>
      <c r="I111" s="321">
        <v>195.31666666666669</v>
      </c>
      <c r="J111" s="321">
        <v>198.13333333333333</v>
      </c>
      <c r="K111" s="320">
        <v>192.5</v>
      </c>
      <c r="L111" s="320">
        <v>187.15</v>
      </c>
      <c r="M111" s="320">
        <v>127.068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338.25</v>
      </c>
      <c r="D112" s="321">
        <v>339.05</v>
      </c>
      <c r="E112" s="321">
        <v>335.35</v>
      </c>
      <c r="F112" s="321">
        <v>332.45</v>
      </c>
      <c r="G112" s="321">
        <v>328.75</v>
      </c>
      <c r="H112" s="321">
        <v>341.95000000000005</v>
      </c>
      <c r="I112" s="321">
        <v>345.65</v>
      </c>
      <c r="J112" s="321">
        <v>348.55000000000007</v>
      </c>
      <c r="K112" s="320">
        <v>342.75</v>
      </c>
      <c r="L112" s="320">
        <v>336.15</v>
      </c>
      <c r="M112" s="320">
        <v>0.74751999999999996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4101.1499999999996</v>
      </c>
      <c r="D113" s="321">
        <v>4087.65</v>
      </c>
      <c r="E113" s="321">
        <v>4035.25</v>
      </c>
      <c r="F113" s="321">
        <v>3969.35</v>
      </c>
      <c r="G113" s="321">
        <v>3916.95</v>
      </c>
      <c r="H113" s="321">
        <v>4153.55</v>
      </c>
      <c r="I113" s="321">
        <v>4205.9500000000007</v>
      </c>
      <c r="J113" s="321">
        <v>4271.8500000000004</v>
      </c>
      <c r="K113" s="320">
        <v>4140.05</v>
      </c>
      <c r="L113" s="320">
        <v>4021.75</v>
      </c>
      <c r="M113" s="320">
        <v>1.87304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1646.95</v>
      </c>
      <c r="D114" s="321">
        <v>1647.6499999999999</v>
      </c>
      <c r="E114" s="321">
        <v>1631.2999999999997</v>
      </c>
      <c r="F114" s="321">
        <v>1615.6499999999999</v>
      </c>
      <c r="G114" s="321">
        <v>1599.2999999999997</v>
      </c>
      <c r="H114" s="321">
        <v>1663.2999999999997</v>
      </c>
      <c r="I114" s="321">
        <v>1679.6499999999996</v>
      </c>
      <c r="J114" s="321">
        <v>1695.2999999999997</v>
      </c>
      <c r="K114" s="320">
        <v>1664</v>
      </c>
      <c r="L114" s="320">
        <v>1632</v>
      </c>
      <c r="M114" s="320">
        <v>4.4173200000000001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657.9</v>
      </c>
      <c r="D115" s="321">
        <v>655.65</v>
      </c>
      <c r="E115" s="321">
        <v>650.54999999999995</v>
      </c>
      <c r="F115" s="321">
        <v>643.19999999999993</v>
      </c>
      <c r="G115" s="321">
        <v>638.09999999999991</v>
      </c>
      <c r="H115" s="321">
        <v>663</v>
      </c>
      <c r="I115" s="321">
        <v>668.10000000000014</v>
      </c>
      <c r="J115" s="321">
        <v>675.45</v>
      </c>
      <c r="K115" s="320">
        <v>660.75</v>
      </c>
      <c r="L115" s="320">
        <v>648.29999999999995</v>
      </c>
      <c r="M115" s="320">
        <v>6.0975700000000002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899.15</v>
      </c>
      <c r="D116" s="321">
        <v>892.01666666666677</v>
      </c>
      <c r="E116" s="321">
        <v>863.03333333333353</v>
      </c>
      <c r="F116" s="321">
        <v>826.91666666666674</v>
      </c>
      <c r="G116" s="321">
        <v>797.93333333333351</v>
      </c>
      <c r="H116" s="321">
        <v>928.13333333333355</v>
      </c>
      <c r="I116" s="321">
        <v>957.1166666666669</v>
      </c>
      <c r="J116" s="321">
        <v>993.23333333333358</v>
      </c>
      <c r="K116" s="320">
        <v>921</v>
      </c>
      <c r="L116" s="320">
        <v>855.9</v>
      </c>
      <c r="M116" s="320">
        <v>36.528179999999999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1044.3499999999999</v>
      </c>
      <c r="D117" s="321">
        <v>1032.2833333333333</v>
      </c>
      <c r="E117" s="321">
        <v>973.41666666666652</v>
      </c>
      <c r="F117" s="321">
        <v>902.48333333333323</v>
      </c>
      <c r="G117" s="321">
        <v>843.61666666666645</v>
      </c>
      <c r="H117" s="321">
        <v>1103.2166666666667</v>
      </c>
      <c r="I117" s="321">
        <v>1162.0833333333335</v>
      </c>
      <c r="J117" s="321">
        <v>1233.0166666666667</v>
      </c>
      <c r="K117" s="320">
        <v>1091.1500000000001</v>
      </c>
      <c r="L117" s="320">
        <v>961.35</v>
      </c>
      <c r="M117" s="320">
        <v>7.9805299999999999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3588.7</v>
      </c>
      <c r="D118" s="321">
        <v>3535.3666666666668</v>
      </c>
      <c r="E118" s="321">
        <v>3401.7333333333336</v>
      </c>
      <c r="F118" s="321">
        <v>3214.7666666666669</v>
      </c>
      <c r="G118" s="321">
        <v>3081.1333333333337</v>
      </c>
      <c r="H118" s="321">
        <v>3722.3333333333335</v>
      </c>
      <c r="I118" s="321">
        <v>3855.9666666666667</v>
      </c>
      <c r="J118" s="321">
        <v>4042.9333333333334</v>
      </c>
      <c r="K118" s="320">
        <v>3669</v>
      </c>
      <c r="L118" s="320">
        <v>3348.4</v>
      </c>
      <c r="M118" s="320">
        <v>4.0208700000000004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382</v>
      </c>
      <c r="D119" s="321">
        <v>379.90000000000003</v>
      </c>
      <c r="E119" s="321">
        <v>376.10000000000008</v>
      </c>
      <c r="F119" s="321">
        <v>370.20000000000005</v>
      </c>
      <c r="G119" s="321">
        <v>366.40000000000009</v>
      </c>
      <c r="H119" s="321">
        <v>385.80000000000007</v>
      </c>
      <c r="I119" s="321">
        <v>389.6</v>
      </c>
      <c r="J119" s="321">
        <v>395.50000000000006</v>
      </c>
      <c r="K119" s="320">
        <v>383.7</v>
      </c>
      <c r="L119" s="320">
        <v>374</v>
      </c>
      <c r="M119" s="320">
        <v>19.855640000000001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216.75</v>
      </c>
      <c r="D120" s="321">
        <v>217.25</v>
      </c>
      <c r="E120" s="321">
        <v>214.5</v>
      </c>
      <c r="F120" s="321">
        <v>212.25</v>
      </c>
      <c r="G120" s="321">
        <v>209.5</v>
      </c>
      <c r="H120" s="321">
        <v>219.5</v>
      </c>
      <c r="I120" s="321">
        <v>222.25</v>
      </c>
      <c r="J120" s="321">
        <v>224.5</v>
      </c>
      <c r="K120" s="320">
        <v>220</v>
      </c>
      <c r="L120" s="320">
        <v>215</v>
      </c>
      <c r="M120" s="320">
        <v>1.1436599999999999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139.9</v>
      </c>
      <c r="D121" s="321">
        <v>139.41666666666666</v>
      </c>
      <c r="E121" s="321">
        <v>138.48333333333332</v>
      </c>
      <c r="F121" s="321">
        <v>137.06666666666666</v>
      </c>
      <c r="G121" s="321">
        <v>136.13333333333333</v>
      </c>
      <c r="H121" s="321">
        <v>140.83333333333331</v>
      </c>
      <c r="I121" s="321">
        <v>141.76666666666665</v>
      </c>
      <c r="J121" s="321">
        <v>143.18333333333331</v>
      </c>
      <c r="K121" s="320">
        <v>140.35</v>
      </c>
      <c r="L121" s="320">
        <v>138</v>
      </c>
      <c r="M121" s="320">
        <v>14.339549999999999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1032.3</v>
      </c>
      <c r="D122" s="321">
        <v>1033.3</v>
      </c>
      <c r="E122" s="321">
        <v>1024.8999999999999</v>
      </c>
      <c r="F122" s="321">
        <v>1017.5</v>
      </c>
      <c r="G122" s="321">
        <v>1009.0999999999999</v>
      </c>
      <c r="H122" s="321">
        <v>1040.6999999999998</v>
      </c>
      <c r="I122" s="321">
        <v>1049.0999999999999</v>
      </c>
      <c r="J122" s="321">
        <v>1056.4999999999998</v>
      </c>
      <c r="K122" s="320">
        <v>1041.7</v>
      </c>
      <c r="L122" s="320">
        <v>1025.9000000000001</v>
      </c>
      <c r="M122" s="320">
        <v>5.38063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897.2</v>
      </c>
      <c r="D123" s="321">
        <v>898.33333333333337</v>
      </c>
      <c r="E123" s="321">
        <v>881.86666666666679</v>
      </c>
      <c r="F123" s="321">
        <v>866.53333333333342</v>
      </c>
      <c r="G123" s="321">
        <v>850.06666666666683</v>
      </c>
      <c r="H123" s="321">
        <v>913.66666666666674</v>
      </c>
      <c r="I123" s="321">
        <v>930.13333333333321</v>
      </c>
      <c r="J123" s="321">
        <v>945.4666666666667</v>
      </c>
      <c r="K123" s="320">
        <v>914.8</v>
      </c>
      <c r="L123" s="320">
        <v>883</v>
      </c>
      <c r="M123" s="320">
        <v>4.3787099999999999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572.25</v>
      </c>
      <c r="D124" s="321">
        <v>569.71666666666658</v>
      </c>
      <c r="E124" s="321">
        <v>562.58333333333314</v>
      </c>
      <c r="F124" s="321">
        <v>552.91666666666652</v>
      </c>
      <c r="G124" s="321">
        <v>545.78333333333308</v>
      </c>
      <c r="H124" s="321">
        <v>579.38333333333321</v>
      </c>
      <c r="I124" s="321">
        <v>586.51666666666665</v>
      </c>
      <c r="J124" s="321">
        <v>596.18333333333328</v>
      </c>
      <c r="K124" s="320">
        <v>576.85</v>
      </c>
      <c r="L124" s="320">
        <v>560.04999999999995</v>
      </c>
      <c r="M124" s="320">
        <v>23.164860000000001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1538.3</v>
      </c>
      <c r="D125" s="321">
        <v>1545.2666666666667</v>
      </c>
      <c r="E125" s="321">
        <v>1522.5333333333333</v>
      </c>
      <c r="F125" s="321">
        <v>1506.7666666666667</v>
      </c>
      <c r="G125" s="321">
        <v>1484.0333333333333</v>
      </c>
      <c r="H125" s="321">
        <v>1561.0333333333333</v>
      </c>
      <c r="I125" s="321">
        <v>1583.7666666666664</v>
      </c>
      <c r="J125" s="321">
        <v>1599.5333333333333</v>
      </c>
      <c r="K125" s="320">
        <v>1568</v>
      </c>
      <c r="L125" s="320">
        <v>1529.5</v>
      </c>
      <c r="M125" s="320">
        <v>1.29525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269.60000000000002</v>
      </c>
      <c r="D126" s="321">
        <v>271.8</v>
      </c>
      <c r="E126" s="321">
        <v>266</v>
      </c>
      <c r="F126" s="321">
        <v>262.39999999999998</v>
      </c>
      <c r="G126" s="321">
        <v>256.59999999999997</v>
      </c>
      <c r="H126" s="321">
        <v>275.40000000000003</v>
      </c>
      <c r="I126" s="321">
        <v>281.2000000000001</v>
      </c>
      <c r="J126" s="321">
        <v>284.80000000000007</v>
      </c>
      <c r="K126" s="320">
        <v>277.60000000000002</v>
      </c>
      <c r="L126" s="320">
        <v>268.2</v>
      </c>
      <c r="M126" s="320">
        <v>3.6621000000000001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81.150000000000006</v>
      </c>
      <c r="D127" s="321">
        <v>81.05</v>
      </c>
      <c r="E127" s="321">
        <v>80.099999999999994</v>
      </c>
      <c r="F127" s="321">
        <v>79.05</v>
      </c>
      <c r="G127" s="321">
        <v>78.099999999999994</v>
      </c>
      <c r="H127" s="321">
        <v>82.1</v>
      </c>
      <c r="I127" s="321">
        <v>83.050000000000011</v>
      </c>
      <c r="J127" s="321">
        <v>84.1</v>
      </c>
      <c r="K127" s="320">
        <v>82</v>
      </c>
      <c r="L127" s="320">
        <v>80</v>
      </c>
      <c r="M127" s="320">
        <v>3.0640999999999998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1191.9000000000001</v>
      </c>
      <c r="D128" s="321">
        <v>1200.4666666666667</v>
      </c>
      <c r="E128" s="321">
        <v>1137.0833333333335</v>
      </c>
      <c r="F128" s="321">
        <v>1082.2666666666669</v>
      </c>
      <c r="G128" s="321">
        <v>1018.8833333333337</v>
      </c>
      <c r="H128" s="321">
        <v>1255.2833333333333</v>
      </c>
      <c r="I128" s="321">
        <v>1318.6666666666665</v>
      </c>
      <c r="J128" s="321">
        <v>1373.4833333333331</v>
      </c>
      <c r="K128" s="320">
        <v>1263.8499999999999</v>
      </c>
      <c r="L128" s="320">
        <v>1145.6500000000001</v>
      </c>
      <c r="M128" s="320">
        <v>6.0834200000000003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2282.4</v>
      </c>
      <c r="D129" s="321">
        <v>2292.4</v>
      </c>
      <c r="E129" s="321">
        <v>2252</v>
      </c>
      <c r="F129" s="321">
        <v>2221.6</v>
      </c>
      <c r="G129" s="321">
        <v>2181.1999999999998</v>
      </c>
      <c r="H129" s="321">
        <v>2322.8000000000002</v>
      </c>
      <c r="I129" s="321">
        <v>2363.2000000000007</v>
      </c>
      <c r="J129" s="321">
        <v>2393.6000000000004</v>
      </c>
      <c r="K129" s="320">
        <v>2332.8000000000002</v>
      </c>
      <c r="L129" s="320">
        <v>2262</v>
      </c>
      <c r="M129" s="320">
        <v>9.2567599999999999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270.10000000000002</v>
      </c>
      <c r="D130" s="321">
        <v>269.88333333333333</v>
      </c>
      <c r="E130" s="321">
        <v>266.36666666666667</v>
      </c>
      <c r="F130" s="321">
        <v>262.63333333333333</v>
      </c>
      <c r="G130" s="321">
        <v>259.11666666666667</v>
      </c>
      <c r="H130" s="321">
        <v>273.61666666666667</v>
      </c>
      <c r="I130" s="321">
        <v>277.13333333333333</v>
      </c>
      <c r="J130" s="321">
        <v>280.86666666666667</v>
      </c>
      <c r="K130" s="320">
        <v>273.39999999999998</v>
      </c>
      <c r="L130" s="320">
        <v>266.14999999999998</v>
      </c>
      <c r="M130" s="320">
        <v>25.41385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56.05</v>
      </c>
      <c r="D131" s="321">
        <v>56.699999999999996</v>
      </c>
      <c r="E131" s="321">
        <v>54.499999999999993</v>
      </c>
      <c r="F131" s="321">
        <v>52.949999999999996</v>
      </c>
      <c r="G131" s="321">
        <v>50.749999999999993</v>
      </c>
      <c r="H131" s="321">
        <v>58.249999999999993</v>
      </c>
      <c r="I131" s="321">
        <v>60.449999999999996</v>
      </c>
      <c r="J131" s="321">
        <v>61.999999999999993</v>
      </c>
      <c r="K131" s="320">
        <v>58.9</v>
      </c>
      <c r="L131" s="320">
        <v>55.15</v>
      </c>
      <c r="M131" s="320">
        <v>22.806550000000001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713.85</v>
      </c>
      <c r="D132" s="321">
        <v>720.61666666666667</v>
      </c>
      <c r="E132" s="321">
        <v>705.23333333333335</v>
      </c>
      <c r="F132" s="321">
        <v>696.61666666666667</v>
      </c>
      <c r="G132" s="321">
        <v>681.23333333333335</v>
      </c>
      <c r="H132" s="321">
        <v>729.23333333333335</v>
      </c>
      <c r="I132" s="321">
        <v>744.61666666666679</v>
      </c>
      <c r="J132" s="321">
        <v>753.23333333333335</v>
      </c>
      <c r="K132" s="320">
        <v>736</v>
      </c>
      <c r="L132" s="320">
        <v>712</v>
      </c>
      <c r="M132" s="320">
        <v>0.57847000000000004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4564.6000000000004</v>
      </c>
      <c r="D133" s="321">
        <v>4571.8</v>
      </c>
      <c r="E133" s="321">
        <v>4502.8</v>
      </c>
      <c r="F133" s="321">
        <v>4441</v>
      </c>
      <c r="G133" s="321">
        <v>4372</v>
      </c>
      <c r="H133" s="321">
        <v>4633.6000000000004</v>
      </c>
      <c r="I133" s="321">
        <v>4702.6000000000004</v>
      </c>
      <c r="J133" s="321">
        <v>4764.4000000000005</v>
      </c>
      <c r="K133" s="320">
        <v>4640.8</v>
      </c>
      <c r="L133" s="320">
        <v>4510</v>
      </c>
      <c r="M133" s="320">
        <v>7.9933699999999996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4371.25</v>
      </c>
      <c r="D134" s="321">
        <v>4351.666666666667</v>
      </c>
      <c r="E134" s="321">
        <v>4319.3333333333339</v>
      </c>
      <c r="F134" s="321">
        <v>4267.416666666667</v>
      </c>
      <c r="G134" s="321">
        <v>4235.0833333333339</v>
      </c>
      <c r="H134" s="321">
        <v>4403.5833333333339</v>
      </c>
      <c r="I134" s="321">
        <v>4435.9166666666679</v>
      </c>
      <c r="J134" s="321">
        <v>4487.8333333333339</v>
      </c>
      <c r="K134" s="320">
        <v>4384</v>
      </c>
      <c r="L134" s="320">
        <v>4299.75</v>
      </c>
      <c r="M134" s="320">
        <v>1.75712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379.65</v>
      </c>
      <c r="D135" s="321">
        <v>377.2166666666667</v>
      </c>
      <c r="E135" s="321">
        <v>373.43333333333339</v>
      </c>
      <c r="F135" s="321">
        <v>367.2166666666667</v>
      </c>
      <c r="G135" s="321">
        <v>363.43333333333339</v>
      </c>
      <c r="H135" s="321">
        <v>383.43333333333339</v>
      </c>
      <c r="I135" s="321">
        <v>387.2166666666667</v>
      </c>
      <c r="J135" s="321">
        <v>393.43333333333339</v>
      </c>
      <c r="K135" s="320">
        <v>381</v>
      </c>
      <c r="L135" s="320">
        <v>371</v>
      </c>
      <c r="M135" s="320">
        <v>39.512979999999999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4024.55</v>
      </c>
      <c r="D136" s="321">
        <v>4024.7000000000003</v>
      </c>
      <c r="E136" s="321">
        <v>3995.4000000000005</v>
      </c>
      <c r="F136" s="321">
        <v>3966.2500000000005</v>
      </c>
      <c r="G136" s="321">
        <v>3936.9500000000007</v>
      </c>
      <c r="H136" s="321">
        <v>4053.8500000000004</v>
      </c>
      <c r="I136" s="321">
        <v>4083.1500000000005</v>
      </c>
      <c r="J136" s="321">
        <v>4112.3</v>
      </c>
      <c r="K136" s="320">
        <v>4054</v>
      </c>
      <c r="L136" s="320">
        <v>3995.55</v>
      </c>
      <c r="M136" s="320">
        <v>2.4775100000000001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4122.1499999999996</v>
      </c>
      <c r="D137" s="321">
        <v>4118.4666666666662</v>
      </c>
      <c r="E137" s="321">
        <v>4085.2833333333328</v>
      </c>
      <c r="F137" s="321">
        <v>4048.4166666666665</v>
      </c>
      <c r="G137" s="321">
        <v>4015.2333333333331</v>
      </c>
      <c r="H137" s="321">
        <v>4155.3333333333321</v>
      </c>
      <c r="I137" s="321">
        <v>4188.5166666666646</v>
      </c>
      <c r="J137" s="321">
        <v>4225.3833333333323</v>
      </c>
      <c r="K137" s="320">
        <v>4151.6499999999996</v>
      </c>
      <c r="L137" s="320">
        <v>4081.6</v>
      </c>
      <c r="M137" s="320">
        <v>3.0096099999999999</v>
      </c>
      <c r="N137" s="1"/>
      <c r="O137" s="1"/>
    </row>
    <row r="138" spans="1:15" ht="12.75" customHeight="1">
      <c r="A138" s="30">
        <v>128</v>
      </c>
      <c r="B138" s="334" t="s">
        <v>561</v>
      </c>
      <c r="C138" s="320">
        <v>2432.5500000000002</v>
      </c>
      <c r="D138" s="321">
        <v>2430.0666666666671</v>
      </c>
      <c r="E138" s="321">
        <v>2370.1333333333341</v>
      </c>
      <c r="F138" s="321">
        <v>2307.7166666666672</v>
      </c>
      <c r="G138" s="321">
        <v>2247.7833333333342</v>
      </c>
      <c r="H138" s="321">
        <v>2492.483333333334</v>
      </c>
      <c r="I138" s="321">
        <v>2552.4166666666674</v>
      </c>
      <c r="J138" s="321">
        <v>2614.8333333333339</v>
      </c>
      <c r="K138" s="320">
        <v>2490</v>
      </c>
      <c r="L138" s="320">
        <v>2367.65</v>
      </c>
      <c r="M138" s="320">
        <v>0.39510000000000001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60.25</v>
      </c>
      <c r="D139" s="321">
        <v>61.066666666666663</v>
      </c>
      <c r="E139" s="321">
        <v>58.833333333333329</v>
      </c>
      <c r="F139" s="321">
        <v>57.416666666666664</v>
      </c>
      <c r="G139" s="321">
        <v>55.18333333333333</v>
      </c>
      <c r="H139" s="321">
        <v>62.483333333333327</v>
      </c>
      <c r="I139" s="321">
        <v>64.716666666666669</v>
      </c>
      <c r="J139" s="321">
        <v>66.133333333333326</v>
      </c>
      <c r="K139" s="320">
        <v>63.3</v>
      </c>
      <c r="L139" s="320">
        <v>59.65</v>
      </c>
      <c r="M139" s="320">
        <v>17.07141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2679.95</v>
      </c>
      <c r="D140" s="321">
        <v>2683.3166666666666</v>
      </c>
      <c r="E140" s="321">
        <v>2662.6333333333332</v>
      </c>
      <c r="F140" s="321">
        <v>2645.3166666666666</v>
      </c>
      <c r="G140" s="321">
        <v>2624.6333333333332</v>
      </c>
      <c r="H140" s="321">
        <v>2700.6333333333332</v>
      </c>
      <c r="I140" s="321">
        <v>2721.3166666666666</v>
      </c>
      <c r="J140" s="321">
        <v>2738.6333333333332</v>
      </c>
      <c r="K140" s="320">
        <v>2704</v>
      </c>
      <c r="L140" s="320">
        <v>2666</v>
      </c>
      <c r="M140" s="320">
        <v>7.3902599999999996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526.6</v>
      </c>
      <c r="D141" s="321">
        <v>526.66666666666663</v>
      </c>
      <c r="E141" s="321">
        <v>522.98333333333323</v>
      </c>
      <c r="F141" s="321">
        <v>519.36666666666656</v>
      </c>
      <c r="G141" s="321">
        <v>515.68333333333317</v>
      </c>
      <c r="H141" s="321">
        <v>530.2833333333333</v>
      </c>
      <c r="I141" s="321">
        <v>533.9666666666667</v>
      </c>
      <c r="J141" s="321">
        <v>537.58333333333337</v>
      </c>
      <c r="K141" s="320">
        <v>530.35</v>
      </c>
      <c r="L141" s="320">
        <v>523.04999999999995</v>
      </c>
      <c r="M141" s="320">
        <v>2.6116100000000002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161.6</v>
      </c>
      <c r="D142" s="321">
        <v>160.69999999999999</v>
      </c>
      <c r="E142" s="321">
        <v>157.59999999999997</v>
      </c>
      <c r="F142" s="321">
        <v>153.59999999999997</v>
      </c>
      <c r="G142" s="321">
        <v>150.49999999999994</v>
      </c>
      <c r="H142" s="321">
        <v>164.7</v>
      </c>
      <c r="I142" s="321">
        <v>167.8</v>
      </c>
      <c r="J142" s="321">
        <v>171.8</v>
      </c>
      <c r="K142" s="320">
        <v>163.80000000000001</v>
      </c>
      <c r="L142" s="320">
        <v>156.69999999999999</v>
      </c>
      <c r="M142" s="320">
        <v>8.6587200000000006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353.8</v>
      </c>
      <c r="D143" s="321">
        <v>353.48333333333335</v>
      </c>
      <c r="E143" s="321">
        <v>347.16666666666669</v>
      </c>
      <c r="F143" s="321">
        <v>340.53333333333336</v>
      </c>
      <c r="G143" s="321">
        <v>334.2166666666667</v>
      </c>
      <c r="H143" s="321">
        <v>360.11666666666667</v>
      </c>
      <c r="I143" s="321">
        <v>366.43333333333328</v>
      </c>
      <c r="J143" s="321">
        <v>373.06666666666666</v>
      </c>
      <c r="K143" s="320">
        <v>359.8</v>
      </c>
      <c r="L143" s="320">
        <v>346.85</v>
      </c>
      <c r="M143" s="320">
        <v>6.28627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490.85</v>
      </c>
      <c r="D144" s="321">
        <v>489.95</v>
      </c>
      <c r="E144" s="321">
        <v>486.9</v>
      </c>
      <c r="F144" s="321">
        <v>482.95</v>
      </c>
      <c r="G144" s="321">
        <v>479.9</v>
      </c>
      <c r="H144" s="321">
        <v>493.9</v>
      </c>
      <c r="I144" s="321">
        <v>496.95000000000005</v>
      </c>
      <c r="J144" s="321">
        <v>500.9</v>
      </c>
      <c r="K144" s="320">
        <v>493</v>
      </c>
      <c r="L144" s="320">
        <v>486</v>
      </c>
      <c r="M144" s="320">
        <v>2.7644799999999998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1243.5</v>
      </c>
      <c r="D145" s="321">
        <v>1239.5</v>
      </c>
      <c r="E145" s="321">
        <v>1219</v>
      </c>
      <c r="F145" s="321">
        <v>1194.5</v>
      </c>
      <c r="G145" s="321">
        <v>1174</v>
      </c>
      <c r="H145" s="321">
        <v>1264</v>
      </c>
      <c r="I145" s="321">
        <v>1284.5</v>
      </c>
      <c r="J145" s="321">
        <v>1309</v>
      </c>
      <c r="K145" s="320">
        <v>1260</v>
      </c>
      <c r="L145" s="320">
        <v>1215</v>
      </c>
      <c r="M145" s="320">
        <v>2.1188199999999999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64.900000000000006</v>
      </c>
      <c r="D146" s="321">
        <v>65.033333333333346</v>
      </c>
      <c r="E146" s="321">
        <v>64.316666666666691</v>
      </c>
      <c r="F146" s="321">
        <v>63.733333333333348</v>
      </c>
      <c r="G146" s="321">
        <v>63.016666666666694</v>
      </c>
      <c r="H146" s="321">
        <v>65.616666666666688</v>
      </c>
      <c r="I146" s="321">
        <v>66.333333333333357</v>
      </c>
      <c r="J146" s="321">
        <v>66.916666666666686</v>
      </c>
      <c r="K146" s="320">
        <v>65.75</v>
      </c>
      <c r="L146" s="320">
        <v>64.45</v>
      </c>
      <c r="M146" s="320">
        <v>5.9420599999999997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170.2</v>
      </c>
      <c r="D147" s="321">
        <v>172.98333333333335</v>
      </c>
      <c r="E147" s="321">
        <v>166.9666666666667</v>
      </c>
      <c r="F147" s="321">
        <v>163.73333333333335</v>
      </c>
      <c r="G147" s="321">
        <v>157.7166666666667</v>
      </c>
      <c r="H147" s="321">
        <v>176.2166666666667</v>
      </c>
      <c r="I147" s="321">
        <v>182.23333333333335</v>
      </c>
      <c r="J147" s="321">
        <v>185.4666666666667</v>
      </c>
      <c r="K147" s="320">
        <v>179</v>
      </c>
      <c r="L147" s="320">
        <v>169.75</v>
      </c>
      <c r="M147" s="320">
        <v>4.6802900000000003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114.9</v>
      </c>
      <c r="D148" s="321">
        <v>114.84999999999998</v>
      </c>
      <c r="E148" s="321">
        <v>113.64999999999996</v>
      </c>
      <c r="F148" s="321">
        <v>112.39999999999998</v>
      </c>
      <c r="G148" s="321">
        <v>111.19999999999996</v>
      </c>
      <c r="H148" s="321">
        <v>116.09999999999997</v>
      </c>
      <c r="I148" s="321">
        <v>117.29999999999998</v>
      </c>
      <c r="J148" s="321">
        <v>118.54999999999997</v>
      </c>
      <c r="K148" s="320">
        <v>116.05</v>
      </c>
      <c r="L148" s="320">
        <v>113.6</v>
      </c>
      <c r="M148" s="320">
        <v>10.72941</v>
      </c>
      <c r="N148" s="1"/>
      <c r="O148" s="1"/>
    </row>
    <row r="149" spans="1:15" ht="12.75" customHeight="1">
      <c r="A149" s="30">
        <v>139</v>
      </c>
      <c r="B149" s="334" t="s">
        <v>828</v>
      </c>
      <c r="C149" s="320">
        <v>54.9</v>
      </c>
      <c r="D149" s="321">
        <v>55.216666666666669</v>
      </c>
      <c r="E149" s="321">
        <v>53.933333333333337</v>
      </c>
      <c r="F149" s="321">
        <v>52.966666666666669</v>
      </c>
      <c r="G149" s="321">
        <v>51.683333333333337</v>
      </c>
      <c r="H149" s="321">
        <v>56.183333333333337</v>
      </c>
      <c r="I149" s="321">
        <v>57.466666666666669</v>
      </c>
      <c r="J149" s="321">
        <v>58.433333333333337</v>
      </c>
      <c r="K149" s="320">
        <v>56.5</v>
      </c>
      <c r="L149" s="320">
        <v>54.25</v>
      </c>
      <c r="M149" s="320">
        <v>8.8069400000000009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685.5</v>
      </c>
      <c r="D150" s="321">
        <v>682.58333333333337</v>
      </c>
      <c r="E150" s="321">
        <v>675.16666666666674</v>
      </c>
      <c r="F150" s="321">
        <v>664.83333333333337</v>
      </c>
      <c r="G150" s="321">
        <v>657.41666666666674</v>
      </c>
      <c r="H150" s="321">
        <v>692.91666666666674</v>
      </c>
      <c r="I150" s="321">
        <v>700.33333333333348</v>
      </c>
      <c r="J150" s="321">
        <v>710.66666666666674</v>
      </c>
      <c r="K150" s="320">
        <v>690</v>
      </c>
      <c r="L150" s="320">
        <v>672.25</v>
      </c>
      <c r="M150" s="320">
        <v>0.58326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1619.05</v>
      </c>
      <c r="D151" s="321">
        <v>1615.6000000000001</v>
      </c>
      <c r="E151" s="321">
        <v>1602.4500000000003</v>
      </c>
      <c r="F151" s="321">
        <v>1585.8500000000001</v>
      </c>
      <c r="G151" s="321">
        <v>1572.7000000000003</v>
      </c>
      <c r="H151" s="321">
        <v>1632.2000000000003</v>
      </c>
      <c r="I151" s="321">
        <v>1645.3500000000004</v>
      </c>
      <c r="J151" s="321">
        <v>1661.9500000000003</v>
      </c>
      <c r="K151" s="320">
        <v>1628.75</v>
      </c>
      <c r="L151" s="320">
        <v>1599</v>
      </c>
      <c r="M151" s="320">
        <v>7.1247999999999996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153.65</v>
      </c>
      <c r="D152" s="321">
        <v>153.5</v>
      </c>
      <c r="E152" s="321">
        <v>153</v>
      </c>
      <c r="F152" s="321">
        <v>152.35</v>
      </c>
      <c r="G152" s="321">
        <v>151.85</v>
      </c>
      <c r="H152" s="321">
        <v>154.15</v>
      </c>
      <c r="I152" s="321">
        <v>154.65</v>
      </c>
      <c r="J152" s="321">
        <v>155.30000000000001</v>
      </c>
      <c r="K152" s="320">
        <v>154</v>
      </c>
      <c r="L152" s="320">
        <v>152.85</v>
      </c>
      <c r="M152" s="320">
        <v>11.16564</v>
      </c>
      <c r="N152" s="1"/>
      <c r="O152" s="1"/>
    </row>
    <row r="153" spans="1:15" ht="12.75" customHeight="1">
      <c r="A153" s="30">
        <v>143</v>
      </c>
      <c r="B153" s="334" t="s">
        <v>829</v>
      </c>
      <c r="C153" s="320">
        <v>130</v>
      </c>
      <c r="D153" s="321">
        <v>130.98333333333332</v>
      </c>
      <c r="E153" s="321">
        <v>128.46666666666664</v>
      </c>
      <c r="F153" s="321">
        <v>126.93333333333331</v>
      </c>
      <c r="G153" s="321">
        <v>124.41666666666663</v>
      </c>
      <c r="H153" s="321">
        <v>132.51666666666665</v>
      </c>
      <c r="I153" s="321">
        <v>135.03333333333336</v>
      </c>
      <c r="J153" s="321">
        <v>136.56666666666666</v>
      </c>
      <c r="K153" s="320">
        <v>133.5</v>
      </c>
      <c r="L153" s="320">
        <v>129.44999999999999</v>
      </c>
      <c r="M153" s="320">
        <v>1.92096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271.35000000000002</v>
      </c>
      <c r="D154" s="321">
        <v>272.4666666666667</v>
      </c>
      <c r="E154" s="321">
        <v>269.88333333333338</v>
      </c>
      <c r="F154" s="321">
        <v>268.41666666666669</v>
      </c>
      <c r="G154" s="321">
        <v>265.83333333333337</v>
      </c>
      <c r="H154" s="321">
        <v>273.93333333333339</v>
      </c>
      <c r="I154" s="321">
        <v>276.51666666666665</v>
      </c>
      <c r="J154" s="321">
        <v>277.98333333333341</v>
      </c>
      <c r="K154" s="320">
        <v>275.05</v>
      </c>
      <c r="L154" s="320">
        <v>271</v>
      </c>
      <c r="M154" s="320">
        <v>0.39026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97.65</v>
      </c>
      <c r="D155" s="321">
        <v>97.316666666666663</v>
      </c>
      <c r="E155" s="321">
        <v>96.633333333333326</v>
      </c>
      <c r="F155" s="321">
        <v>95.61666666666666</v>
      </c>
      <c r="G155" s="321">
        <v>94.933333333333323</v>
      </c>
      <c r="H155" s="321">
        <v>98.333333333333329</v>
      </c>
      <c r="I155" s="321">
        <v>99.016666666666666</v>
      </c>
      <c r="J155" s="321">
        <v>100.03333333333333</v>
      </c>
      <c r="K155" s="320">
        <v>98</v>
      </c>
      <c r="L155" s="320">
        <v>96.3</v>
      </c>
      <c r="M155" s="320">
        <v>68.761700000000005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407.25</v>
      </c>
      <c r="D156" s="321">
        <v>407.83333333333331</v>
      </c>
      <c r="E156" s="321">
        <v>403.06666666666661</v>
      </c>
      <c r="F156" s="321">
        <v>398.88333333333327</v>
      </c>
      <c r="G156" s="321">
        <v>394.11666666666656</v>
      </c>
      <c r="H156" s="321">
        <v>412.01666666666665</v>
      </c>
      <c r="I156" s="321">
        <v>416.78333333333342</v>
      </c>
      <c r="J156" s="321">
        <v>420.9666666666667</v>
      </c>
      <c r="K156" s="320">
        <v>412.6</v>
      </c>
      <c r="L156" s="320">
        <v>403.65</v>
      </c>
      <c r="M156" s="320">
        <v>1.0058499999999999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4716.05</v>
      </c>
      <c r="D157" s="321">
        <v>4658.6833333333334</v>
      </c>
      <c r="E157" s="321">
        <v>4577.3666666666668</v>
      </c>
      <c r="F157" s="321">
        <v>4438.6833333333334</v>
      </c>
      <c r="G157" s="321">
        <v>4357.3666666666668</v>
      </c>
      <c r="H157" s="321">
        <v>4797.3666666666668</v>
      </c>
      <c r="I157" s="321">
        <v>4878.6833333333343</v>
      </c>
      <c r="J157" s="321">
        <v>5017.3666666666668</v>
      </c>
      <c r="K157" s="320">
        <v>4740</v>
      </c>
      <c r="L157" s="320">
        <v>4520</v>
      </c>
      <c r="M157" s="320">
        <v>0.77949999999999997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158.80000000000001</v>
      </c>
      <c r="D158" s="321">
        <v>158.10000000000002</v>
      </c>
      <c r="E158" s="321">
        <v>155.30000000000004</v>
      </c>
      <c r="F158" s="321">
        <v>151.80000000000001</v>
      </c>
      <c r="G158" s="321">
        <v>149.00000000000003</v>
      </c>
      <c r="H158" s="321">
        <v>161.60000000000005</v>
      </c>
      <c r="I158" s="321">
        <v>164.4</v>
      </c>
      <c r="J158" s="321">
        <v>167.90000000000006</v>
      </c>
      <c r="K158" s="320">
        <v>160.9</v>
      </c>
      <c r="L158" s="320">
        <v>154.6</v>
      </c>
      <c r="M158" s="320">
        <v>2.5698699999999999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2831.65</v>
      </c>
      <c r="D159" s="321">
        <v>2860.5166666666664</v>
      </c>
      <c r="E159" s="321">
        <v>2781.1333333333328</v>
      </c>
      <c r="F159" s="321">
        <v>2730.6166666666663</v>
      </c>
      <c r="G159" s="321">
        <v>2651.2333333333327</v>
      </c>
      <c r="H159" s="321">
        <v>2911.0333333333328</v>
      </c>
      <c r="I159" s="321">
        <v>2990.4166666666661</v>
      </c>
      <c r="J159" s="321">
        <v>3040.9333333333329</v>
      </c>
      <c r="K159" s="320">
        <v>2939.9</v>
      </c>
      <c r="L159" s="320">
        <v>2810</v>
      </c>
      <c r="M159" s="320">
        <v>0.46417999999999998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268.25</v>
      </c>
      <c r="D160" s="321">
        <v>269.7166666666667</v>
      </c>
      <c r="E160" s="321">
        <v>265.58333333333337</v>
      </c>
      <c r="F160" s="321">
        <v>262.91666666666669</v>
      </c>
      <c r="G160" s="321">
        <v>258.78333333333336</v>
      </c>
      <c r="H160" s="321">
        <v>272.38333333333338</v>
      </c>
      <c r="I160" s="321">
        <v>276.51666666666671</v>
      </c>
      <c r="J160" s="321">
        <v>279.18333333333339</v>
      </c>
      <c r="K160" s="320">
        <v>273.85000000000002</v>
      </c>
      <c r="L160" s="320">
        <v>267.05</v>
      </c>
      <c r="M160" s="320">
        <v>5.3158000000000003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23.95</v>
      </c>
      <c r="D161" s="321">
        <v>23.95</v>
      </c>
      <c r="E161" s="321">
        <v>23.95</v>
      </c>
      <c r="F161" s="321">
        <v>23.95</v>
      </c>
      <c r="G161" s="321">
        <v>23.95</v>
      </c>
      <c r="H161" s="321">
        <v>23.95</v>
      </c>
      <c r="I161" s="321">
        <v>23.95</v>
      </c>
      <c r="J161" s="321">
        <v>23.95</v>
      </c>
      <c r="K161" s="320">
        <v>23.95</v>
      </c>
      <c r="L161" s="320">
        <v>23.95</v>
      </c>
      <c r="M161" s="320">
        <v>3.57762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124.45</v>
      </c>
      <c r="D162" s="321">
        <v>124.48333333333333</v>
      </c>
      <c r="E162" s="321">
        <v>122.21666666666667</v>
      </c>
      <c r="F162" s="321">
        <v>119.98333333333333</v>
      </c>
      <c r="G162" s="321">
        <v>117.71666666666667</v>
      </c>
      <c r="H162" s="321">
        <v>126.71666666666667</v>
      </c>
      <c r="I162" s="321">
        <v>128.98333333333335</v>
      </c>
      <c r="J162" s="321">
        <v>131.21666666666667</v>
      </c>
      <c r="K162" s="320">
        <v>126.75</v>
      </c>
      <c r="L162" s="320">
        <v>122.25</v>
      </c>
      <c r="M162" s="320">
        <v>56.655110000000001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320.05</v>
      </c>
      <c r="D163" s="321">
        <v>326.34999999999997</v>
      </c>
      <c r="E163" s="321">
        <v>307.69999999999993</v>
      </c>
      <c r="F163" s="321">
        <v>295.34999999999997</v>
      </c>
      <c r="G163" s="321">
        <v>276.69999999999993</v>
      </c>
      <c r="H163" s="321">
        <v>338.69999999999993</v>
      </c>
      <c r="I163" s="321">
        <v>357.34999999999991</v>
      </c>
      <c r="J163" s="321">
        <v>369.69999999999993</v>
      </c>
      <c r="K163" s="320">
        <v>345</v>
      </c>
      <c r="L163" s="320">
        <v>314</v>
      </c>
      <c r="M163" s="320">
        <v>13.689030000000001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157.80000000000001</v>
      </c>
      <c r="D164" s="321">
        <v>157.75</v>
      </c>
      <c r="E164" s="321">
        <v>156.65</v>
      </c>
      <c r="F164" s="321">
        <v>155.5</v>
      </c>
      <c r="G164" s="321">
        <v>154.4</v>
      </c>
      <c r="H164" s="321">
        <v>158.9</v>
      </c>
      <c r="I164" s="321">
        <v>160.00000000000003</v>
      </c>
      <c r="J164" s="321">
        <v>161.15</v>
      </c>
      <c r="K164" s="320">
        <v>158.85</v>
      </c>
      <c r="L164" s="320">
        <v>156.6</v>
      </c>
      <c r="M164" s="320">
        <v>116.17775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2964.8</v>
      </c>
      <c r="D165" s="321">
        <v>2975.2333333333336</v>
      </c>
      <c r="E165" s="321">
        <v>2940.5666666666671</v>
      </c>
      <c r="F165" s="321">
        <v>2916.3333333333335</v>
      </c>
      <c r="G165" s="321">
        <v>2881.666666666667</v>
      </c>
      <c r="H165" s="321">
        <v>2999.4666666666672</v>
      </c>
      <c r="I165" s="321">
        <v>3034.1333333333332</v>
      </c>
      <c r="J165" s="321">
        <v>3058.3666666666672</v>
      </c>
      <c r="K165" s="320">
        <v>3009.9</v>
      </c>
      <c r="L165" s="320">
        <v>2951</v>
      </c>
      <c r="M165" s="320">
        <v>9.4719999999999999E-2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3011.35</v>
      </c>
      <c r="D166" s="321">
        <v>3020.4500000000003</v>
      </c>
      <c r="E166" s="321">
        <v>2990.9000000000005</v>
      </c>
      <c r="F166" s="321">
        <v>2970.4500000000003</v>
      </c>
      <c r="G166" s="321">
        <v>2940.9000000000005</v>
      </c>
      <c r="H166" s="321">
        <v>3040.9000000000005</v>
      </c>
      <c r="I166" s="321">
        <v>3070.4500000000007</v>
      </c>
      <c r="J166" s="321">
        <v>3090.9000000000005</v>
      </c>
      <c r="K166" s="320">
        <v>3050</v>
      </c>
      <c r="L166" s="320">
        <v>3000</v>
      </c>
      <c r="M166" s="320">
        <v>9.3479999999999994E-2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389.35</v>
      </c>
      <c r="D167" s="321">
        <v>390.95</v>
      </c>
      <c r="E167" s="321">
        <v>382</v>
      </c>
      <c r="F167" s="321">
        <v>374.65000000000003</v>
      </c>
      <c r="G167" s="321">
        <v>365.70000000000005</v>
      </c>
      <c r="H167" s="321">
        <v>398.29999999999995</v>
      </c>
      <c r="I167" s="321">
        <v>407.24999999999989</v>
      </c>
      <c r="J167" s="321">
        <v>414.59999999999991</v>
      </c>
      <c r="K167" s="320">
        <v>399.9</v>
      </c>
      <c r="L167" s="320">
        <v>383.6</v>
      </c>
      <c r="M167" s="320">
        <v>1.87625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118.6</v>
      </c>
      <c r="D168" s="321">
        <v>119.23333333333333</v>
      </c>
      <c r="E168" s="321">
        <v>117.46666666666667</v>
      </c>
      <c r="F168" s="321">
        <v>116.33333333333333</v>
      </c>
      <c r="G168" s="321">
        <v>114.56666666666666</v>
      </c>
      <c r="H168" s="321">
        <v>120.36666666666667</v>
      </c>
      <c r="I168" s="321">
        <v>122.13333333333335</v>
      </c>
      <c r="J168" s="321">
        <v>123.26666666666668</v>
      </c>
      <c r="K168" s="320">
        <v>121</v>
      </c>
      <c r="L168" s="320">
        <v>118.1</v>
      </c>
      <c r="M168" s="320">
        <v>1.9165000000000001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5102.75</v>
      </c>
      <c r="D169" s="321">
        <v>5108.0333333333328</v>
      </c>
      <c r="E169" s="321">
        <v>5066.2666666666655</v>
      </c>
      <c r="F169" s="321">
        <v>5029.7833333333328</v>
      </c>
      <c r="G169" s="321">
        <v>4988.0166666666655</v>
      </c>
      <c r="H169" s="321">
        <v>5144.5166666666655</v>
      </c>
      <c r="I169" s="321">
        <v>5186.2833333333319</v>
      </c>
      <c r="J169" s="321">
        <v>5222.7666666666655</v>
      </c>
      <c r="K169" s="320">
        <v>5149.8</v>
      </c>
      <c r="L169" s="320">
        <v>5071.55</v>
      </c>
      <c r="M169" s="320">
        <v>1.7469999999999999E-2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3210.85</v>
      </c>
      <c r="D170" s="321">
        <v>3193.25</v>
      </c>
      <c r="E170" s="321">
        <v>3163.65</v>
      </c>
      <c r="F170" s="321">
        <v>3116.4500000000003</v>
      </c>
      <c r="G170" s="321">
        <v>3086.8500000000004</v>
      </c>
      <c r="H170" s="321">
        <v>3240.45</v>
      </c>
      <c r="I170" s="321">
        <v>3270.05</v>
      </c>
      <c r="J170" s="321">
        <v>3317.2499999999995</v>
      </c>
      <c r="K170" s="320">
        <v>3222.85</v>
      </c>
      <c r="L170" s="320">
        <v>3146.05</v>
      </c>
      <c r="M170" s="320">
        <v>1.6691800000000001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1586.85</v>
      </c>
      <c r="D171" s="321">
        <v>1594.5999999999997</v>
      </c>
      <c r="E171" s="321">
        <v>1574.3499999999995</v>
      </c>
      <c r="F171" s="321">
        <v>1561.8499999999997</v>
      </c>
      <c r="G171" s="321">
        <v>1541.5999999999995</v>
      </c>
      <c r="H171" s="321">
        <v>1607.0999999999995</v>
      </c>
      <c r="I171" s="321">
        <v>1627.35</v>
      </c>
      <c r="J171" s="321">
        <v>1639.8499999999995</v>
      </c>
      <c r="K171" s="320">
        <v>1614.85</v>
      </c>
      <c r="L171" s="320">
        <v>1582.1</v>
      </c>
      <c r="M171" s="320">
        <v>0.11362999999999999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439.2</v>
      </c>
      <c r="D172" s="321">
        <v>442.95</v>
      </c>
      <c r="E172" s="321">
        <v>432.5</v>
      </c>
      <c r="F172" s="321">
        <v>425.8</v>
      </c>
      <c r="G172" s="321">
        <v>415.35</v>
      </c>
      <c r="H172" s="321">
        <v>449.65</v>
      </c>
      <c r="I172" s="321">
        <v>460.09999999999991</v>
      </c>
      <c r="J172" s="321">
        <v>466.79999999999995</v>
      </c>
      <c r="K172" s="320">
        <v>453.4</v>
      </c>
      <c r="L172" s="320">
        <v>436.25</v>
      </c>
      <c r="M172" s="320">
        <v>17.11225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4615.8</v>
      </c>
      <c r="D173" s="321">
        <v>4630.9333333333334</v>
      </c>
      <c r="E173" s="321">
        <v>4556.8666666666668</v>
      </c>
      <c r="F173" s="321">
        <v>4497.9333333333334</v>
      </c>
      <c r="G173" s="321">
        <v>4423.8666666666668</v>
      </c>
      <c r="H173" s="321">
        <v>4689.8666666666668</v>
      </c>
      <c r="I173" s="321">
        <v>4763.9333333333343</v>
      </c>
      <c r="J173" s="321">
        <v>4822.8666666666668</v>
      </c>
      <c r="K173" s="320">
        <v>4705</v>
      </c>
      <c r="L173" s="320">
        <v>4572</v>
      </c>
      <c r="M173" s="320">
        <v>0.12058000000000001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842</v>
      </c>
      <c r="D174" s="321">
        <v>840.43333333333339</v>
      </c>
      <c r="E174" s="321">
        <v>823.11666666666679</v>
      </c>
      <c r="F174" s="321">
        <v>804.23333333333335</v>
      </c>
      <c r="G174" s="321">
        <v>786.91666666666674</v>
      </c>
      <c r="H174" s="321">
        <v>859.31666666666683</v>
      </c>
      <c r="I174" s="321">
        <v>876.63333333333344</v>
      </c>
      <c r="J174" s="321">
        <v>895.51666666666688</v>
      </c>
      <c r="K174" s="320">
        <v>857.75</v>
      </c>
      <c r="L174" s="320">
        <v>821.55</v>
      </c>
      <c r="M174" s="320">
        <v>16.168859999999999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1200.6500000000001</v>
      </c>
      <c r="D175" s="321">
        <v>1214.3333333333333</v>
      </c>
      <c r="E175" s="321">
        <v>1181.3166666666666</v>
      </c>
      <c r="F175" s="321">
        <v>1161.9833333333333</v>
      </c>
      <c r="G175" s="321">
        <v>1128.9666666666667</v>
      </c>
      <c r="H175" s="321">
        <v>1233.6666666666665</v>
      </c>
      <c r="I175" s="321">
        <v>1266.6833333333334</v>
      </c>
      <c r="J175" s="321">
        <v>1286.0166666666664</v>
      </c>
      <c r="K175" s="320">
        <v>1247.3499999999999</v>
      </c>
      <c r="L175" s="320">
        <v>1195</v>
      </c>
      <c r="M175" s="320">
        <v>0.32278000000000001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570.15</v>
      </c>
      <c r="D176" s="321">
        <v>562.7166666666667</v>
      </c>
      <c r="E176" s="321">
        <v>532.43333333333339</v>
      </c>
      <c r="F176" s="321">
        <v>494.7166666666667</v>
      </c>
      <c r="G176" s="321">
        <v>464.43333333333339</v>
      </c>
      <c r="H176" s="321">
        <v>600.43333333333339</v>
      </c>
      <c r="I176" s="321">
        <v>630.7166666666667</v>
      </c>
      <c r="J176" s="321">
        <v>668.43333333333339</v>
      </c>
      <c r="K176" s="320">
        <v>593</v>
      </c>
      <c r="L176" s="320">
        <v>525</v>
      </c>
      <c r="M176" s="320">
        <v>85.880579999999995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803</v>
      </c>
      <c r="D177" s="321">
        <v>792.23333333333323</v>
      </c>
      <c r="E177" s="321">
        <v>775.81666666666649</v>
      </c>
      <c r="F177" s="321">
        <v>748.63333333333321</v>
      </c>
      <c r="G177" s="321">
        <v>732.21666666666647</v>
      </c>
      <c r="H177" s="321">
        <v>819.41666666666652</v>
      </c>
      <c r="I177" s="321">
        <v>835.83333333333326</v>
      </c>
      <c r="J177" s="321">
        <v>863.01666666666654</v>
      </c>
      <c r="K177" s="320">
        <v>808.65</v>
      </c>
      <c r="L177" s="320">
        <v>765.05</v>
      </c>
      <c r="M177" s="320">
        <v>17.053719999999998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496</v>
      </c>
      <c r="D178" s="321">
        <v>494.26666666666665</v>
      </c>
      <c r="E178" s="321">
        <v>486.5333333333333</v>
      </c>
      <c r="F178" s="321">
        <v>477.06666666666666</v>
      </c>
      <c r="G178" s="321">
        <v>469.33333333333331</v>
      </c>
      <c r="H178" s="321">
        <v>503.73333333333329</v>
      </c>
      <c r="I178" s="321">
        <v>511.46666666666664</v>
      </c>
      <c r="J178" s="321">
        <v>520.93333333333328</v>
      </c>
      <c r="K178" s="320">
        <v>502</v>
      </c>
      <c r="L178" s="320">
        <v>484.8</v>
      </c>
      <c r="M178" s="320">
        <v>1.2924800000000001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1588.85</v>
      </c>
      <c r="D179" s="321">
        <v>1586.1333333333332</v>
      </c>
      <c r="E179" s="321">
        <v>1567.7666666666664</v>
      </c>
      <c r="F179" s="321">
        <v>1546.6833333333332</v>
      </c>
      <c r="G179" s="321">
        <v>1528.3166666666664</v>
      </c>
      <c r="H179" s="321">
        <v>1607.2166666666665</v>
      </c>
      <c r="I179" s="321">
        <v>1625.5833333333333</v>
      </c>
      <c r="J179" s="321">
        <v>1646.6666666666665</v>
      </c>
      <c r="K179" s="320">
        <v>1604.5</v>
      </c>
      <c r="L179" s="320">
        <v>1565.05</v>
      </c>
      <c r="M179" s="320">
        <v>3.6246200000000002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87.9</v>
      </c>
      <c r="D180" s="321">
        <v>88.366666666666674</v>
      </c>
      <c r="E180" s="321">
        <v>86.233333333333348</v>
      </c>
      <c r="F180" s="321">
        <v>84.566666666666677</v>
      </c>
      <c r="G180" s="321">
        <v>82.433333333333351</v>
      </c>
      <c r="H180" s="321">
        <v>90.033333333333346</v>
      </c>
      <c r="I180" s="321">
        <v>92.166666666666671</v>
      </c>
      <c r="J180" s="321">
        <v>93.833333333333343</v>
      </c>
      <c r="K180" s="320">
        <v>90.5</v>
      </c>
      <c r="L180" s="320">
        <v>86.7</v>
      </c>
      <c r="M180" s="320">
        <v>8.3673300000000008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285.55</v>
      </c>
      <c r="D181" s="321">
        <v>283.83333333333331</v>
      </c>
      <c r="E181" s="321">
        <v>281.21666666666664</v>
      </c>
      <c r="F181" s="321">
        <v>276.88333333333333</v>
      </c>
      <c r="G181" s="321">
        <v>274.26666666666665</v>
      </c>
      <c r="H181" s="321">
        <v>288.16666666666663</v>
      </c>
      <c r="I181" s="321">
        <v>290.7833333333333</v>
      </c>
      <c r="J181" s="321">
        <v>295.11666666666662</v>
      </c>
      <c r="K181" s="320">
        <v>286.45</v>
      </c>
      <c r="L181" s="320">
        <v>279.5</v>
      </c>
      <c r="M181" s="320">
        <v>6.3956999999999997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531.20000000000005</v>
      </c>
      <c r="D182" s="321">
        <v>528.53333333333342</v>
      </c>
      <c r="E182" s="321">
        <v>523.11666666666679</v>
      </c>
      <c r="F182" s="321">
        <v>515.03333333333342</v>
      </c>
      <c r="G182" s="321">
        <v>509.61666666666679</v>
      </c>
      <c r="H182" s="321">
        <v>536.61666666666679</v>
      </c>
      <c r="I182" s="321">
        <v>542.03333333333353</v>
      </c>
      <c r="J182" s="321">
        <v>550.11666666666679</v>
      </c>
      <c r="K182" s="320">
        <v>533.95000000000005</v>
      </c>
      <c r="L182" s="320">
        <v>520.45000000000005</v>
      </c>
      <c r="M182" s="320">
        <v>5.6111700000000004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1711.9</v>
      </c>
      <c r="D183" s="321">
        <v>1707.6333333333332</v>
      </c>
      <c r="E183" s="321">
        <v>1694.2666666666664</v>
      </c>
      <c r="F183" s="321">
        <v>1676.6333333333332</v>
      </c>
      <c r="G183" s="321">
        <v>1663.2666666666664</v>
      </c>
      <c r="H183" s="321">
        <v>1725.2666666666664</v>
      </c>
      <c r="I183" s="321">
        <v>1738.6333333333332</v>
      </c>
      <c r="J183" s="321">
        <v>1756.2666666666664</v>
      </c>
      <c r="K183" s="320">
        <v>1721</v>
      </c>
      <c r="L183" s="320">
        <v>1690</v>
      </c>
      <c r="M183" s="320">
        <v>8.1121099999999995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174.25</v>
      </c>
      <c r="D184" s="321">
        <v>175.61666666666667</v>
      </c>
      <c r="E184" s="321">
        <v>171.73333333333335</v>
      </c>
      <c r="F184" s="321">
        <v>169.21666666666667</v>
      </c>
      <c r="G184" s="321">
        <v>165.33333333333334</v>
      </c>
      <c r="H184" s="321">
        <v>178.13333333333335</v>
      </c>
      <c r="I184" s="321">
        <v>182.01666666666668</v>
      </c>
      <c r="J184" s="321">
        <v>184.53333333333336</v>
      </c>
      <c r="K184" s="320">
        <v>179.5</v>
      </c>
      <c r="L184" s="320">
        <v>173.1</v>
      </c>
      <c r="M184" s="320">
        <v>13.02239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1739.85</v>
      </c>
      <c r="D185" s="321">
        <v>1757.4333333333334</v>
      </c>
      <c r="E185" s="321">
        <v>1716.9166666666667</v>
      </c>
      <c r="F185" s="321">
        <v>1693.9833333333333</v>
      </c>
      <c r="G185" s="321">
        <v>1653.4666666666667</v>
      </c>
      <c r="H185" s="321">
        <v>1780.3666666666668</v>
      </c>
      <c r="I185" s="321">
        <v>1820.8833333333332</v>
      </c>
      <c r="J185" s="321">
        <v>1843.8166666666668</v>
      </c>
      <c r="K185" s="320">
        <v>1797.95</v>
      </c>
      <c r="L185" s="320">
        <v>1734.5</v>
      </c>
      <c r="M185" s="320">
        <v>0.13289000000000001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175.7</v>
      </c>
      <c r="D186" s="321">
        <v>177.6</v>
      </c>
      <c r="E186" s="321">
        <v>172.29999999999998</v>
      </c>
      <c r="F186" s="321">
        <v>168.89999999999998</v>
      </c>
      <c r="G186" s="321">
        <v>163.59999999999997</v>
      </c>
      <c r="H186" s="321">
        <v>181</v>
      </c>
      <c r="I186" s="321">
        <v>186.3</v>
      </c>
      <c r="J186" s="321">
        <v>189.70000000000002</v>
      </c>
      <c r="K186" s="320">
        <v>182.9</v>
      </c>
      <c r="L186" s="320">
        <v>174.2</v>
      </c>
      <c r="M186" s="320">
        <v>49.144640000000003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267.60000000000002</v>
      </c>
      <c r="D187" s="321">
        <v>265.78333333333336</v>
      </c>
      <c r="E187" s="321">
        <v>262.16666666666674</v>
      </c>
      <c r="F187" s="321">
        <v>256.73333333333341</v>
      </c>
      <c r="G187" s="321">
        <v>253.11666666666679</v>
      </c>
      <c r="H187" s="321">
        <v>271.2166666666667</v>
      </c>
      <c r="I187" s="321">
        <v>274.83333333333337</v>
      </c>
      <c r="J187" s="321">
        <v>280.26666666666665</v>
      </c>
      <c r="K187" s="320">
        <v>269.39999999999998</v>
      </c>
      <c r="L187" s="320">
        <v>260.35000000000002</v>
      </c>
      <c r="M187" s="320">
        <v>4.9592299999999998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987.05</v>
      </c>
      <c r="D188" s="321">
        <v>997.61666666666667</v>
      </c>
      <c r="E188" s="321">
        <v>965.43333333333339</v>
      </c>
      <c r="F188" s="321">
        <v>943.81666666666672</v>
      </c>
      <c r="G188" s="321">
        <v>911.63333333333344</v>
      </c>
      <c r="H188" s="321">
        <v>1019.2333333333333</v>
      </c>
      <c r="I188" s="321">
        <v>1051.4166666666665</v>
      </c>
      <c r="J188" s="321">
        <v>1073.0333333333333</v>
      </c>
      <c r="K188" s="320">
        <v>1029.8</v>
      </c>
      <c r="L188" s="320">
        <v>976</v>
      </c>
      <c r="M188" s="320">
        <v>6.9287799999999997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512.1</v>
      </c>
      <c r="D189" s="321">
        <v>515.33333333333337</v>
      </c>
      <c r="E189" s="321">
        <v>504.26666666666677</v>
      </c>
      <c r="F189" s="321">
        <v>496.43333333333339</v>
      </c>
      <c r="G189" s="321">
        <v>485.36666666666679</v>
      </c>
      <c r="H189" s="321">
        <v>523.16666666666674</v>
      </c>
      <c r="I189" s="321">
        <v>534.23333333333335</v>
      </c>
      <c r="J189" s="321">
        <v>542.06666666666672</v>
      </c>
      <c r="K189" s="320">
        <v>526.4</v>
      </c>
      <c r="L189" s="320">
        <v>507.5</v>
      </c>
      <c r="M189" s="320">
        <v>10.85497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1632.35</v>
      </c>
      <c r="D190" s="321">
        <v>1636.7833333333335</v>
      </c>
      <c r="E190" s="321">
        <v>1614.7166666666672</v>
      </c>
      <c r="F190" s="321">
        <v>1597.0833333333337</v>
      </c>
      <c r="G190" s="321">
        <v>1575.0166666666673</v>
      </c>
      <c r="H190" s="321">
        <v>1654.416666666667</v>
      </c>
      <c r="I190" s="321">
        <v>1676.4833333333331</v>
      </c>
      <c r="J190" s="321">
        <v>1694.1166666666668</v>
      </c>
      <c r="K190" s="320">
        <v>1658.85</v>
      </c>
      <c r="L190" s="320">
        <v>1619.15</v>
      </c>
      <c r="M190" s="320">
        <v>7.6319400000000002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1011.7</v>
      </c>
      <c r="D191" s="321">
        <v>1005.9</v>
      </c>
      <c r="E191" s="321">
        <v>995.8</v>
      </c>
      <c r="F191" s="321">
        <v>979.9</v>
      </c>
      <c r="G191" s="321">
        <v>969.8</v>
      </c>
      <c r="H191" s="321">
        <v>1021.8</v>
      </c>
      <c r="I191" s="321">
        <v>1031.9000000000001</v>
      </c>
      <c r="J191" s="321">
        <v>1047.8</v>
      </c>
      <c r="K191" s="320">
        <v>1016</v>
      </c>
      <c r="L191" s="320">
        <v>990</v>
      </c>
      <c r="M191" s="320">
        <v>2.4205299999999998</v>
      </c>
      <c r="N191" s="1"/>
      <c r="O191" s="1"/>
    </row>
    <row r="192" spans="1:15" ht="12.75" customHeight="1">
      <c r="A192" s="30">
        <v>182</v>
      </c>
      <c r="B192" s="334" t="s">
        <v>830</v>
      </c>
      <c r="C192" s="320">
        <v>20.100000000000001</v>
      </c>
      <c r="D192" s="321">
        <v>20.6</v>
      </c>
      <c r="E192" s="321">
        <v>19.400000000000002</v>
      </c>
      <c r="F192" s="321">
        <v>18.7</v>
      </c>
      <c r="G192" s="321">
        <v>17.5</v>
      </c>
      <c r="H192" s="321">
        <v>21.300000000000004</v>
      </c>
      <c r="I192" s="321">
        <v>22.500000000000007</v>
      </c>
      <c r="J192" s="321">
        <v>23.200000000000006</v>
      </c>
      <c r="K192" s="320">
        <v>21.8</v>
      </c>
      <c r="L192" s="320">
        <v>19.899999999999999</v>
      </c>
      <c r="M192" s="320">
        <v>100.68416999999999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1061.75</v>
      </c>
      <c r="D193" s="321">
        <v>1059.0333333333333</v>
      </c>
      <c r="E193" s="321">
        <v>1038.0666666666666</v>
      </c>
      <c r="F193" s="321">
        <v>1014.3833333333332</v>
      </c>
      <c r="G193" s="321">
        <v>993.41666666666652</v>
      </c>
      <c r="H193" s="321">
        <v>1082.7166666666667</v>
      </c>
      <c r="I193" s="321">
        <v>1103.6833333333334</v>
      </c>
      <c r="J193" s="321">
        <v>1127.3666666666668</v>
      </c>
      <c r="K193" s="320">
        <v>1080</v>
      </c>
      <c r="L193" s="320">
        <v>1035.3499999999999</v>
      </c>
      <c r="M193" s="320">
        <v>1.0007999999999999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1317.1</v>
      </c>
      <c r="D194" s="321">
        <v>1320.2666666666667</v>
      </c>
      <c r="E194" s="321">
        <v>1304.5333333333333</v>
      </c>
      <c r="F194" s="321">
        <v>1291.9666666666667</v>
      </c>
      <c r="G194" s="321">
        <v>1276.2333333333333</v>
      </c>
      <c r="H194" s="321">
        <v>1332.8333333333333</v>
      </c>
      <c r="I194" s="321">
        <v>1348.5666666666664</v>
      </c>
      <c r="J194" s="321">
        <v>1361.1333333333332</v>
      </c>
      <c r="K194" s="320">
        <v>1336</v>
      </c>
      <c r="L194" s="320">
        <v>1307.7</v>
      </c>
      <c r="M194" s="320">
        <v>9.2070799999999995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1092.5</v>
      </c>
      <c r="D195" s="321">
        <v>1089.3666666666668</v>
      </c>
      <c r="E195" s="321">
        <v>1076.4333333333336</v>
      </c>
      <c r="F195" s="321">
        <v>1060.3666666666668</v>
      </c>
      <c r="G195" s="321">
        <v>1047.4333333333336</v>
      </c>
      <c r="H195" s="321">
        <v>1105.4333333333336</v>
      </c>
      <c r="I195" s="321">
        <v>1118.366666666667</v>
      </c>
      <c r="J195" s="321">
        <v>1134.4333333333336</v>
      </c>
      <c r="K195" s="320">
        <v>1102.3</v>
      </c>
      <c r="L195" s="320">
        <v>1073.3</v>
      </c>
      <c r="M195" s="320">
        <v>52.020609999999998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2224</v>
      </c>
      <c r="D196" s="321">
        <v>2222.7166666666667</v>
      </c>
      <c r="E196" s="321">
        <v>2208.0333333333333</v>
      </c>
      <c r="F196" s="321">
        <v>2192.0666666666666</v>
      </c>
      <c r="G196" s="321">
        <v>2177.3833333333332</v>
      </c>
      <c r="H196" s="321">
        <v>2238.6833333333334</v>
      </c>
      <c r="I196" s="321">
        <v>2253.3666666666668</v>
      </c>
      <c r="J196" s="321">
        <v>2269.3333333333335</v>
      </c>
      <c r="K196" s="320">
        <v>2237.4</v>
      </c>
      <c r="L196" s="320">
        <v>2206.75</v>
      </c>
      <c r="M196" s="320">
        <v>34.249409999999997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2053.25</v>
      </c>
      <c r="D197" s="321">
        <v>2063.4166666666665</v>
      </c>
      <c r="E197" s="321">
        <v>2034.833333333333</v>
      </c>
      <c r="F197" s="321">
        <v>2016.4166666666665</v>
      </c>
      <c r="G197" s="321">
        <v>1987.833333333333</v>
      </c>
      <c r="H197" s="321">
        <v>2081.833333333333</v>
      </c>
      <c r="I197" s="321">
        <v>2110.4166666666661</v>
      </c>
      <c r="J197" s="321">
        <v>2128.833333333333</v>
      </c>
      <c r="K197" s="320">
        <v>2092</v>
      </c>
      <c r="L197" s="320">
        <v>2045</v>
      </c>
      <c r="M197" s="320">
        <v>4.0410500000000003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1371.35</v>
      </c>
      <c r="D198" s="321">
        <v>1370.8166666666666</v>
      </c>
      <c r="E198" s="321">
        <v>1362.6333333333332</v>
      </c>
      <c r="F198" s="321">
        <v>1353.9166666666665</v>
      </c>
      <c r="G198" s="321">
        <v>1345.7333333333331</v>
      </c>
      <c r="H198" s="321">
        <v>1379.5333333333333</v>
      </c>
      <c r="I198" s="321">
        <v>1387.7166666666667</v>
      </c>
      <c r="J198" s="321">
        <v>1396.4333333333334</v>
      </c>
      <c r="K198" s="320">
        <v>1379</v>
      </c>
      <c r="L198" s="320">
        <v>1362.1</v>
      </c>
      <c r="M198" s="320">
        <v>103.86861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571.4</v>
      </c>
      <c r="D199" s="321">
        <v>564.41666666666663</v>
      </c>
      <c r="E199" s="321">
        <v>553.48333333333323</v>
      </c>
      <c r="F199" s="321">
        <v>535.56666666666661</v>
      </c>
      <c r="G199" s="321">
        <v>524.63333333333321</v>
      </c>
      <c r="H199" s="321">
        <v>582.33333333333326</v>
      </c>
      <c r="I199" s="321">
        <v>593.26666666666665</v>
      </c>
      <c r="J199" s="321">
        <v>611.18333333333328</v>
      </c>
      <c r="K199" s="320">
        <v>575.35</v>
      </c>
      <c r="L199" s="320">
        <v>546.5</v>
      </c>
      <c r="M199" s="320">
        <v>149.54956999999999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1247.1500000000001</v>
      </c>
      <c r="D200" s="321">
        <v>1245.6666666666667</v>
      </c>
      <c r="E200" s="321">
        <v>1228.5333333333335</v>
      </c>
      <c r="F200" s="321">
        <v>1209.9166666666667</v>
      </c>
      <c r="G200" s="321">
        <v>1192.7833333333335</v>
      </c>
      <c r="H200" s="321">
        <v>1264.2833333333335</v>
      </c>
      <c r="I200" s="321">
        <v>1281.4166666666667</v>
      </c>
      <c r="J200" s="321">
        <v>1300.0333333333335</v>
      </c>
      <c r="K200" s="320">
        <v>1262.8</v>
      </c>
      <c r="L200" s="320">
        <v>1227.05</v>
      </c>
      <c r="M200" s="320">
        <v>1.90632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204.25</v>
      </c>
      <c r="D201" s="321">
        <v>204.06666666666669</v>
      </c>
      <c r="E201" s="321">
        <v>201.23333333333338</v>
      </c>
      <c r="F201" s="321">
        <v>198.2166666666667</v>
      </c>
      <c r="G201" s="321">
        <v>195.38333333333338</v>
      </c>
      <c r="H201" s="321">
        <v>207.08333333333337</v>
      </c>
      <c r="I201" s="321">
        <v>209.91666666666669</v>
      </c>
      <c r="J201" s="321">
        <v>212.93333333333337</v>
      </c>
      <c r="K201" s="320">
        <v>206.9</v>
      </c>
      <c r="L201" s="320">
        <v>201.05</v>
      </c>
      <c r="M201" s="320">
        <v>0.75317999999999996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116.8</v>
      </c>
      <c r="D202" s="321">
        <v>117.10000000000001</v>
      </c>
      <c r="E202" s="321">
        <v>114.95000000000002</v>
      </c>
      <c r="F202" s="321">
        <v>113.10000000000001</v>
      </c>
      <c r="G202" s="321">
        <v>110.95000000000002</v>
      </c>
      <c r="H202" s="321">
        <v>118.95000000000002</v>
      </c>
      <c r="I202" s="321">
        <v>121.10000000000002</v>
      </c>
      <c r="J202" s="321">
        <v>122.95000000000002</v>
      </c>
      <c r="K202" s="320">
        <v>119.25</v>
      </c>
      <c r="L202" s="320">
        <v>115.25</v>
      </c>
      <c r="M202" s="320">
        <v>4.4371600000000004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2517.3000000000002</v>
      </c>
      <c r="D203" s="321">
        <v>2519.1</v>
      </c>
      <c r="E203" s="321">
        <v>2496.25</v>
      </c>
      <c r="F203" s="321">
        <v>2475.2000000000003</v>
      </c>
      <c r="G203" s="321">
        <v>2452.3500000000004</v>
      </c>
      <c r="H203" s="321">
        <v>2540.1499999999996</v>
      </c>
      <c r="I203" s="321">
        <v>2562.9999999999991</v>
      </c>
      <c r="J203" s="321">
        <v>2584.0499999999993</v>
      </c>
      <c r="K203" s="320">
        <v>2541.9499999999998</v>
      </c>
      <c r="L203" s="320">
        <v>2498.0500000000002</v>
      </c>
      <c r="M203" s="320">
        <v>11.827579999999999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75.650000000000006</v>
      </c>
      <c r="D204" s="321">
        <v>76.766666666666666</v>
      </c>
      <c r="E204" s="321">
        <v>74.133333333333326</v>
      </c>
      <c r="F204" s="321">
        <v>72.61666666666666</v>
      </c>
      <c r="G204" s="321">
        <v>69.98333333333332</v>
      </c>
      <c r="H204" s="321">
        <v>78.283333333333331</v>
      </c>
      <c r="I204" s="321">
        <v>80.916666666666686</v>
      </c>
      <c r="J204" s="321">
        <v>82.433333333333337</v>
      </c>
      <c r="K204" s="320">
        <v>79.400000000000006</v>
      </c>
      <c r="L204" s="320">
        <v>75.25</v>
      </c>
      <c r="M204" s="320">
        <v>78.97363</v>
      </c>
      <c r="N204" s="1"/>
      <c r="O204" s="1"/>
    </row>
    <row r="205" spans="1:15" ht="12.75" customHeight="1">
      <c r="A205" s="30">
        <v>195</v>
      </c>
      <c r="B205" s="334" t="s">
        <v>831</v>
      </c>
      <c r="C205" s="320">
        <v>1058.4000000000001</v>
      </c>
      <c r="D205" s="321">
        <v>1072.9333333333334</v>
      </c>
      <c r="E205" s="321">
        <v>1021.5166666666669</v>
      </c>
      <c r="F205" s="321">
        <v>984.63333333333344</v>
      </c>
      <c r="G205" s="321">
        <v>933.21666666666692</v>
      </c>
      <c r="H205" s="321">
        <v>1109.8166666666668</v>
      </c>
      <c r="I205" s="321">
        <v>1161.2333333333333</v>
      </c>
      <c r="J205" s="321">
        <v>1198.1166666666668</v>
      </c>
      <c r="K205" s="320">
        <v>1124.3499999999999</v>
      </c>
      <c r="L205" s="320">
        <v>1036.05</v>
      </c>
      <c r="M205" s="320">
        <v>1.7940199999999999</v>
      </c>
      <c r="N205" s="1"/>
      <c r="O205" s="1"/>
    </row>
    <row r="206" spans="1:15" ht="12.75" customHeight="1">
      <c r="A206" s="30">
        <v>196</v>
      </c>
      <c r="B206" s="334" t="s">
        <v>820</v>
      </c>
      <c r="C206" s="320">
        <v>401.1</v>
      </c>
      <c r="D206" s="321">
        <v>400.98333333333335</v>
      </c>
      <c r="E206" s="321">
        <v>395.2166666666667</v>
      </c>
      <c r="F206" s="321">
        <v>389.33333333333337</v>
      </c>
      <c r="G206" s="321">
        <v>383.56666666666672</v>
      </c>
      <c r="H206" s="321">
        <v>406.86666666666667</v>
      </c>
      <c r="I206" s="321">
        <v>412.63333333333333</v>
      </c>
      <c r="J206" s="321">
        <v>418.51666666666665</v>
      </c>
      <c r="K206" s="320">
        <v>406.75</v>
      </c>
      <c r="L206" s="320">
        <v>395.1</v>
      </c>
      <c r="M206" s="320">
        <v>0.68630999999999998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488.6</v>
      </c>
      <c r="D207" s="321">
        <v>490.2</v>
      </c>
      <c r="E207" s="321">
        <v>478.4</v>
      </c>
      <c r="F207" s="321">
        <v>468.2</v>
      </c>
      <c r="G207" s="321">
        <v>456.4</v>
      </c>
      <c r="H207" s="321">
        <v>500.4</v>
      </c>
      <c r="I207" s="321">
        <v>512.20000000000005</v>
      </c>
      <c r="J207" s="321">
        <v>522.4</v>
      </c>
      <c r="K207" s="320">
        <v>502</v>
      </c>
      <c r="L207" s="320">
        <v>480</v>
      </c>
      <c r="M207" s="320">
        <v>250.42778000000001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114.05</v>
      </c>
      <c r="D208" s="321">
        <v>113.71666666666665</v>
      </c>
      <c r="E208" s="321">
        <v>111.93333333333331</v>
      </c>
      <c r="F208" s="321">
        <v>109.81666666666665</v>
      </c>
      <c r="G208" s="321">
        <v>108.0333333333333</v>
      </c>
      <c r="H208" s="321">
        <v>115.83333333333331</v>
      </c>
      <c r="I208" s="321">
        <v>117.61666666666665</v>
      </c>
      <c r="J208" s="321">
        <v>119.73333333333332</v>
      </c>
      <c r="K208" s="320">
        <v>115.5</v>
      </c>
      <c r="L208" s="320">
        <v>111.6</v>
      </c>
      <c r="M208" s="320">
        <v>44.315559999999998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282.14999999999998</v>
      </c>
      <c r="D209" s="321">
        <v>281.48333333333335</v>
      </c>
      <c r="E209" s="321">
        <v>278.9666666666667</v>
      </c>
      <c r="F209" s="321">
        <v>275.78333333333336</v>
      </c>
      <c r="G209" s="321">
        <v>273.26666666666671</v>
      </c>
      <c r="H209" s="321">
        <v>284.66666666666669</v>
      </c>
      <c r="I209" s="321">
        <v>287.18333333333334</v>
      </c>
      <c r="J209" s="321">
        <v>290.36666666666667</v>
      </c>
      <c r="K209" s="320">
        <v>284</v>
      </c>
      <c r="L209" s="320">
        <v>278.3</v>
      </c>
      <c r="M209" s="320">
        <v>39.514009999999999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2241.85</v>
      </c>
      <c r="D210" s="321">
        <v>2218.9500000000003</v>
      </c>
      <c r="E210" s="321">
        <v>2187.9000000000005</v>
      </c>
      <c r="F210" s="321">
        <v>2133.9500000000003</v>
      </c>
      <c r="G210" s="321">
        <v>2102.9000000000005</v>
      </c>
      <c r="H210" s="321">
        <v>2272.9000000000005</v>
      </c>
      <c r="I210" s="321">
        <v>2303.9500000000007</v>
      </c>
      <c r="J210" s="321">
        <v>2357.9000000000005</v>
      </c>
      <c r="K210" s="320">
        <v>2250</v>
      </c>
      <c r="L210" s="320">
        <v>2165</v>
      </c>
      <c r="M210" s="320">
        <v>58.653590000000001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321.55</v>
      </c>
      <c r="D211" s="321">
        <v>320.36666666666662</v>
      </c>
      <c r="E211" s="321">
        <v>316.73333333333323</v>
      </c>
      <c r="F211" s="321">
        <v>311.91666666666663</v>
      </c>
      <c r="G211" s="321">
        <v>308.28333333333325</v>
      </c>
      <c r="H211" s="321">
        <v>325.18333333333322</v>
      </c>
      <c r="I211" s="321">
        <v>328.81666666666655</v>
      </c>
      <c r="J211" s="321">
        <v>333.63333333333321</v>
      </c>
      <c r="K211" s="320">
        <v>324</v>
      </c>
      <c r="L211" s="320">
        <v>315.55</v>
      </c>
      <c r="M211" s="320">
        <v>10.15521</v>
      </c>
      <c r="N211" s="1"/>
      <c r="O211" s="1"/>
    </row>
    <row r="212" spans="1:15" ht="12.75" customHeight="1">
      <c r="A212" s="30">
        <v>202</v>
      </c>
      <c r="B212" s="334" t="s">
        <v>832</v>
      </c>
      <c r="C212" s="320">
        <v>728.5</v>
      </c>
      <c r="D212" s="321">
        <v>731.65</v>
      </c>
      <c r="E212" s="321">
        <v>722.94999999999993</v>
      </c>
      <c r="F212" s="321">
        <v>717.4</v>
      </c>
      <c r="G212" s="321">
        <v>708.69999999999993</v>
      </c>
      <c r="H212" s="321">
        <v>737.19999999999993</v>
      </c>
      <c r="I212" s="321">
        <v>745.9</v>
      </c>
      <c r="J212" s="321">
        <v>751.44999999999993</v>
      </c>
      <c r="K212" s="320">
        <v>740.35</v>
      </c>
      <c r="L212" s="320">
        <v>726.1</v>
      </c>
      <c r="M212" s="320">
        <v>0.13869000000000001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41069.800000000003</v>
      </c>
      <c r="D213" s="321">
        <v>41050.216666666667</v>
      </c>
      <c r="E213" s="321">
        <v>40819.583333333336</v>
      </c>
      <c r="F213" s="321">
        <v>40569.366666666669</v>
      </c>
      <c r="G213" s="321">
        <v>40338.733333333337</v>
      </c>
      <c r="H213" s="321">
        <v>41300.433333333334</v>
      </c>
      <c r="I213" s="321">
        <v>41531.066666666666</v>
      </c>
      <c r="J213" s="321">
        <v>41781.283333333333</v>
      </c>
      <c r="K213" s="320">
        <v>41280.85</v>
      </c>
      <c r="L213" s="320">
        <v>40800</v>
      </c>
      <c r="M213" s="320">
        <v>5.4780000000000002E-2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35.25</v>
      </c>
      <c r="D214" s="321">
        <v>35.433333333333337</v>
      </c>
      <c r="E214" s="321">
        <v>34.916666666666671</v>
      </c>
      <c r="F214" s="321">
        <v>34.583333333333336</v>
      </c>
      <c r="G214" s="321">
        <v>34.06666666666667</v>
      </c>
      <c r="H214" s="321">
        <v>35.766666666666673</v>
      </c>
      <c r="I214" s="321">
        <v>36.283333333333339</v>
      </c>
      <c r="J214" s="321">
        <v>36.616666666666674</v>
      </c>
      <c r="K214" s="320">
        <v>35.950000000000003</v>
      </c>
      <c r="L214" s="320">
        <v>35.1</v>
      </c>
      <c r="M214" s="320">
        <v>13.86398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90.8</v>
      </c>
      <c r="D215" s="321">
        <v>91.083333333333329</v>
      </c>
      <c r="E215" s="321">
        <v>88.716666666666654</v>
      </c>
      <c r="F215" s="321">
        <v>86.633333333333326</v>
      </c>
      <c r="G215" s="321">
        <v>84.266666666666652</v>
      </c>
      <c r="H215" s="321">
        <v>93.166666666666657</v>
      </c>
      <c r="I215" s="321">
        <v>95.533333333333331</v>
      </c>
      <c r="J215" s="321">
        <v>97.61666666666666</v>
      </c>
      <c r="K215" s="320">
        <v>93.45</v>
      </c>
      <c r="L215" s="320">
        <v>89</v>
      </c>
      <c r="M215" s="320">
        <v>103.74945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156.9</v>
      </c>
      <c r="D216" s="321">
        <v>156.1</v>
      </c>
      <c r="E216" s="321">
        <v>153.79999999999998</v>
      </c>
      <c r="F216" s="321">
        <v>150.69999999999999</v>
      </c>
      <c r="G216" s="321">
        <v>148.39999999999998</v>
      </c>
      <c r="H216" s="321">
        <v>159.19999999999999</v>
      </c>
      <c r="I216" s="321">
        <v>161.5</v>
      </c>
      <c r="J216" s="321">
        <v>164.6</v>
      </c>
      <c r="K216" s="320">
        <v>158.4</v>
      </c>
      <c r="L216" s="320">
        <v>153</v>
      </c>
      <c r="M216" s="320">
        <v>85.209230000000005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747.15</v>
      </c>
      <c r="D217" s="321">
        <v>744.56666666666661</v>
      </c>
      <c r="E217" s="321">
        <v>737.23333333333323</v>
      </c>
      <c r="F217" s="321">
        <v>727.31666666666661</v>
      </c>
      <c r="G217" s="321">
        <v>719.98333333333323</v>
      </c>
      <c r="H217" s="321">
        <v>754.48333333333323</v>
      </c>
      <c r="I217" s="321">
        <v>761.81666666666672</v>
      </c>
      <c r="J217" s="321">
        <v>771.73333333333323</v>
      </c>
      <c r="K217" s="320">
        <v>751.9</v>
      </c>
      <c r="L217" s="320">
        <v>734.65</v>
      </c>
      <c r="M217" s="320">
        <v>186.49558999999999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1337.5</v>
      </c>
      <c r="D218" s="321">
        <v>1338.8</v>
      </c>
      <c r="E218" s="321">
        <v>1320.75</v>
      </c>
      <c r="F218" s="321">
        <v>1304</v>
      </c>
      <c r="G218" s="321">
        <v>1285.95</v>
      </c>
      <c r="H218" s="321">
        <v>1355.55</v>
      </c>
      <c r="I218" s="321">
        <v>1373.5999999999997</v>
      </c>
      <c r="J218" s="321">
        <v>1390.35</v>
      </c>
      <c r="K218" s="320">
        <v>1356.85</v>
      </c>
      <c r="L218" s="320">
        <v>1322.05</v>
      </c>
      <c r="M218" s="320">
        <v>6.5432600000000001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534.25</v>
      </c>
      <c r="D219" s="321">
        <v>529.75</v>
      </c>
      <c r="E219" s="321">
        <v>523.5</v>
      </c>
      <c r="F219" s="321">
        <v>512.75</v>
      </c>
      <c r="G219" s="321">
        <v>506.5</v>
      </c>
      <c r="H219" s="321">
        <v>540.5</v>
      </c>
      <c r="I219" s="321">
        <v>546.75</v>
      </c>
      <c r="J219" s="321">
        <v>557.5</v>
      </c>
      <c r="K219" s="320">
        <v>536</v>
      </c>
      <c r="L219" s="320">
        <v>519</v>
      </c>
      <c r="M219" s="320">
        <v>6.1043500000000002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156.55000000000001</v>
      </c>
      <c r="D220" s="321">
        <v>159.65</v>
      </c>
      <c r="E220" s="321">
        <v>152.9</v>
      </c>
      <c r="F220" s="321">
        <v>149.25</v>
      </c>
      <c r="G220" s="321">
        <v>142.5</v>
      </c>
      <c r="H220" s="321">
        <v>163.30000000000001</v>
      </c>
      <c r="I220" s="321">
        <v>170.05</v>
      </c>
      <c r="J220" s="321">
        <v>173.70000000000002</v>
      </c>
      <c r="K220" s="320">
        <v>166.4</v>
      </c>
      <c r="L220" s="320">
        <v>156</v>
      </c>
      <c r="M220" s="320">
        <v>4.8485699999999996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46.35</v>
      </c>
      <c r="D221" s="321">
        <v>46.75</v>
      </c>
      <c r="E221" s="321">
        <v>45.7</v>
      </c>
      <c r="F221" s="321">
        <v>45.050000000000004</v>
      </c>
      <c r="G221" s="321">
        <v>44.000000000000007</v>
      </c>
      <c r="H221" s="321">
        <v>47.4</v>
      </c>
      <c r="I221" s="321">
        <v>48.449999999999996</v>
      </c>
      <c r="J221" s="321">
        <v>49.099999999999994</v>
      </c>
      <c r="K221" s="320">
        <v>47.8</v>
      </c>
      <c r="L221" s="320">
        <v>46.1</v>
      </c>
      <c r="M221" s="320">
        <v>49.698610000000002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9.5500000000000007</v>
      </c>
      <c r="D222" s="321">
        <v>9.6</v>
      </c>
      <c r="E222" s="321">
        <v>9.3999999999999986</v>
      </c>
      <c r="F222" s="321">
        <v>9.2499999999999982</v>
      </c>
      <c r="G222" s="321">
        <v>9.0499999999999972</v>
      </c>
      <c r="H222" s="321">
        <v>9.75</v>
      </c>
      <c r="I222" s="321">
        <v>9.9499999999999993</v>
      </c>
      <c r="J222" s="321">
        <v>10.100000000000001</v>
      </c>
      <c r="K222" s="320">
        <v>9.8000000000000007</v>
      </c>
      <c r="L222" s="320">
        <v>9.4499999999999993</v>
      </c>
      <c r="M222" s="320">
        <v>1189.4113600000001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58</v>
      </c>
      <c r="D223" s="321">
        <v>57.866666666666667</v>
      </c>
      <c r="E223" s="321">
        <v>57.233333333333334</v>
      </c>
      <c r="F223" s="321">
        <v>56.466666666666669</v>
      </c>
      <c r="G223" s="321">
        <v>55.833333333333336</v>
      </c>
      <c r="H223" s="321">
        <v>58.633333333333333</v>
      </c>
      <c r="I223" s="321">
        <v>59.266666666666673</v>
      </c>
      <c r="J223" s="321">
        <v>60.033333333333331</v>
      </c>
      <c r="K223" s="320">
        <v>58.5</v>
      </c>
      <c r="L223" s="320">
        <v>57.1</v>
      </c>
      <c r="M223" s="320">
        <v>58.805259999999997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39.700000000000003</v>
      </c>
      <c r="D224" s="321">
        <v>39.633333333333333</v>
      </c>
      <c r="E224" s="321">
        <v>39.266666666666666</v>
      </c>
      <c r="F224" s="321">
        <v>38.833333333333336</v>
      </c>
      <c r="G224" s="321">
        <v>38.466666666666669</v>
      </c>
      <c r="H224" s="321">
        <v>40.066666666666663</v>
      </c>
      <c r="I224" s="321">
        <v>40.433333333333323</v>
      </c>
      <c r="J224" s="321">
        <v>40.86666666666666</v>
      </c>
      <c r="K224" s="320">
        <v>40</v>
      </c>
      <c r="L224" s="320">
        <v>39.200000000000003</v>
      </c>
      <c r="M224" s="320">
        <v>200.90339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214.55</v>
      </c>
      <c r="D225" s="321">
        <v>216.63333333333333</v>
      </c>
      <c r="E225" s="321">
        <v>209.26666666666665</v>
      </c>
      <c r="F225" s="321">
        <v>203.98333333333332</v>
      </c>
      <c r="G225" s="321">
        <v>196.61666666666665</v>
      </c>
      <c r="H225" s="321">
        <v>221.91666666666666</v>
      </c>
      <c r="I225" s="321">
        <v>229.28333333333333</v>
      </c>
      <c r="J225" s="321">
        <v>234.56666666666666</v>
      </c>
      <c r="K225" s="320">
        <v>224</v>
      </c>
      <c r="L225" s="320">
        <v>211.35</v>
      </c>
      <c r="M225" s="320">
        <v>220.05669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943.65</v>
      </c>
      <c r="D226" s="321">
        <v>948.16666666666663</v>
      </c>
      <c r="E226" s="321">
        <v>921.33333333333326</v>
      </c>
      <c r="F226" s="321">
        <v>899.01666666666665</v>
      </c>
      <c r="G226" s="321">
        <v>872.18333333333328</v>
      </c>
      <c r="H226" s="321">
        <v>970.48333333333323</v>
      </c>
      <c r="I226" s="321">
        <v>997.31666666666649</v>
      </c>
      <c r="J226" s="321">
        <v>1019.6333333333332</v>
      </c>
      <c r="K226" s="320">
        <v>975</v>
      </c>
      <c r="L226" s="320">
        <v>925.85</v>
      </c>
      <c r="M226" s="320">
        <v>0.25667000000000001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376.45</v>
      </c>
      <c r="D227" s="321">
        <v>374.43333333333339</v>
      </c>
      <c r="E227" s="321">
        <v>369.61666666666679</v>
      </c>
      <c r="F227" s="321">
        <v>362.78333333333342</v>
      </c>
      <c r="G227" s="321">
        <v>357.96666666666681</v>
      </c>
      <c r="H227" s="321">
        <v>381.26666666666677</v>
      </c>
      <c r="I227" s="321">
        <v>386.08333333333337</v>
      </c>
      <c r="J227" s="321">
        <v>392.91666666666674</v>
      </c>
      <c r="K227" s="320">
        <v>379.25</v>
      </c>
      <c r="L227" s="320">
        <v>367.6</v>
      </c>
      <c r="M227" s="320">
        <v>24.475739999999998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369.15</v>
      </c>
      <c r="D228" s="321">
        <v>375.55</v>
      </c>
      <c r="E228" s="321">
        <v>355.1</v>
      </c>
      <c r="F228" s="321">
        <v>341.05</v>
      </c>
      <c r="G228" s="321">
        <v>320.60000000000002</v>
      </c>
      <c r="H228" s="321">
        <v>389.6</v>
      </c>
      <c r="I228" s="321">
        <v>410.04999999999995</v>
      </c>
      <c r="J228" s="321">
        <v>424.1</v>
      </c>
      <c r="K228" s="320">
        <v>396</v>
      </c>
      <c r="L228" s="320">
        <v>361.5</v>
      </c>
      <c r="M228" s="320">
        <v>27.49588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1705.75</v>
      </c>
      <c r="D229" s="321">
        <v>1704</v>
      </c>
      <c r="E229" s="321">
        <v>1662</v>
      </c>
      <c r="F229" s="321">
        <v>1618.25</v>
      </c>
      <c r="G229" s="321">
        <v>1576.25</v>
      </c>
      <c r="H229" s="321">
        <v>1747.75</v>
      </c>
      <c r="I229" s="321">
        <v>1789.75</v>
      </c>
      <c r="J229" s="321">
        <v>1833.5</v>
      </c>
      <c r="K229" s="320">
        <v>1746</v>
      </c>
      <c r="L229" s="320">
        <v>1660.25</v>
      </c>
      <c r="M229" s="320">
        <v>0.27073999999999998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247</v>
      </c>
      <c r="D230" s="321">
        <v>244.53333333333333</v>
      </c>
      <c r="E230" s="321">
        <v>239.26666666666665</v>
      </c>
      <c r="F230" s="321">
        <v>231.53333333333333</v>
      </c>
      <c r="G230" s="321">
        <v>226.26666666666665</v>
      </c>
      <c r="H230" s="321">
        <v>252.26666666666665</v>
      </c>
      <c r="I230" s="321">
        <v>257.53333333333336</v>
      </c>
      <c r="J230" s="321">
        <v>265.26666666666665</v>
      </c>
      <c r="K230" s="320">
        <v>249.8</v>
      </c>
      <c r="L230" s="320">
        <v>236.8</v>
      </c>
      <c r="M230" s="320">
        <v>218.06457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208.6</v>
      </c>
      <c r="D231" s="321">
        <v>208.85</v>
      </c>
      <c r="E231" s="321">
        <v>205.35</v>
      </c>
      <c r="F231" s="321">
        <v>202.1</v>
      </c>
      <c r="G231" s="321">
        <v>198.6</v>
      </c>
      <c r="H231" s="321">
        <v>212.1</v>
      </c>
      <c r="I231" s="321">
        <v>215.6</v>
      </c>
      <c r="J231" s="321">
        <v>218.85</v>
      </c>
      <c r="K231" s="320">
        <v>212.35</v>
      </c>
      <c r="L231" s="320">
        <v>205.6</v>
      </c>
      <c r="M231" s="320">
        <v>21.587309999999999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4891.45</v>
      </c>
      <c r="D232" s="321">
        <v>4888.0666666666666</v>
      </c>
      <c r="E232" s="321">
        <v>4790.6833333333334</v>
      </c>
      <c r="F232" s="321">
        <v>4689.916666666667</v>
      </c>
      <c r="G232" s="321">
        <v>4592.5333333333338</v>
      </c>
      <c r="H232" s="321">
        <v>4988.833333333333</v>
      </c>
      <c r="I232" s="321">
        <v>5086.2166666666662</v>
      </c>
      <c r="J232" s="321">
        <v>5186.9833333333327</v>
      </c>
      <c r="K232" s="320">
        <v>4985.45</v>
      </c>
      <c r="L232" s="320">
        <v>4787.3</v>
      </c>
      <c r="M232" s="320">
        <v>1.98881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161.4</v>
      </c>
      <c r="D233" s="321">
        <v>162.13333333333333</v>
      </c>
      <c r="E233" s="321">
        <v>159.51666666666665</v>
      </c>
      <c r="F233" s="321">
        <v>157.63333333333333</v>
      </c>
      <c r="G233" s="321">
        <v>155.01666666666665</v>
      </c>
      <c r="H233" s="321">
        <v>164.01666666666665</v>
      </c>
      <c r="I233" s="321">
        <v>166.63333333333333</v>
      </c>
      <c r="J233" s="321">
        <v>168.51666666666665</v>
      </c>
      <c r="K233" s="320">
        <v>164.75</v>
      </c>
      <c r="L233" s="320">
        <v>160.25</v>
      </c>
      <c r="M233" s="320">
        <v>8.5532199999999996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1858.6</v>
      </c>
      <c r="D234" s="321">
        <v>1842.4166666666667</v>
      </c>
      <c r="E234" s="321">
        <v>1811.6333333333334</v>
      </c>
      <c r="F234" s="321">
        <v>1764.6666666666667</v>
      </c>
      <c r="G234" s="321">
        <v>1733.8833333333334</v>
      </c>
      <c r="H234" s="321">
        <v>1889.3833333333334</v>
      </c>
      <c r="I234" s="321">
        <v>1920.1666666666667</v>
      </c>
      <c r="J234" s="321">
        <v>1967.1333333333334</v>
      </c>
      <c r="K234" s="320">
        <v>1873.2</v>
      </c>
      <c r="L234" s="320">
        <v>1795.45</v>
      </c>
      <c r="M234" s="320">
        <v>7.6716699999999998</v>
      </c>
      <c r="N234" s="1"/>
      <c r="O234" s="1"/>
    </row>
    <row r="235" spans="1:15" ht="12.75" customHeight="1">
      <c r="A235" s="30">
        <v>225</v>
      </c>
      <c r="B235" s="334" t="s">
        <v>833</v>
      </c>
      <c r="C235" s="320">
        <v>1576.6</v>
      </c>
      <c r="D235" s="321">
        <v>1580.2</v>
      </c>
      <c r="E235" s="321">
        <v>1562.4</v>
      </c>
      <c r="F235" s="321">
        <v>1548.2</v>
      </c>
      <c r="G235" s="321">
        <v>1530.4</v>
      </c>
      <c r="H235" s="321">
        <v>1594.4</v>
      </c>
      <c r="I235" s="321">
        <v>1612.1999999999998</v>
      </c>
      <c r="J235" s="321">
        <v>1626.4</v>
      </c>
      <c r="K235" s="320">
        <v>1598</v>
      </c>
      <c r="L235" s="320">
        <v>1566</v>
      </c>
      <c r="M235" s="320">
        <v>0.11114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387.35</v>
      </c>
      <c r="D236" s="321">
        <v>386.5</v>
      </c>
      <c r="E236" s="321">
        <v>381</v>
      </c>
      <c r="F236" s="321">
        <v>374.65</v>
      </c>
      <c r="G236" s="321">
        <v>369.15</v>
      </c>
      <c r="H236" s="321">
        <v>392.85</v>
      </c>
      <c r="I236" s="321">
        <v>398.35</v>
      </c>
      <c r="J236" s="321">
        <v>404.70000000000005</v>
      </c>
      <c r="K236" s="320">
        <v>392</v>
      </c>
      <c r="L236" s="320">
        <v>380.15</v>
      </c>
      <c r="M236" s="320">
        <v>0.51095999999999997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988.35</v>
      </c>
      <c r="D237" s="321">
        <v>984.26666666666677</v>
      </c>
      <c r="E237" s="321">
        <v>976.08333333333348</v>
      </c>
      <c r="F237" s="321">
        <v>963.81666666666672</v>
      </c>
      <c r="G237" s="321">
        <v>955.63333333333344</v>
      </c>
      <c r="H237" s="321">
        <v>996.53333333333353</v>
      </c>
      <c r="I237" s="321">
        <v>1004.7166666666667</v>
      </c>
      <c r="J237" s="321">
        <v>1016.9833333333336</v>
      </c>
      <c r="K237" s="320">
        <v>992.45</v>
      </c>
      <c r="L237" s="320">
        <v>972</v>
      </c>
      <c r="M237" s="320">
        <v>20.037739999999999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210.4</v>
      </c>
      <c r="D238" s="321">
        <v>209.16666666666666</v>
      </c>
      <c r="E238" s="321">
        <v>207.33333333333331</v>
      </c>
      <c r="F238" s="321">
        <v>204.26666666666665</v>
      </c>
      <c r="G238" s="321">
        <v>202.43333333333331</v>
      </c>
      <c r="H238" s="321">
        <v>212.23333333333332</v>
      </c>
      <c r="I238" s="321">
        <v>214.06666666666663</v>
      </c>
      <c r="J238" s="321">
        <v>217.13333333333333</v>
      </c>
      <c r="K238" s="320">
        <v>211</v>
      </c>
      <c r="L238" s="320">
        <v>206.1</v>
      </c>
      <c r="M238" s="320">
        <v>32.32253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17.850000000000001</v>
      </c>
      <c r="D239" s="321">
        <v>17.883333333333336</v>
      </c>
      <c r="E239" s="321">
        <v>17.466666666666672</v>
      </c>
      <c r="F239" s="321">
        <v>17.083333333333336</v>
      </c>
      <c r="G239" s="321">
        <v>16.666666666666671</v>
      </c>
      <c r="H239" s="321">
        <v>18.266666666666673</v>
      </c>
      <c r="I239" s="321">
        <v>18.683333333333337</v>
      </c>
      <c r="J239" s="321">
        <v>19.066666666666674</v>
      </c>
      <c r="K239" s="320">
        <v>18.3</v>
      </c>
      <c r="L239" s="320">
        <v>17.5</v>
      </c>
      <c r="M239" s="320">
        <v>62.649839999999998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1582.6</v>
      </c>
      <c r="D240" s="321">
        <v>1580.6166666666666</v>
      </c>
      <c r="E240" s="321">
        <v>1559.4333333333332</v>
      </c>
      <c r="F240" s="321">
        <v>1536.2666666666667</v>
      </c>
      <c r="G240" s="321">
        <v>1515.0833333333333</v>
      </c>
      <c r="H240" s="321">
        <v>1603.7833333333331</v>
      </c>
      <c r="I240" s="321">
        <v>1624.9666666666665</v>
      </c>
      <c r="J240" s="321">
        <v>1648.133333333333</v>
      </c>
      <c r="K240" s="320">
        <v>1601.8</v>
      </c>
      <c r="L240" s="320">
        <v>1557.45</v>
      </c>
      <c r="M240" s="320">
        <v>92.451769999999996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1684.75</v>
      </c>
      <c r="D241" s="321">
        <v>1692.3333333333333</v>
      </c>
      <c r="E241" s="321">
        <v>1654.6666666666665</v>
      </c>
      <c r="F241" s="321">
        <v>1624.5833333333333</v>
      </c>
      <c r="G241" s="321">
        <v>1586.9166666666665</v>
      </c>
      <c r="H241" s="321">
        <v>1722.4166666666665</v>
      </c>
      <c r="I241" s="321">
        <v>1760.083333333333</v>
      </c>
      <c r="J241" s="321">
        <v>1790.1666666666665</v>
      </c>
      <c r="K241" s="320">
        <v>1730</v>
      </c>
      <c r="L241" s="320">
        <v>1662.25</v>
      </c>
      <c r="M241" s="320">
        <v>0.21195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504.8</v>
      </c>
      <c r="D242" s="321">
        <v>503.59999999999997</v>
      </c>
      <c r="E242" s="321">
        <v>499.19999999999993</v>
      </c>
      <c r="F242" s="321">
        <v>493.59999999999997</v>
      </c>
      <c r="G242" s="321">
        <v>489.19999999999993</v>
      </c>
      <c r="H242" s="321">
        <v>509.19999999999993</v>
      </c>
      <c r="I242" s="321">
        <v>513.59999999999991</v>
      </c>
      <c r="J242" s="321">
        <v>519.19999999999993</v>
      </c>
      <c r="K242" s="320">
        <v>508</v>
      </c>
      <c r="L242" s="320">
        <v>498</v>
      </c>
      <c r="M242" s="320">
        <v>3.7445400000000002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815.85</v>
      </c>
      <c r="D243" s="321">
        <v>819.38333333333321</v>
      </c>
      <c r="E243" s="321">
        <v>808.76666666666642</v>
      </c>
      <c r="F243" s="321">
        <v>801.68333333333317</v>
      </c>
      <c r="G243" s="321">
        <v>791.06666666666638</v>
      </c>
      <c r="H243" s="321">
        <v>826.46666666666647</v>
      </c>
      <c r="I243" s="321">
        <v>837.08333333333326</v>
      </c>
      <c r="J243" s="321">
        <v>844.16666666666652</v>
      </c>
      <c r="K243" s="320">
        <v>830</v>
      </c>
      <c r="L243" s="320">
        <v>812.3</v>
      </c>
      <c r="M243" s="320">
        <v>2.6971500000000002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18.350000000000001</v>
      </c>
      <c r="D244" s="321">
        <v>18.466666666666669</v>
      </c>
      <c r="E244" s="321">
        <v>18.133333333333336</v>
      </c>
      <c r="F244" s="321">
        <v>17.916666666666668</v>
      </c>
      <c r="G244" s="321">
        <v>17.583333333333336</v>
      </c>
      <c r="H244" s="321">
        <v>18.683333333333337</v>
      </c>
      <c r="I244" s="321">
        <v>19.016666666666666</v>
      </c>
      <c r="J244" s="321">
        <v>19.233333333333338</v>
      </c>
      <c r="K244" s="320">
        <v>18.8</v>
      </c>
      <c r="L244" s="320">
        <v>18.25</v>
      </c>
      <c r="M244" s="320">
        <v>17.504549999999998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129.94999999999999</v>
      </c>
      <c r="D245" s="321">
        <v>129.26666666666665</v>
      </c>
      <c r="E245" s="321">
        <v>128.2833333333333</v>
      </c>
      <c r="F245" s="321">
        <v>126.61666666666665</v>
      </c>
      <c r="G245" s="321">
        <v>125.6333333333333</v>
      </c>
      <c r="H245" s="321">
        <v>130.93333333333331</v>
      </c>
      <c r="I245" s="321">
        <v>131.91666666666666</v>
      </c>
      <c r="J245" s="321">
        <v>133.58333333333331</v>
      </c>
      <c r="K245" s="320">
        <v>130.25</v>
      </c>
      <c r="L245" s="320">
        <v>127.6</v>
      </c>
      <c r="M245" s="320">
        <v>105.15725999999999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457.65</v>
      </c>
      <c r="D246" s="321">
        <v>462.13333333333338</v>
      </c>
      <c r="E246" s="321">
        <v>451.51666666666677</v>
      </c>
      <c r="F246" s="321">
        <v>445.38333333333338</v>
      </c>
      <c r="G246" s="321">
        <v>434.76666666666677</v>
      </c>
      <c r="H246" s="321">
        <v>468.26666666666677</v>
      </c>
      <c r="I246" s="321">
        <v>478.88333333333344</v>
      </c>
      <c r="J246" s="321">
        <v>485.01666666666677</v>
      </c>
      <c r="K246" s="320">
        <v>472.75</v>
      </c>
      <c r="L246" s="320">
        <v>456</v>
      </c>
      <c r="M246" s="320">
        <v>2.1089000000000002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1025.75</v>
      </c>
      <c r="D247" s="321">
        <v>1021.4499999999999</v>
      </c>
      <c r="E247" s="321">
        <v>1011.3</v>
      </c>
      <c r="F247" s="321">
        <v>996.85</v>
      </c>
      <c r="G247" s="321">
        <v>986.7</v>
      </c>
      <c r="H247" s="321">
        <v>1035.8999999999999</v>
      </c>
      <c r="I247" s="321">
        <v>1046.0499999999997</v>
      </c>
      <c r="J247" s="321">
        <v>1060.4999999999998</v>
      </c>
      <c r="K247" s="320">
        <v>1031.5999999999999</v>
      </c>
      <c r="L247" s="320">
        <v>1007</v>
      </c>
      <c r="M247" s="320">
        <v>2.3938000000000001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242.25</v>
      </c>
      <c r="D248" s="321">
        <v>240.73333333333335</v>
      </c>
      <c r="E248" s="321">
        <v>236.56666666666669</v>
      </c>
      <c r="F248" s="321">
        <v>230.88333333333335</v>
      </c>
      <c r="G248" s="321">
        <v>226.7166666666667</v>
      </c>
      <c r="H248" s="321">
        <v>246.41666666666669</v>
      </c>
      <c r="I248" s="321">
        <v>250.58333333333331</v>
      </c>
      <c r="J248" s="321">
        <v>256.26666666666665</v>
      </c>
      <c r="K248" s="320">
        <v>244.9</v>
      </c>
      <c r="L248" s="320">
        <v>235.05</v>
      </c>
      <c r="M248" s="320">
        <v>10.15832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41.7</v>
      </c>
      <c r="D249" s="321">
        <v>41.783333333333331</v>
      </c>
      <c r="E249" s="321">
        <v>41.416666666666664</v>
      </c>
      <c r="F249" s="321">
        <v>41.133333333333333</v>
      </c>
      <c r="G249" s="321">
        <v>40.766666666666666</v>
      </c>
      <c r="H249" s="321">
        <v>42.066666666666663</v>
      </c>
      <c r="I249" s="321">
        <v>42.433333333333337</v>
      </c>
      <c r="J249" s="321">
        <v>42.716666666666661</v>
      </c>
      <c r="K249" s="320">
        <v>42.15</v>
      </c>
      <c r="L249" s="320">
        <v>41.5</v>
      </c>
      <c r="M249" s="320">
        <v>4.2268499999999998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757.4</v>
      </c>
      <c r="D250" s="321">
        <v>754.16666666666663</v>
      </c>
      <c r="E250" s="321">
        <v>747.33333333333326</v>
      </c>
      <c r="F250" s="321">
        <v>737.26666666666665</v>
      </c>
      <c r="G250" s="321">
        <v>730.43333333333328</v>
      </c>
      <c r="H250" s="321">
        <v>764.23333333333323</v>
      </c>
      <c r="I250" s="321">
        <v>771.06666666666649</v>
      </c>
      <c r="J250" s="321">
        <v>781.13333333333321</v>
      </c>
      <c r="K250" s="320">
        <v>761</v>
      </c>
      <c r="L250" s="320">
        <v>744.1</v>
      </c>
      <c r="M250" s="320">
        <v>19.029789999999998</v>
      </c>
      <c r="N250" s="1"/>
      <c r="O250" s="1"/>
    </row>
    <row r="251" spans="1:15" ht="12.75" customHeight="1">
      <c r="A251" s="30">
        <v>241</v>
      </c>
      <c r="B251" s="334" t="s">
        <v>826</v>
      </c>
      <c r="C251" s="320">
        <v>22.4</v>
      </c>
      <c r="D251" s="321">
        <v>22.366666666666664</v>
      </c>
      <c r="E251" s="321">
        <v>22.233333333333327</v>
      </c>
      <c r="F251" s="321">
        <v>22.066666666666663</v>
      </c>
      <c r="G251" s="321">
        <v>21.933333333333326</v>
      </c>
      <c r="H251" s="321">
        <v>22.533333333333328</v>
      </c>
      <c r="I251" s="321">
        <v>22.666666666666661</v>
      </c>
      <c r="J251" s="321">
        <v>22.833333333333329</v>
      </c>
      <c r="K251" s="320">
        <v>22.5</v>
      </c>
      <c r="L251" s="320">
        <v>22.2</v>
      </c>
      <c r="M251" s="320">
        <v>51.96942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581.25</v>
      </c>
      <c r="D252" s="321">
        <v>583.05000000000007</v>
      </c>
      <c r="E252" s="321">
        <v>576.55000000000018</v>
      </c>
      <c r="F252" s="321">
        <v>571.85000000000014</v>
      </c>
      <c r="G252" s="321">
        <v>565.35000000000025</v>
      </c>
      <c r="H252" s="321">
        <v>587.75000000000011</v>
      </c>
      <c r="I252" s="321">
        <v>594.24999999999989</v>
      </c>
      <c r="J252" s="321">
        <v>598.95000000000005</v>
      </c>
      <c r="K252" s="320">
        <v>589.54999999999995</v>
      </c>
      <c r="L252" s="320">
        <v>578.35</v>
      </c>
      <c r="M252" s="320">
        <v>1.65594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261.10000000000002</v>
      </c>
      <c r="D253" s="321">
        <v>260.98333333333329</v>
      </c>
      <c r="E253" s="321">
        <v>258.26666666666659</v>
      </c>
      <c r="F253" s="321">
        <v>255.43333333333328</v>
      </c>
      <c r="G253" s="321">
        <v>252.71666666666658</v>
      </c>
      <c r="H253" s="321">
        <v>263.81666666666661</v>
      </c>
      <c r="I253" s="321">
        <v>266.5333333333333</v>
      </c>
      <c r="J253" s="321">
        <v>269.36666666666662</v>
      </c>
      <c r="K253" s="320">
        <v>263.7</v>
      </c>
      <c r="L253" s="320">
        <v>258.14999999999998</v>
      </c>
      <c r="M253" s="320">
        <v>279.24383999999998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100.4</v>
      </c>
      <c r="D254" s="321">
        <v>100.81666666666668</v>
      </c>
      <c r="E254" s="321">
        <v>99.683333333333351</v>
      </c>
      <c r="F254" s="321">
        <v>98.966666666666669</v>
      </c>
      <c r="G254" s="321">
        <v>97.833333333333343</v>
      </c>
      <c r="H254" s="321">
        <v>101.53333333333336</v>
      </c>
      <c r="I254" s="321">
        <v>102.66666666666669</v>
      </c>
      <c r="J254" s="321">
        <v>103.38333333333337</v>
      </c>
      <c r="K254" s="320">
        <v>101.95</v>
      </c>
      <c r="L254" s="320">
        <v>100.1</v>
      </c>
      <c r="M254" s="320">
        <v>0.80922000000000005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112.55</v>
      </c>
      <c r="D255" s="321">
        <v>113.8</v>
      </c>
      <c r="E255" s="321">
        <v>110.6</v>
      </c>
      <c r="F255" s="321">
        <v>108.64999999999999</v>
      </c>
      <c r="G255" s="321">
        <v>105.44999999999999</v>
      </c>
      <c r="H255" s="321">
        <v>115.75</v>
      </c>
      <c r="I255" s="321">
        <v>118.95000000000002</v>
      </c>
      <c r="J255" s="321">
        <v>120.9</v>
      </c>
      <c r="K255" s="320">
        <v>117</v>
      </c>
      <c r="L255" s="320">
        <v>111.85</v>
      </c>
      <c r="M255" s="320">
        <v>7.54582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1718.5</v>
      </c>
      <c r="D256" s="321">
        <v>1725.4166666666667</v>
      </c>
      <c r="E256" s="321">
        <v>1703.8333333333335</v>
      </c>
      <c r="F256" s="321">
        <v>1689.1666666666667</v>
      </c>
      <c r="G256" s="321">
        <v>1667.5833333333335</v>
      </c>
      <c r="H256" s="321">
        <v>1740.0833333333335</v>
      </c>
      <c r="I256" s="321">
        <v>1761.666666666667</v>
      </c>
      <c r="J256" s="321">
        <v>1776.3333333333335</v>
      </c>
      <c r="K256" s="320">
        <v>1747</v>
      </c>
      <c r="L256" s="320">
        <v>1710.75</v>
      </c>
      <c r="M256" s="320">
        <v>0.27559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1968.8</v>
      </c>
      <c r="D257" s="321">
        <v>1952.1333333333332</v>
      </c>
      <c r="E257" s="321">
        <v>1919.2666666666664</v>
      </c>
      <c r="F257" s="321">
        <v>1869.7333333333331</v>
      </c>
      <c r="G257" s="321">
        <v>1836.8666666666663</v>
      </c>
      <c r="H257" s="321">
        <v>2001.6666666666665</v>
      </c>
      <c r="I257" s="321">
        <v>2034.5333333333333</v>
      </c>
      <c r="J257" s="321">
        <v>2084.0666666666666</v>
      </c>
      <c r="K257" s="320">
        <v>1985</v>
      </c>
      <c r="L257" s="320">
        <v>1902.6</v>
      </c>
      <c r="M257" s="320">
        <v>5.5440000000000003E-2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92.45</v>
      </c>
      <c r="D258" s="321">
        <v>92.566666666666663</v>
      </c>
      <c r="E258" s="321">
        <v>91.583333333333329</v>
      </c>
      <c r="F258" s="321">
        <v>90.716666666666669</v>
      </c>
      <c r="G258" s="321">
        <v>89.733333333333334</v>
      </c>
      <c r="H258" s="321">
        <v>93.433333333333323</v>
      </c>
      <c r="I258" s="321">
        <v>94.416666666666671</v>
      </c>
      <c r="J258" s="321">
        <v>95.283333333333317</v>
      </c>
      <c r="K258" s="320">
        <v>93.55</v>
      </c>
      <c r="L258" s="320">
        <v>91.7</v>
      </c>
      <c r="M258" s="320">
        <v>5.1315200000000001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545.29999999999995</v>
      </c>
      <c r="D259" s="321">
        <v>543.49999999999989</v>
      </c>
      <c r="E259" s="321">
        <v>537.8499999999998</v>
      </c>
      <c r="F259" s="321">
        <v>530.39999999999986</v>
      </c>
      <c r="G259" s="321">
        <v>524.74999999999977</v>
      </c>
      <c r="H259" s="321">
        <v>550.94999999999982</v>
      </c>
      <c r="I259" s="321">
        <v>556.59999999999991</v>
      </c>
      <c r="J259" s="321">
        <v>564.04999999999984</v>
      </c>
      <c r="K259" s="320">
        <v>549.15</v>
      </c>
      <c r="L259" s="320">
        <v>536.04999999999995</v>
      </c>
      <c r="M259" s="320">
        <v>72.313990000000004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2650</v>
      </c>
      <c r="D260" s="321">
        <v>2618.35</v>
      </c>
      <c r="E260" s="321">
        <v>2551.6999999999998</v>
      </c>
      <c r="F260" s="321">
        <v>2453.4</v>
      </c>
      <c r="G260" s="321">
        <v>2386.75</v>
      </c>
      <c r="H260" s="321">
        <v>2716.6499999999996</v>
      </c>
      <c r="I260" s="321">
        <v>2783.3</v>
      </c>
      <c r="J260" s="321">
        <v>2881.5999999999995</v>
      </c>
      <c r="K260" s="320">
        <v>2685</v>
      </c>
      <c r="L260" s="320">
        <v>2520.0500000000002</v>
      </c>
      <c r="M260" s="320">
        <v>2.0268700000000002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449.4</v>
      </c>
      <c r="D261" s="321">
        <v>445.15000000000003</v>
      </c>
      <c r="E261" s="321">
        <v>438.55000000000007</v>
      </c>
      <c r="F261" s="321">
        <v>427.70000000000005</v>
      </c>
      <c r="G261" s="321">
        <v>421.10000000000008</v>
      </c>
      <c r="H261" s="321">
        <v>456.00000000000006</v>
      </c>
      <c r="I261" s="321">
        <v>462.60000000000008</v>
      </c>
      <c r="J261" s="321">
        <v>473.45000000000005</v>
      </c>
      <c r="K261" s="320">
        <v>451.75</v>
      </c>
      <c r="L261" s="320">
        <v>434.3</v>
      </c>
      <c r="M261" s="320">
        <v>1.27162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365.9</v>
      </c>
      <c r="D262" s="321">
        <v>364.4666666666667</v>
      </c>
      <c r="E262" s="321">
        <v>357.93333333333339</v>
      </c>
      <c r="F262" s="321">
        <v>349.9666666666667</v>
      </c>
      <c r="G262" s="321">
        <v>343.43333333333339</v>
      </c>
      <c r="H262" s="321">
        <v>372.43333333333339</v>
      </c>
      <c r="I262" s="321">
        <v>378.9666666666667</v>
      </c>
      <c r="J262" s="321">
        <v>386.93333333333339</v>
      </c>
      <c r="K262" s="320">
        <v>371</v>
      </c>
      <c r="L262" s="320">
        <v>356.5</v>
      </c>
      <c r="M262" s="320">
        <v>14.366809999999999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129.19999999999999</v>
      </c>
      <c r="D263" s="321">
        <v>129.75</v>
      </c>
      <c r="E263" s="321">
        <v>126.05000000000001</v>
      </c>
      <c r="F263" s="321">
        <v>122.9</v>
      </c>
      <c r="G263" s="321">
        <v>119.20000000000002</v>
      </c>
      <c r="H263" s="321">
        <v>132.9</v>
      </c>
      <c r="I263" s="321">
        <v>136.6</v>
      </c>
      <c r="J263" s="321">
        <v>139.75</v>
      </c>
      <c r="K263" s="320">
        <v>133.44999999999999</v>
      </c>
      <c r="L263" s="320">
        <v>126.6</v>
      </c>
      <c r="M263" s="320">
        <v>17.50769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75.650000000000006</v>
      </c>
      <c r="D264" s="321">
        <v>74.11666666666666</v>
      </c>
      <c r="E264" s="321">
        <v>69.883333333333326</v>
      </c>
      <c r="F264" s="321">
        <v>64.11666666666666</v>
      </c>
      <c r="G264" s="321">
        <v>59.883333333333326</v>
      </c>
      <c r="H264" s="321">
        <v>79.883333333333326</v>
      </c>
      <c r="I264" s="321">
        <v>84.116666666666646</v>
      </c>
      <c r="J264" s="321">
        <v>89.883333333333326</v>
      </c>
      <c r="K264" s="320">
        <v>78.349999999999994</v>
      </c>
      <c r="L264" s="320">
        <v>68.349999999999994</v>
      </c>
      <c r="M264" s="320">
        <v>187.25573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185.2</v>
      </c>
      <c r="D265" s="321">
        <v>187.21666666666667</v>
      </c>
      <c r="E265" s="321">
        <v>182.48333333333335</v>
      </c>
      <c r="F265" s="321">
        <v>179.76666666666668</v>
      </c>
      <c r="G265" s="321">
        <v>175.03333333333336</v>
      </c>
      <c r="H265" s="321">
        <v>189.93333333333334</v>
      </c>
      <c r="I265" s="321">
        <v>194.66666666666663</v>
      </c>
      <c r="J265" s="321">
        <v>197.38333333333333</v>
      </c>
      <c r="K265" s="320">
        <v>191.95</v>
      </c>
      <c r="L265" s="320">
        <v>184.5</v>
      </c>
      <c r="M265" s="320">
        <v>4.8892100000000003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350.3</v>
      </c>
      <c r="D266" s="321">
        <v>354.5333333333333</v>
      </c>
      <c r="E266" s="321">
        <v>344.76666666666659</v>
      </c>
      <c r="F266" s="321">
        <v>339.23333333333329</v>
      </c>
      <c r="G266" s="321">
        <v>329.46666666666658</v>
      </c>
      <c r="H266" s="321">
        <v>360.06666666666661</v>
      </c>
      <c r="I266" s="321">
        <v>369.83333333333326</v>
      </c>
      <c r="J266" s="321">
        <v>375.36666666666662</v>
      </c>
      <c r="K266" s="320">
        <v>364.3</v>
      </c>
      <c r="L266" s="320">
        <v>349</v>
      </c>
      <c r="M266" s="320">
        <v>2.1867800000000002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330.4</v>
      </c>
      <c r="D267" s="321">
        <v>334.40000000000003</v>
      </c>
      <c r="E267" s="321">
        <v>324.30000000000007</v>
      </c>
      <c r="F267" s="321">
        <v>318.20000000000005</v>
      </c>
      <c r="G267" s="321">
        <v>308.10000000000008</v>
      </c>
      <c r="H267" s="321">
        <v>340.50000000000006</v>
      </c>
      <c r="I267" s="321">
        <v>350.60000000000008</v>
      </c>
      <c r="J267" s="321">
        <v>356.70000000000005</v>
      </c>
      <c r="K267" s="320">
        <v>344.5</v>
      </c>
      <c r="L267" s="320">
        <v>328.3</v>
      </c>
      <c r="M267" s="320">
        <v>4.8991499999999997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729.1</v>
      </c>
      <c r="D268" s="321">
        <v>728.66666666666663</v>
      </c>
      <c r="E268" s="321">
        <v>723.08333333333326</v>
      </c>
      <c r="F268" s="321">
        <v>717.06666666666661</v>
      </c>
      <c r="G268" s="321">
        <v>711.48333333333323</v>
      </c>
      <c r="H268" s="321">
        <v>734.68333333333328</v>
      </c>
      <c r="I268" s="321">
        <v>740.26666666666654</v>
      </c>
      <c r="J268" s="321">
        <v>746.2833333333333</v>
      </c>
      <c r="K268" s="320">
        <v>734.25</v>
      </c>
      <c r="L268" s="320">
        <v>722.65</v>
      </c>
      <c r="M268" s="320">
        <v>40.799340000000001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542.6</v>
      </c>
      <c r="D269" s="321">
        <v>537.86666666666667</v>
      </c>
      <c r="E269" s="321">
        <v>529.73333333333335</v>
      </c>
      <c r="F269" s="321">
        <v>516.86666666666667</v>
      </c>
      <c r="G269" s="321">
        <v>508.73333333333335</v>
      </c>
      <c r="H269" s="321">
        <v>550.73333333333335</v>
      </c>
      <c r="I269" s="321">
        <v>558.86666666666679</v>
      </c>
      <c r="J269" s="321">
        <v>571.73333333333335</v>
      </c>
      <c r="K269" s="320">
        <v>546</v>
      </c>
      <c r="L269" s="320">
        <v>525</v>
      </c>
      <c r="M269" s="320">
        <v>37.553989999999999</v>
      </c>
      <c r="N269" s="1"/>
      <c r="O269" s="1"/>
    </row>
    <row r="270" spans="1:15" ht="12.75" customHeight="1">
      <c r="A270" s="30">
        <v>260</v>
      </c>
      <c r="B270" s="334" t="s">
        <v>834</v>
      </c>
      <c r="C270" s="320">
        <v>499.85</v>
      </c>
      <c r="D270" s="321">
        <v>498.75</v>
      </c>
      <c r="E270" s="321">
        <v>484.1</v>
      </c>
      <c r="F270" s="321">
        <v>468.35</v>
      </c>
      <c r="G270" s="321">
        <v>453.70000000000005</v>
      </c>
      <c r="H270" s="321">
        <v>514.5</v>
      </c>
      <c r="I270" s="321">
        <v>529.15</v>
      </c>
      <c r="J270" s="321">
        <v>544.9</v>
      </c>
      <c r="K270" s="320">
        <v>513.4</v>
      </c>
      <c r="L270" s="320">
        <v>483</v>
      </c>
      <c r="M270" s="320">
        <v>9.6296499999999998</v>
      </c>
      <c r="N270" s="1"/>
      <c r="O270" s="1"/>
    </row>
    <row r="271" spans="1:15" ht="12.75" customHeight="1">
      <c r="A271" s="30">
        <v>261</v>
      </c>
      <c r="B271" s="334" t="s">
        <v>835</v>
      </c>
      <c r="C271" s="320">
        <v>456.65</v>
      </c>
      <c r="D271" s="321">
        <v>459.98333333333335</v>
      </c>
      <c r="E271" s="321">
        <v>450.66666666666669</v>
      </c>
      <c r="F271" s="321">
        <v>444.68333333333334</v>
      </c>
      <c r="G271" s="321">
        <v>435.36666666666667</v>
      </c>
      <c r="H271" s="321">
        <v>465.9666666666667</v>
      </c>
      <c r="I271" s="321">
        <v>475.2833333333333</v>
      </c>
      <c r="J271" s="321">
        <v>481.26666666666671</v>
      </c>
      <c r="K271" s="320">
        <v>469.3</v>
      </c>
      <c r="L271" s="320">
        <v>454</v>
      </c>
      <c r="M271" s="320">
        <v>0.57801000000000002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884.1</v>
      </c>
      <c r="D272" s="321">
        <v>893.0333333333333</v>
      </c>
      <c r="E272" s="321">
        <v>867.06666666666661</v>
      </c>
      <c r="F272" s="321">
        <v>850.0333333333333</v>
      </c>
      <c r="G272" s="321">
        <v>824.06666666666661</v>
      </c>
      <c r="H272" s="321">
        <v>910.06666666666661</v>
      </c>
      <c r="I272" s="321">
        <v>936.0333333333333</v>
      </c>
      <c r="J272" s="321">
        <v>953.06666666666661</v>
      </c>
      <c r="K272" s="320">
        <v>919</v>
      </c>
      <c r="L272" s="320">
        <v>876</v>
      </c>
      <c r="M272" s="320">
        <v>15.72409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153.75</v>
      </c>
      <c r="D273" s="321">
        <v>154.21666666666667</v>
      </c>
      <c r="E273" s="321">
        <v>152.68333333333334</v>
      </c>
      <c r="F273" s="321">
        <v>151.61666666666667</v>
      </c>
      <c r="G273" s="321">
        <v>150.08333333333334</v>
      </c>
      <c r="H273" s="321">
        <v>155.28333333333333</v>
      </c>
      <c r="I273" s="321">
        <v>156.81666666666669</v>
      </c>
      <c r="J273" s="321">
        <v>157.88333333333333</v>
      </c>
      <c r="K273" s="320">
        <v>155.75</v>
      </c>
      <c r="L273" s="320">
        <v>153.15</v>
      </c>
      <c r="M273" s="320">
        <v>1.3475200000000001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1030.55</v>
      </c>
      <c r="D274" s="321">
        <v>1024.3333333333333</v>
      </c>
      <c r="E274" s="321">
        <v>1000.8166666666666</v>
      </c>
      <c r="F274" s="321">
        <v>971.08333333333337</v>
      </c>
      <c r="G274" s="321">
        <v>947.56666666666672</v>
      </c>
      <c r="H274" s="321">
        <v>1054.0666666666666</v>
      </c>
      <c r="I274" s="321">
        <v>1077.5833333333335</v>
      </c>
      <c r="J274" s="321">
        <v>1107.3166666666664</v>
      </c>
      <c r="K274" s="320">
        <v>1047.8499999999999</v>
      </c>
      <c r="L274" s="320">
        <v>994.6</v>
      </c>
      <c r="M274" s="320">
        <v>4.4275000000000002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365.6</v>
      </c>
      <c r="D275" s="321">
        <v>366.2833333333333</v>
      </c>
      <c r="E275" s="321">
        <v>360.66666666666663</v>
      </c>
      <c r="F275" s="321">
        <v>355.73333333333335</v>
      </c>
      <c r="G275" s="321">
        <v>350.11666666666667</v>
      </c>
      <c r="H275" s="321">
        <v>371.21666666666658</v>
      </c>
      <c r="I275" s="321">
        <v>376.83333333333326</v>
      </c>
      <c r="J275" s="321">
        <v>381.76666666666654</v>
      </c>
      <c r="K275" s="320">
        <v>371.9</v>
      </c>
      <c r="L275" s="320">
        <v>361.35</v>
      </c>
      <c r="M275" s="320">
        <v>0.99543999999999999</v>
      </c>
      <c r="N275" s="1"/>
      <c r="O275" s="1"/>
    </row>
    <row r="276" spans="1:15" ht="12.75" customHeight="1">
      <c r="A276" s="30">
        <v>266</v>
      </c>
      <c r="B276" s="334" t="s">
        <v>836</v>
      </c>
      <c r="C276" s="320">
        <v>61.7</v>
      </c>
      <c r="D276" s="321">
        <v>62</v>
      </c>
      <c r="E276" s="321">
        <v>61.15</v>
      </c>
      <c r="F276" s="321">
        <v>60.6</v>
      </c>
      <c r="G276" s="321">
        <v>59.75</v>
      </c>
      <c r="H276" s="321">
        <v>62.55</v>
      </c>
      <c r="I276" s="321">
        <v>63.399999999999991</v>
      </c>
      <c r="J276" s="321">
        <v>63.949999999999996</v>
      </c>
      <c r="K276" s="320">
        <v>62.85</v>
      </c>
      <c r="L276" s="320">
        <v>61.45</v>
      </c>
      <c r="M276" s="320">
        <v>3.8349600000000001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467.85</v>
      </c>
      <c r="D277" s="321">
        <v>470.81666666666666</v>
      </c>
      <c r="E277" s="321">
        <v>462.58333333333331</v>
      </c>
      <c r="F277" s="321">
        <v>457.31666666666666</v>
      </c>
      <c r="G277" s="321">
        <v>449.08333333333331</v>
      </c>
      <c r="H277" s="321">
        <v>476.08333333333331</v>
      </c>
      <c r="I277" s="321">
        <v>484.31666666666666</v>
      </c>
      <c r="J277" s="321">
        <v>489.58333333333331</v>
      </c>
      <c r="K277" s="320">
        <v>479.05</v>
      </c>
      <c r="L277" s="320">
        <v>465.55</v>
      </c>
      <c r="M277" s="320">
        <v>2.6323300000000001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50.15</v>
      </c>
      <c r="D278" s="321">
        <v>50.433333333333337</v>
      </c>
      <c r="E278" s="321">
        <v>49.466666666666676</v>
      </c>
      <c r="F278" s="321">
        <v>48.783333333333339</v>
      </c>
      <c r="G278" s="321">
        <v>47.816666666666677</v>
      </c>
      <c r="H278" s="321">
        <v>51.116666666666674</v>
      </c>
      <c r="I278" s="321">
        <v>52.083333333333343</v>
      </c>
      <c r="J278" s="321">
        <v>52.766666666666673</v>
      </c>
      <c r="K278" s="320">
        <v>51.4</v>
      </c>
      <c r="L278" s="320">
        <v>49.75</v>
      </c>
      <c r="M278" s="320">
        <v>27.286300000000001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400.05</v>
      </c>
      <c r="D279" s="321">
        <v>399.88333333333338</v>
      </c>
      <c r="E279" s="321">
        <v>395.31666666666678</v>
      </c>
      <c r="F279" s="321">
        <v>390.58333333333337</v>
      </c>
      <c r="G279" s="321">
        <v>386.01666666666677</v>
      </c>
      <c r="H279" s="321">
        <v>404.61666666666679</v>
      </c>
      <c r="I279" s="321">
        <v>409.18333333333339</v>
      </c>
      <c r="J279" s="321">
        <v>413.9166666666668</v>
      </c>
      <c r="K279" s="320">
        <v>404.45</v>
      </c>
      <c r="L279" s="320">
        <v>395.15</v>
      </c>
      <c r="M279" s="320">
        <v>2.3888500000000001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1251.5999999999999</v>
      </c>
      <c r="D280" s="321">
        <v>1239.1000000000001</v>
      </c>
      <c r="E280" s="321">
        <v>1213.7000000000003</v>
      </c>
      <c r="F280" s="321">
        <v>1175.8000000000002</v>
      </c>
      <c r="G280" s="321">
        <v>1150.4000000000003</v>
      </c>
      <c r="H280" s="321">
        <v>1277.0000000000002</v>
      </c>
      <c r="I280" s="321">
        <v>1302.4000000000003</v>
      </c>
      <c r="J280" s="321">
        <v>1340.3000000000002</v>
      </c>
      <c r="K280" s="320">
        <v>1264.5</v>
      </c>
      <c r="L280" s="320">
        <v>1201.2</v>
      </c>
      <c r="M280" s="320">
        <v>1.78847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277</v>
      </c>
      <c r="D281" s="321">
        <v>277.31666666666666</v>
      </c>
      <c r="E281" s="321">
        <v>272.93333333333334</v>
      </c>
      <c r="F281" s="321">
        <v>268.86666666666667</v>
      </c>
      <c r="G281" s="321">
        <v>264.48333333333335</v>
      </c>
      <c r="H281" s="321">
        <v>281.38333333333333</v>
      </c>
      <c r="I281" s="321">
        <v>285.76666666666665</v>
      </c>
      <c r="J281" s="321">
        <v>289.83333333333331</v>
      </c>
      <c r="K281" s="320">
        <v>281.7</v>
      </c>
      <c r="L281" s="320">
        <v>273.25</v>
      </c>
      <c r="M281" s="320">
        <v>1.99671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1765.65</v>
      </c>
      <c r="D282" s="321">
        <v>1757.0166666666667</v>
      </c>
      <c r="E282" s="321">
        <v>1741.0333333333333</v>
      </c>
      <c r="F282" s="321">
        <v>1716.4166666666667</v>
      </c>
      <c r="G282" s="321">
        <v>1700.4333333333334</v>
      </c>
      <c r="H282" s="321">
        <v>1781.6333333333332</v>
      </c>
      <c r="I282" s="321">
        <v>1797.6166666666663</v>
      </c>
      <c r="J282" s="321">
        <v>1822.2333333333331</v>
      </c>
      <c r="K282" s="320">
        <v>1773</v>
      </c>
      <c r="L282" s="320">
        <v>1732.4</v>
      </c>
      <c r="M282" s="320">
        <v>23.424969999999998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573.75</v>
      </c>
      <c r="D283" s="321">
        <v>577.30000000000007</v>
      </c>
      <c r="E283" s="321">
        <v>554.60000000000014</v>
      </c>
      <c r="F283" s="321">
        <v>535.45000000000005</v>
      </c>
      <c r="G283" s="321">
        <v>512.75000000000011</v>
      </c>
      <c r="H283" s="321">
        <v>596.45000000000016</v>
      </c>
      <c r="I283" s="321">
        <v>619.1500000000002</v>
      </c>
      <c r="J283" s="321">
        <v>638.30000000000018</v>
      </c>
      <c r="K283" s="320">
        <v>600</v>
      </c>
      <c r="L283" s="320">
        <v>558.15</v>
      </c>
      <c r="M283" s="320">
        <v>31.025449999999999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656.25</v>
      </c>
      <c r="D284" s="321">
        <v>658.56666666666672</v>
      </c>
      <c r="E284" s="321">
        <v>643.68333333333339</v>
      </c>
      <c r="F284" s="321">
        <v>631.11666666666667</v>
      </c>
      <c r="G284" s="321">
        <v>616.23333333333335</v>
      </c>
      <c r="H284" s="321">
        <v>671.13333333333344</v>
      </c>
      <c r="I284" s="321">
        <v>686.01666666666688</v>
      </c>
      <c r="J284" s="321">
        <v>698.58333333333348</v>
      </c>
      <c r="K284" s="320">
        <v>673.45</v>
      </c>
      <c r="L284" s="320">
        <v>646</v>
      </c>
      <c r="M284" s="320">
        <v>2.38334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250.9</v>
      </c>
      <c r="D285" s="321">
        <v>251.15</v>
      </c>
      <c r="E285" s="321">
        <v>246.75</v>
      </c>
      <c r="F285" s="321">
        <v>242.6</v>
      </c>
      <c r="G285" s="321">
        <v>238.2</v>
      </c>
      <c r="H285" s="321">
        <v>255.3</v>
      </c>
      <c r="I285" s="321">
        <v>259.70000000000005</v>
      </c>
      <c r="J285" s="321">
        <v>263.85000000000002</v>
      </c>
      <c r="K285" s="320">
        <v>255.55</v>
      </c>
      <c r="L285" s="320">
        <v>247</v>
      </c>
      <c r="M285" s="320">
        <v>4.6672500000000001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1321.5</v>
      </c>
      <c r="D286" s="321">
        <v>1330.9666666666667</v>
      </c>
      <c r="E286" s="321">
        <v>1291.9333333333334</v>
      </c>
      <c r="F286" s="321">
        <v>1262.3666666666668</v>
      </c>
      <c r="G286" s="321">
        <v>1223.3333333333335</v>
      </c>
      <c r="H286" s="321">
        <v>1360.5333333333333</v>
      </c>
      <c r="I286" s="321">
        <v>1399.5666666666666</v>
      </c>
      <c r="J286" s="321">
        <v>1429.1333333333332</v>
      </c>
      <c r="K286" s="320">
        <v>1370</v>
      </c>
      <c r="L286" s="320">
        <v>1301.4000000000001</v>
      </c>
      <c r="M286" s="320">
        <v>0.25727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553.5</v>
      </c>
      <c r="D287" s="321">
        <v>556.06666666666672</v>
      </c>
      <c r="E287" s="321">
        <v>543.63333333333344</v>
      </c>
      <c r="F287" s="321">
        <v>533.76666666666677</v>
      </c>
      <c r="G287" s="321">
        <v>521.33333333333348</v>
      </c>
      <c r="H287" s="321">
        <v>565.93333333333339</v>
      </c>
      <c r="I287" s="321">
        <v>578.36666666666656</v>
      </c>
      <c r="J287" s="321">
        <v>588.23333333333335</v>
      </c>
      <c r="K287" s="320">
        <v>568.5</v>
      </c>
      <c r="L287" s="320">
        <v>546.20000000000005</v>
      </c>
      <c r="M287" s="320">
        <v>1.1506099999999999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88.05</v>
      </c>
      <c r="D288" s="321">
        <v>88.183333333333323</v>
      </c>
      <c r="E288" s="321">
        <v>86.71666666666664</v>
      </c>
      <c r="F288" s="321">
        <v>85.383333333333312</v>
      </c>
      <c r="G288" s="321">
        <v>83.916666666666629</v>
      </c>
      <c r="H288" s="321">
        <v>89.516666666666652</v>
      </c>
      <c r="I288" s="321">
        <v>90.98333333333332</v>
      </c>
      <c r="J288" s="321">
        <v>92.316666666666663</v>
      </c>
      <c r="K288" s="320">
        <v>89.65</v>
      </c>
      <c r="L288" s="320">
        <v>86.85</v>
      </c>
      <c r="M288" s="320">
        <v>117.81207000000001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2681.2</v>
      </c>
      <c r="D289" s="321">
        <v>2729.4166666666665</v>
      </c>
      <c r="E289" s="321">
        <v>2618.833333333333</v>
      </c>
      <c r="F289" s="321">
        <v>2556.4666666666667</v>
      </c>
      <c r="G289" s="321">
        <v>2445.8833333333332</v>
      </c>
      <c r="H289" s="321">
        <v>2791.7833333333328</v>
      </c>
      <c r="I289" s="321">
        <v>2902.3666666666659</v>
      </c>
      <c r="J289" s="321">
        <v>2964.7333333333327</v>
      </c>
      <c r="K289" s="320">
        <v>2840</v>
      </c>
      <c r="L289" s="320">
        <v>2667.05</v>
      </c>
      <c r="M289" s="320">
        <v>3.1913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315.05</v>
      </c>
      <c r="D290" s="321">
        <v>314.56666666666666</v>
      </c>
      <c r="E290" s="321">
        <v>306.63333333333333</v>
      </c>
      <c r="F290" s="321">
        <v>298.21666666666664</v>
      </c>
      <c r="G290" s="321">
        <v>290.2833333333333</v>
      </c>
      <c r="H290" s="321">
        <v>322.98333333333335</v>
      </c>
      <c r="I290" s="321">
        <v>330.91666666666663</v>
      </c>
      <c r="J290" s="321">
        <v>339.33333333333337</v>
      </c>
      <c r="K290" s="320">
        <v>322.5</v>
      </c>
      <c r="L290" s="320">
        <v>306.14999999999998</v>
      </c>
      <c r="M290" s="320">
        <v>13.633749999999999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571.9</v>
      </c>
      <c r="D291" s="321">
        <v>576.4</v>
      </c>
      <c r="E291" s="321">
        <v>556.79999999999995</v>
      </c>
      <c r="F291" s="321">
        <v>541.69999999999993</v>
      </c>
      <c r="G291" s="321">
        <v>522.09999999999991</v>
      </c>
      <c r="H291" s="321">
        <v>591.5</v>
      </c>
      <c r="I291" s="321">
        <v>611.10000000000014</v>
      </c>
      <c r="J291" s="321">
        <v>626.20000000000005</v>
      </c>
      <c r="K291" s="320">
        <v>596</v>
      </c>
      <c r="L291" s="320">
        <v>561.29999999999995</v>
      </c>
      <c r="M291" s="320">
        <v>46.385120000000001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9520</v>
      </c>
      <c r="D292" s="321">
        <v>9564.7000000000007</v>
      </c>
      <c r="E292" s="321">
        <v>9455.2500000000018</v>
      </c>
      <c r="F292" s="321">
        <v>9390.5000000000018</v>
      </c>
      <c r="G292" s="321">
        <v>9281.0500000000029</v>
      </c>
      <c r="H292" s="321">
        <v>9629.4500000000007</v>
      </c>
      <c r="I292" s="321">
        <v>9738.8999999999978</v>
      </c>
      <c r="J292" s="321">
        <v>9803.65</v>
      </c>
      <c r="K292" s="320">
        <v>9674.15</v>
      </c>
      <c r="L292" s="320">
        <v>9499.9500000000007</v>
      </c>
      <c r="M292" s="320">
        <v>3.2289999999999999E-2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65.349999999999994</v>
      </c>
      <c r="D293" s="321">
        <v>66.066666666666677</v>
      </c>
      <c r="E293" s="321">
        <v>63.683333333333351</v>
      </c>
      <c r="F293" s="321">
        <v>62.01666666666668</v>
      </c>
      <c r="G293" s="321">
        <v>59.633333333333354</v>
      </c>
      <c r="H293" s="321">
        <v>67.733333333333348</v>
      </c>
      <c r="I293" s="321">
        <v>70.116666666666674</v>
      </c>
      <c r="J293" s="321">
        <v>71.783333333333346</v>
      </c>
      <c r="K293" s="320">
        <v>68.45</v>
      </c>
      <c r="L293" s="320">
        <v>64.400000000000006</v>
      </c>
      <c r="M293" s="320">
        <v>60.399720000000002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384.05</v>
      </c>
      <c r="D294" s="321">
        <v>383.61666666666662</v>
      </c>
      <c r="E294" s="321">
        <v>380.53333333333325</v>
      </c>
      <c r="F294" s="321">
        <v>377.01666666666665</v>
      </c>
      <c r="G294" s="321">
        <v>373.93333333333328</v>
      </c>
      <c r="H294" s="321">
        <v>387.13333333333321</v>
      </c>
      <c r="I294" s="321">
        <v>390.21666666666658</v>
      </c>
      <c r="J294" s="321">
        <v>393.73333333333318</v>
      </c>
      <c r="K294" s="320">
        <v>386.7</v>
      </c>
      <c r="L294" s="320">
        <v>380.1</v>
      </c>
      <c r="M294" s="320">
        <v>32.760429999999999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3521</v>
      </c>
      <c r="D295" s="321">
        <v>3530.2666666666664</v>
      </c>
      <c r="E295" s="321">
        <v>3485.6333333333328</v>
      </c>
      <c r="F295" s="321">
        <v>3450.2666666666664</v>
      </c>
      <c r="G295" s="321">
        <v>3405.6333333333328</v>
      </c>
      <c r="H295" s="321">
        <v>3565.6333333333328</v>
      </c>
      <c r="I295" s="321">
        <v>3610.266666666666</v>
      </c>
      <c r="J295" s="321">
        <v>3645.6333333333328</v>
      </c>
      <c r="K295" s="320">
        <v>3574.9</v>
      </c>
      <c r="L295" s="320">
        <v>3494.9</v>
      </c>
      <c r="M295" s="320">
        <v>0.47095999999999999</v>
      </c>
      <c r="N295" s="1"/>
      <c r="O295" s="1"/>
    </row>
    <row r="296" spans="1:15" ht="12.75" customHeight="1">
      <c r="A296" s="30">
        <v>286</v>
      </c>
      <c r="B296" s="334" t="s">
        <v>837</v>
      </c>
      <c r="C296" s="320">
        <v>1039.7</v>
      </c>
      <c r="D296" s="321">
        <v>1035.2166666666667</v>
      </c>
      <c r="E296" s="321">
        <v>1019.5833333333335</v>
      </c>
      <c r="F296" s="321">
        <v>999.46666666666681</v>
      </c>
      <c r="G296" s="321">
        <v>983.8333333333336</v>
      </c>
      <c r="H296" s="321">
        <v>1055.3333333333335</v>
      </c>
      <c r="I296" s="321">
        <v>1070.9666666666667</v>
      </c>
      <c r="J296" s="321">
        <v>1091.0833333333333</v>
      </c>
      <c r="K296" s="320">
        <v>1050.8499999999999</v>
      </c>
      <c r="L296" s="320">
        <v>1015.1</v>
      </c>
      <c r="M296" s="320">
        <v>2.5115699999999999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1719.25</v>
      </c>
      <c r="D297" s="321">
        <v>1710.0833333333333</v>
      </c>
      <c r="E297" s="321">
        <v>1689.1666666666665</v>
      </c>
      <c r="F297" s="321">
        <v>1659.0833333333333</v>
      </c>
      <c r="G297" s="321">
        <v>1638.1666666666665</v>
      </c>
      <c r="H297" s="321">
        <v>1740.1666666666665</v>
      </c>
      <c r="I297" s="321">
        <v>1761.083333333333</v>
      </c>
      <c r="J297" s="321">
        <v>1791.1666666666665</v>
      </c>
      <c r="K297" s="320">
        <v>1731</v>
      </c>
      <c r="L297" s="320">
        <v>1680</v>
      </c>
      <c r="M297" s="320">
        <v>31.174330000000001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4886.05</v>
      </c>
      <c r="D298" s="321">
        <v>4881.6833333333334</v>
      </c>
      <c r="E298" s="321">
        <v>4789.3666666666668</v>
      </c>
      <c r="F298" s="321">
        <v>4692.6833333333334</v>
      </c>
      <c r="G298" s="321">
        <v>4600.3666666666668</v>
      </c>
      <c r="H298" s="321">
        <v>4978.3666666666668</v>
      </c>
      <c r="I298" s="321">
        <v>5070.6833333333343</v>
      </c>
      <c r="J298" s="321">
        <v>5167.3666666666668</v>
      </c>
      <c r="K298" s="320">
        <v>4974</v>
      </c>
      <c r="L298" s="320">
        <v>4785</v>
      </c>
      <c r="M298" s="320">
        <v>5.1780900000000001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4068.8</v>
      </c>
      <c r="D299" s="321">
        <v>4061.5833333333335</v>
      </c>
      <c r="E299" s="321">
        <v>4003.2666666666673</v>
      </c>
      <c r="F299" s="321">
        <v>3937.733333333334</v>
      </c>
      <c r="G299" s="321">
        <v>3879.4166666666679</v>
      </c>
      <c r="H299" s="321">
        <v>4127.1166666666668</v>
      </c>
      <c r="I299" s="321">
        <v>4185.4333333333334</v>
      </c>
      <c r="J299" s="321">
        <v>4250.9666666666662</v>
      </c>
      <c r="K299" s="320">
        <v>4119.8999999999996</v>
      </c>
      <c r="L299" s="320">
        <v>3996.05</v>
      </c>
      <c r="M299" s="320">
        <v>2.3800300000000001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748.65</v>
      </c>
      <c r="D300" s="321">
        <v>747.4</v>
      </c>
      <c r="E300" s="321">
        <v>740.3</v>
      </c>
      <c r="F300" s="321">
        <v>731.94999999999993</v>
      </c>
      <c r="G300" s="321">
        <v>724.84999999999991</v>
      </c>
      <c r="H300" s="321">
        <v>755.75</v>
      </c>
      <c r="I300" s="321">
        <v>762.85000000000014</v>
      </c>
      <c r="J300" s="321">
        <v>771.2</v>
      </c>
      <c r="K300" s="320">
        <v>754.5</v>
      </c>
      <c r="L300" s="320">
        <v>739.05</v>
      </c>
      <c r="M300" s="320">
        <v>7.5696700000000003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2316.6</v>
      </c>
      <c r="D301" s="321">
        <v>2321.8666666666668</v>
      </c>
      <c r="E301" s="321">
        <v>2297.7333333333336</v>
      </c>
      <c r="F301" s="321">
        <v>2278.8666666666668</v>
      </c>
      <c r="G301" s="321">
        <v>2254.7333333333336</v>
      </c>
      <c r="H301" s="321">
        <v>2340.7333333333336</v>
      </c>
      <c r="I301" s="321">
        <v>2364.8666666666668</v>
      </c>
      <c r="J301" s="321">
        <v>2383.7333333333336</v>
      </c>
      <c r="K301" s="320">
        <v>2346</v>
      </c>
      <c r="L301" s="320">
        <v>2303</v>
      </c>
      <c r="M301" s="320">
        <v>0.20596</v>
      </c>
      <c r="N301" s="1"/>
      <c r="O301" s="1"/>
    </row>
    <row r="302" spans="1:15" ht="12.75" customHeight="1">
      <c r="A302" s="30">
        <v>292</v>
      </c>
      <c r="B302" s="334" t="s">
        <v>838</v>
      </c>
      <c r="C302" s="320">
        <v>427.3</v>
      </c>
      <c r="D302" s="321">
        <v>429.11666666666662</v>
      </c>
      <c r="E302" s="321">
        <v>414.23333333333323</v>
      </c>
      <c r="F302" s="321">
        <v>401.16666666666663</v>
      </c>
      <c r="G302" s="321">
        <v>386.28333333333325</v>
      </c>
      <c r="H302" s="321">
        <v>442.18333333333322</v>
      </c>
      <c r="I302" s="321">
        <v>457.06666666666655</v>
      </c>
      <c r="J302" s="321">
        <v>470.13333333333321</v>
      </c>
      <c r="K302" s="320">
        <v>444</v>
      </c>
      <c r="L302" s="320">
        <v>416.05</v>
      </c>
      <c r="M302" s="320">
        <v>18.186250000000001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922.9</v>
      </c>
      <c r="D303" s="321">
        <v>928.80000000000007</v>
      </c>
      <c r="E303" s="321">
        <v>912.60000000000014</v>
      </c>
      <c r="F303" s="321">
        <v>902.30000000000007</v>
      </c>
      <c r="G303" s="321">
        <v>886.10000000000014</v>
      </c>
      <c r="H303" s="321">
        <v>939.10000000000014</v>
      </c>
      <c r="I303" s="321">
        <v>955.30000000000018</v>
      </c>
      <c r="J303" s="321">
        <v>965.60000000000014</v>
      </c>
      <c r="K303" s="320">
        <v>945</v>
      </c>
      <c r="L303" s="320">
        <v>918.5</v>
      </c>
      <c r="M303" s="320">
        <v>28.692240000000002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182.1</v>
      </c>
      <c r="D304" s="321">
        <v>183.38333333333333</v>
      </c>
      <c r="E304" s="321">
        <v>179.86666666666665</v>
      </c>
      <c r="F304" s="321">
        <v>177.63333333333333</v>
      </c>
      <c r="G304" s="321">
        <v>174.11666666666665</v>
      </c>
      <c r="H304" s="321">
        <v>185.61666666666665</v>
      </c>
      <c r="I304" s="321">
        <v>189.1333333333333</v>
      </c>
      <c r="J304" s="321">
        <v>191.36666666666665</v>
      </c>
      <c r="K304" s="320">
        <v>186.9</v>
      </c>
      <c r="L304" s="320">
        <v>181.15</v>
      </c>
      <c r="M304" s="320">
        <v>48.520530000000001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18.100000000000001</v>
      </c>
      <c r="D305" s="321">
        <v>18.216666666666669</v>
      </c>
      <c r="E305" s="321">
        <v>17.633333333333336</v>
      </c>
      <c r="F305" s="321">
        <v>17.166666666666668</v>
      </c>
      <c r="G305" s="321">
        <v>16.583333333333336</v>
      </c>
      <c r="H305" s="321">
        <v>18.683333333333337</v>
      </c>
      <c r="I305" s="321">
        <v>19.266666666666666</v>
      </c>
      <c r="J305" s="321">
        <v>19.733333333333338</v>
      </c>
      <c r="K305" s="320">
        <v>18.8</v>
      </c>
      <c r="L305" s="320">
        <v>17.75</v>
      </c>
      <c r="M305" s="320">
        <v>96.528239999999997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221</v>
      </c>
      <c r="D306" s="321">
        <v>221.4</v>
      </c>
      <c r="E306" s="321">
        <v>215.70000000000002</v>
      </c>
      <c r="F306" s="321">
        <v>210.4</v>
      </c>
      <c r="G306" s="321">
        <v>204.70000000000002</v>
      </c>
      <c r="H306" s="321">
        <v>226.70000000000002</v>
      </c>
      <c r="I306" s="321">
        <v>232.4</v>
      </c>
      <c r="J306" s="321">
        <v>237.70000000000002</v>
      </c>
      <c r="K306" s="320">
        <v>227.1</v>
      </c>
      <c r="L306" s="320">
        <v>216.1</v>
      </c>
      <c r="M306" s="320">
        <v>8.4146800000000006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521.5</v>
      </c>
      <c r="D307" s="321">
        <v>516.4666666666667</v>
      </c>
      <c r="E307" s="321">
        <v>508.03333333333342</v>
      </c>
      <c r="F307" s="321">
        <v>494.56666666666672</v>
      </c>
      <c r="G307" s="321">
        <v>486.13333333333344</v>
      </c>
      <c r="H307" s="321">
        <v>529.93333333333339</v>
      </c>
      <c r="I307" s="321">
        <v>538.36666666666679</v>
      </c>
      <c r="J307" s="321">
        <v>551.83333333333337</v>
      </c>
      <c r="K307" s="320">
        <v>524.9</v>
      </c>
      <c r="L307" s="320">
        <v>503</v>
      </c>
      <c r="M307" s="320">
        <v>3.4077199999999999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115.95</v>
      </c>
      <c r="D308" s="321">
        <v>116.10000000000001</v>
      </c>
      <c r="E308" s="321">
        <v>114.60000000000002</v>
      </c>
      <c r="F308" s="321">
        <v>113.25000000000001</v>
      </c>
      <c r="G308" s="321">
        <v>111.75000000000003</v>
      </c>
      <c r="H308" s="321">
        <v>117.45000000000002</v>
      </c>
      <c r="I308" s="321">
        <v>118.94999999999999</v>
      </c>
      <c r="J308" s="321">
        <v>120.30000000000001</v>
      </c>
      <c r="K308" s="320">
        <v>117.6</v>
      </c>
      <c r="L308" s="320">
        <v>114.75</v>
      </c>
      <c r="M308" s="320">
        <v>28.74192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542.6</v>
      </c>
      <c r="D309" s="321">
        <v>538.30000000000007</v>
      </c>
      <c r="E309" s="321">
        <v>530.25000000000011</v>
      </c>
      <c r="F309" s="321">
        <v>517.90000000000009</v>
      </c>
      <c r="G309" s="321">
        <v>509.85000000000014</v>
      </c>
      <c r="H309" s="321">
        <v>550.65000000000009</v>
      </c>
      <c r="I309" s="321">
        <v>558.70000000000005</v>
      </c>
      <c r="J309" s="321">
        <v>571.05000000000007</v>
      </c>
      <c r="K309" s="320">
        <v>546.35</v>
      </c>
      <c r="L309" s="320">
        <v>525.95000000000005</v>
      </c>
      <c r="M309" s="320">
        <v>21.725570000000001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7888.15</v>
      </c>
      <c r="D310" s="321">
        <v>7864.95</v>
      </c>
      <c r="E310" s="321">
        <v>7789.9</v>
      </c>
      <c r="F310" s="321">
        <v>7691.65</v>
      </c>
      <c r="G310" s="321">
        <v>7616.5999999999995</v>
      </c>
      <c r="H310" s="321">
        <v>7963.2</v>
      </c>
      <c r="I310" s="321">
        <v>8038.2500000000009</v>
      </c>
      <c r="J310" s="321">
        <v>8136.5</v>
      </c>
      <c r="K310" s="320">
        <v>7940</v>
      </c>
      <c r="L310" s="320">
        <v>7766.7</v>
      </c>
      <c r="M310" s="320">
        <v>5.6193200000000001</v>
      </c>
      <c r="N310" s="1"/>
      <c r="O310" s="1"/>
    </row>
    <row r="311" spans="1:15" ht="12.75" customHeight="1">
      <c r="A311" s="30">
        <v>301</v>
      </c>
      <c r="B311" s="334" t="s">
        <v>839</v>
      </c>
      <c r="C311" s="320">
        <v>2834.25</v>
      </c>
      <c r="D311" s="321">
        <v>2820.4166666666665</v>
      </c>
      <c r="E311" s="321">
        <v>2748.833333333333</v>
      </c>
      <c r="F311" s="321">
        <v>2663.4166666666665</v>
      </c>
      <c r="G311" s="321">
        <v>2591.833333333333</v>
      </c>
      <c r="H311" s="321">
        <v>2905.833333333333</v>
      </c>
      <c r="I311" s="321">
        <v>2977.4166666666661</v>
      </c>
      <c r="J311" s="321">
        <v>3062.833333333333</v>
      </c>
      <c r="K311" s="320">
        <v>2892</v>
      </c>
      <c r="L311" s="320">
        <v>2735</v>
      </c>
      <c r="M311" s="320">
        <v>0.54056000000000004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396.95</v>
      </c>
      <c r="D312" s="321">
        <v>401.75</v>
      </c>
      <c r="E312" s="321">
        <v>389.2</v>
      </c>
      <c r="F312" s="321">
        <v>381.45</v>
      </c>
      <c r="G312" s="321">
        <v>368.9</v>
      </c>
      <c r="H312" s="321">
        <v>409.5</v>
      </c>
      <c r="I312" s="321">
        <v>422.04999999999995</v>
      </c>
      <c r="J312" s="321">
        <v>429.8</v>
      </c>
      <c r="K312" s="320">
        <v>414.3</v>
      </c>
      <c r="L312" s="320">
        <v>394</v>
      </c>
      <c r="M312" s="320">
        <v>6.5615800000000002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310.05</v>
      </c>
      <c r="D313" s="321">
        <v>310.66666666666669</v>
      </c>
      <c r="E313" s="321">
        <v>306.58333333333337</v>
      </c>
      <c r="F313" s="321">
        <v>303.11666666666667</v>
      </c>
      <c r="G313" s="321">
        <v>299.03333333333336</v>
      </c>
      <c r="H313" s="321">
        <v>314.13333333333338</v>
      </c>
      <c r="I313" s="321">
        <v>318.21666666666675</v>
      </c>
      <c r="J313" s="321">
        <v>321.68333333333339</v>
      </c>
      <c r="K313" s="320">
        <v>314.75</v>
      </c>
      <c r="L313" s="320">
        <v>307.2</v>
      </c>
      <c r="M313" s="320">
        <v>4.2441599999999999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863.05</v>
      </c>
      <c r="D314" s="321">
        <v>863.6</v>
      </c>
      <c r="E314" s="321">
        <v>854.6</v>
      </c>
      <c r="F314" s="321">
        <v>846.15</v>
      </c>
      <c r="G314" s="321">
        <v>837.15</v>
      </c>
      <c r="H314" s="321">
        <v>872.05000000000007</v>
      </c>
      <c r="I314" s="321">
        <v>881.05000000000007</v>
      </c>
      <c r="J314" s="321">
        <v>889.50000000000011</v>
      </c>
      <c r="K314" s="320">
        <v>872.6</v>
      </c>
      <c r="L314" s="320">
        <v>855.15</v>
      </c>
      <c r="M314" s="320">
        <v>8.5861499999999999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1385.85</v>
      </c>
      <c r="D315" s="321">
        <v>1366.9333333333334</v>
      </c>
      <c r="E315" s="321">
        <v>1343.9166666666667</v>
      </c>
      <c r="F315" s="321">
        <v>1301.9833333333333</v>
      </c>
      <c r="G315" s="321">
        <v>1278.9666666666667</v>
      </c>
      <c r="H315" s="321">
        <v>1408.8666666666668</v>
      </c>
      <c r="I315" s="321">
        <v>1431.8833333333332</v>
      </c>
      <c r="J315" s="321">
        <v>1473.8166666666668</v>
      </c>
      <c r="K315" s="320">
        <v>1389.95</v>
      </c>
      <c r="L315" s="320">
        <v>1325</v>
      </c>
      <c r="M315" s="320">
        <v>2.9474100000000001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2370.85</v>
      </c>
      <c r="D316" s="321">
        <v>2377.9166666666665</v>
      </c>
      <c r="E316" s="321">
        <v>2338.833333333333</v>
      </c>
      <c r="F316" s="321">
        <v>2306.8166666666666</v>
      </c>
      <c r="G316" s="321">
        <v>2267.7333333333331</v>
      </c>
      <c r="H316" s="321">
        <v>2409.9333333333329</v>
      </c>
      <c r="I316" s="321">
        <v>2449.016666666666</v>
      </c>
      <c r="J316" s="321">
        <v>2481.0333333333328</v>
      </c>
      <c r="K316" s="320">
        <v>2417</v>
      </c>
      <c r="L316" s="320">
        <v>2345.9</v>
      </c>
      <c r="M316" s="320">
        <v>1.8753599999999999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766.3</v>
      </c>
      <c r="D317" s="321">
        <v>761.36666666666667</v>
      </c>
      <c r="E317" s="321">
        <v>749.23333333333335</v>
      </c>
      <c r="F317" s="321">
        <v>732.16666666666663</v>
      </c>
      <c r="G317" s="321">
        <v>720.0333333333333</v>
      </c>
      <c r="H317" s="321">
        <v>778.43333333333339</v>
      </c>
      <c r="I317" s="321">
        <v>790.56666666666683</v>
      </c>
      <c r="J317" s="321">
        <v>807.63333333333344</v>
      </c>
      <c r="K317" s="320">
        <v>773.5</v>
      </c>
      <c r="L317" s="320">
        <v>744.3</v>
      </c>
      <c r="M317" s="320">
        <v>10.22429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825.85</v>
      </c>
      <c r="D318" s="321">
        <v>830</v>
      </c>
      <c r="E318" s="321">
        <v>817.2</v>
      </c>
      <c r="F318" s="321">
        <v>808.55000000000007</v>
      </c>
      <c r="G318" s="321">
        <v>795.75000000000011</v>
      </c>
      <c r="H318" s="321">
        <v>838.65</v>
      </c>
      <c r="I318" s="321">
        <v>851.44999999999993</v>
      </c>
      <c r="J318" s="321">
        <v>860.09999999999991</v>
      </c>
      <c r="K318" s="320">
        <v>842.8</v>
      </c>
      <c r="L318" s="320">
        <v>821.35</v>
      </c>
      <c r="M318" s="320">
        <v>3.82538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246.5</v>
      </c>
      <c r="D319" s="321">
        <v>246.1</v>
      </c>
      <c r="E319" s="321">
        <v>240.39999999999998</v>
      </c>
      <c r="F319" s="321">
        <v>234.29999999999998</v>
      </c>
      <c r="G319" s="321">
        <v>228.59999999999997</v>
      </c>
      <c r="H319" s="321">
        <v>252.2</v>
      </c>
      <c r="I319" s="321">
        <v>257.89999999999998</v>
      </c>
      <c r="J319" s="321">
        <v>264</v>
      </c>
      <c r="K319" s="320">
        <v>251.8</v>
      </c>
      <c r="L319" s="320">
        <v>240</v>
      </c>
      <c r="M319" s="320">
        <v>5.4875999999999996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194.65</v>
      </c>
      <c r="D320" s="321">
        <v>197.45000000000002</v>
      </c>
      <c r="E320" s="321">
        <v>191.05000000000004</v>
      </c>
      <c r="F320" s="321">
        <v>187.45000000000002</v>
      </c>
      <c r="G320" s="321">
        <v>181.05000000000004</v>
      </c>
      <c r="H320" s="321">
        <v>201.05000000000004</v>
      </c>
      <c r="I320" s="321">
        <v>207.45000000000002</v>
      </c>
      <c r="J320" s="321">
        <v>211.05000000000004</v>
      </c>
      <c r="K320" s="320">
        <v>203.85</v>
      </c>
      <c r="L320" s="320">
        <v>193.85</v>
      </c>
      <c r="M320" s="320">
        <v>6.4690599999999998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257.2</v>
      </c>
      <c r="D321" s="321">
        <v>258.73333333333329</v>
      </c>
      <c r="E321" s="321">
        <v>251.06666666666661</v>
      </c>
      <c r="F321" s="321">
        <v>244.93333333333331</v>
      </c>
      <c r="G321" s="321">
        <v>237.26666666666662</v>
      </c>
      <c r="H321" s="321">
        <v>264.86666666666656</v>
      </c>
      <c r="I321" s="321">
        <v>272.53333333333319</v>
      </c>
      <c r="J321" s="321">
        <v>278.66666666666657</v>
      </c>
      <c r="K321" s="320">
        <v>266.39999999999998</v>
      </c>
      <c r="L321" s="320">
        <v>252.6</v>
      </c>
      <c r="M321" s="320">
        <v>14.634969999999999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929.65</v>
      </c>
      <c r="D322" s="321">
        <v>922.05000000000007</v>
      </c>
      <c r="E322" s="321">
        <v>909.10000000000014</v>
      </c>
      <c r="F322" s="321">
        <v>888.55000000000007</v>
      </c>
      <c r="G322" s="321">
        <v>875.60000000000014</v>
      </c>
      <c r="H322" s="321">
        <v>942.60000000000014</v>
      </c>
      <c r="I322" s="321">
        <v>955.55000000000018</v>
      </c>
      <c r="J322" s="321">
        <v>976.10000000000014</v>
      </c>
      <c r="K322" s="320">
        <v>935</v>
      </c>
      <c r="L322" s="320">
        <v>901.5</v>
      </c>
      <c r="M322" s="320">
        <v>1.1341699999999999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3606.2</v>
      </c>
      <c r="D323" s="321">
        <v>3572.3833333333337</v>
      </c>
      <c r="E323" s="321">
        <v>3505.8666666666672</v>
      </c>
      <c r="F323" s="321">
        <v>3405.5333333333338</v>
      </c>
      <c r="G323" s="321">
        <v>3339.0166666666673</v>
      </c>
      <c r="H323" s="321">
        <v>3672.7166666666672</v>
      </c>
      <c r="I323" s="321">
        <v>3739.2333333333336</v>
      </c>
      <c r="J323" s="321">
        <v>3839.5666666666671</v>
      </c>
      <c r="K323" s="320">
        <v>3638.9</v>
      </c>
      <c r="L323" s="320">
        <v>3472.05</v>
      </c>
      <c r="M323" s="320">
        <v>11.03098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45.75</v>
      </c>
      <c r="D324" s="321">
        <v>46.083333333333336</v>
      </c>
      <c r="E324" s="321">
        <v>45.166666666666671</v>
      </c>
      <c r="F324" s="321">
        <v>44.583333333333336</v>
      </c>
      <c r="G324" s="321">
        <v>43.666666666666671</v>
      </c>
      <c r="H324" s="321">
        <v>46.666666666666671</v>
      </c>
      <c r="I324" s="321">
        <v>47.583333333333343</v>
      </c>
      <c r="J324" s="321">
        <v>48.166666666666671</v>
      </c>
      <c r="K324" s="320">
        <v>47</v>
      </c>
      <c r="L324" s="320">
        <v>45.5</v>
      </c>
      <c r="M324" s="320">
        <v>20.66797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177.8</v>
      </c>
      <c r="D325" s="321">
        <v>177.56666666666669</v>
      </c>
      <c r="E325" s="321">
        <v>175.28333333333339</v>
      </c>
      <c r="F325" s="321">
        <v>172.76666666666671</v>
      </c>
      <c r="G325" s="321">
        <v>170.48333333333341</v>
      </c>
      <c r="H325" s="321">
        <v>180.08333333333337</v>
      </c>
      <c r="I325" s="321">
        <v>182.36666666666667</v>
      </c>
      <c r="J325" s="321">
        <v>184.88333333333335</v>
      </c>
      <c r="K325" s="320">
        <v>179.85</v>
      </c>
      <c r="L325" s="320">
        <v>175.05</v>
      </c>
      <c r="M325" s="320">
        <v>1.9294500000000001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921.25</v>
      </c>
      <c r="D326" s="321">
        <v>908.61666666666667</v>
      </c>
      <c r="E326" s="321">
        <v>888.23333333333335</v>
      </c>
      <c r="F326" s="321">
        <v>855.2166666666667</v>
      </c>
      <c r="G326" s="321">
        <v>834.83333333333337</v>
      </c>
      <c r="H326" s="321">
        <v>941.63333333333333</v>
      </c>
      <c r="I326" s="321">
        <v>962.01666666666677</v>
      </c>
      <c r="J326" s="321">
        <v>995.0333333333333</v>
      </c>
      <c r="K326" s="320">
        <v>929</v>
      </c>
      <c r="L326" s="320">
        <v>875.6</v>
      </c>
      <c r="M326" s="320">
        <v>6.4432900000000002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2798.05</v>
      </c>
      <c r="D327" s="321">
        <v>2793.9333333333329</v>
      </c>
      <c r="E327" s="321">
        <v>2750.1666666666661</v>
      </c>
      <c r="F327" s="321">
        <v>2702.2833333333333</v>
      </c>
      <c r="G327" s="321">
        <v>2658.5166666666664</v>
      </c>
      <c r="H327" s="321">
        <v>2841.8166666666657</v>
      </c>
      <c r="I327" s="321">
        <v>2885.583333333333</v>
      </c>
      <c r="J327" s="321">
        <v>2933.4666666666653</v>
      </c>
      <c r="K327" s="320">
        <v>2837.7</v>
      </c>
      <c r="L327" s="320">
        <v>2746.05</v>
      </c>
      <c r="M327" s="320">
        <v>6.0201599999999997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72330.7</v>
      </c>
      <c r="D328" s="321">
        <v>72077.566666666666</v>
      </c>
      <c r="E328" s="321">
        <v>71507.133333333331</v>
      </c>
      <c r="F328" s="321">
        <v>70683.566666666666</v>
      </c>
      <c r="G328" s="321">
        <v>70113.133333333331</v>
      </c>
      <c r="H328" s="321">
        <v>72901.133333333331</v>
      </c>
      <c r="I328" s="321">
        <v>73471.566666666651</v>
      </c>
      <c r="J328" s="321">
        <v>74295.133333333331</v>
      </c>
      <c r="K328" s="320">
        <v>72648</v>
      </c>
      <c r="L328" s="320">
        <v>71254</v>
      </c>
      <c r="M328" s="320">
        <v>0.11877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69</v>
      </c>
      <c r="D329" s="321">
        <v>69.283333333333331</v>
      </c>
      <c r="E329" s="321">
        <v>66.86666666666666</v>
      </c>
      <c r="F329" s="321">
        <v>64.733333333333334</v>
      </c>
      <c r="G329" s="321">
        <v>62.316666666666663</v>
      </c>
      <c r="H329" s="321">
        <v>71.416666666666657</v>
      </c>
      <c r="I329" s="321">
        <v>73.833333333333343</v>
      </c>
      <c r="J329" s="321">
        <v>75.966666666666654</v>
      </c>
      <c r="K329" s="320">
        <v>71.7</v>
      </c>
      <c r="L329" s="320">
        <v>67.150000000000006</v>
      </c>
      <c r="M329" s="320">
        <v>292.35991000000001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1276.5999999999999</v>
      </c>
      <c r="D330" s="321">
        <v>1268.8666666666666</v>
      </c>
      <c r="E330" s="321">
        <v>1257.7333333333331</v>
      </c>
      <c r="F330" s="321">
        <v>1238.8666666666666</v>
      </c>
      <c r="G330" s="321">
        <v>1227.7333333333331</v>
      </c>
      <c r="H330" s="321">
        <v>1287.7333333333331</v>
      </c>
      <c r="I330" s="321">
        <v>1298.8666666666668</v>
      </c>
      <c r="J330" s="321">
        <v>1317.7333333333331</v>
      </c>
      <c r="K330" s="320">
        <v>1280</v>
      </c>
      <c r="L330" s="320">
        <v>1250</v>
      </c>
      <c r="M330" s="320">
        <v>7.1817200000000003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319.89999999999998</v>
      </c>
      <c r="D331" s="321">
        <v>323.11666666666667</v>
      </c>
      <c r="E331" s="321">
        <v>315.43333333333334</v>
      </c>
      <c r="F331" s="321">
        <v>310.96666666666664</v>
      </c>
      <c r="G331" s="321">
        <v>303.2833333333333</v>
      </c>
      <c r="H331" s="321">
        <v>327.58333333333337</v>
      </c>
      <c r="I331" s="321">
        <v>335.26666666666677</v>
      </c>
      <c r="J331" s="321">
        <v>339.73333333333341</v>
      </c>
      <c r="K331" s="320">
        <v>330.8</v>
      </c>
      <c r="L331" s="320">
        <v>318.64999999999998</v>
      </c>
      <c r="M331" s="320">
        <v>14.420640000000001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796.9</v>
      </c>
      <c r="D332" s="321">
        <v>792.9666666666667</v>
      </c>
      <c r="E332" s="321">
        <v>784.93333333333339</v>
      </c>
      <c r="F332" s="321">
        <v>772.9666666666667</v>
      </c>
      <c r="G332" s="321">
        <v>764.93333333333339</v>
      </c>
      <c r="H332" s="321">
        <v>804.93333333333339</v>
      </c>
      <c r="I332" s="321">
        <v>812.9666666666667</v>
      </c>
      <c r="J332" s="321">
        <v>824.93333333333339</v>
      </c>
      <c r="K332" s="320">
        <v>801</v>
      </c>
      <c r="L332" s="320">
        <v>781</v>
      </c>
      <c r="M332" s="320">
        <v>1.07602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107.95</v>
      </c>
      <c r="D333" s="321">
        <v>108.38333333333333</v>
      </c>
      <c r="E333" s="321">
        <v>106.56666666666665</v>
      </c>
      <c r="F333" s="321">
        <v>105.18333333333332</v>
      </c>
      <c r="G333" s="321">
        <v>103.36666666666665</v>
      </c>
      <c r="H333" s="321">
        <v>109.76666666666665</v>
      </c>
      <c r="I333" s="321">
        <v>111.58333333333331</v>
      </c>
      <c r="J333" s="321">
        <v>112.96666666666665</v>
      </c>
      <c r="K333" s="320">
        <v>110.2</v>
      </c>
      <c r="L333" s="320">
        <v>107</v>
      </c>
      <c r="M333" s="320">
        <v>122.52791999999999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4663.25</v>
      </c>
      <c r="D334" s="321">
        <v>4608.2166666666662</v>
      </c>
      <c r="E334" s="321">
        <v>4536.4333333333325</v>
      </c>
      <c r="F334" s="321">
        <v>4409.6166666666659</v>
      </c>
      <c r="G334" s="321">
        <v>4337.8333333333321</v>
      </c>
      <c r="H334" s="321">
        <v>4735.0333333333328</v>
      </c>
      <c r="I334" s="321">
        <v>4806.8166666666675</v>
      </c>
      <c r="J334" s="321">
        <v>4933.6333333333332</v>
      </c>
      <c r="K334" s="320">
        <v>4680</v>
      </c>
      <c r="L334" s="320">
        <v>4481.3999999999996</v>
      </c>
      <c r="M334" s="320">
        <v>3.46027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3958</v>
      </c>
      <c r="D335" s="321">
        <v>3950.9333333333329</v>
      </c>
      <c r="E335" s="321">
        <v>3907.0666666666657</v>
      </c>
      <c r="F335" s="321">
        <v>3856.1333333333328</v>
      </c>
      <c r="G335" s="321">
        <v>3812.2666666666655</v>
      </c>
      <c r="H335" s="321">
        <v>4001.8666666666659</v>
      </c>
      <c r="I335" s="321">
        <v>4045.7333333333336</v>
      </c>
      <c r="J335" s="321">
        <v>4096.6666666666661</v>
      </c>
      <c r="K335" s="320">
        <v>3994.8</v>
      </c>
      <c r="L335" s="320">
        <v>3900</v>
      </c>
      <c r="M335" s="320">
        <v>0.85233000000000003</v>
      </c>
      <c r="N335" s="1"/>
      <c r="O335" s="1"/>
    </row>
    <row r="336" spans="1:15" ht="12.75" customHeight="1">
      <c r="A336" s="30">
        <v>326</v>
      </c>
      <c r="B336" s="334" t="s">
        <v>840</v>
      </c>
      <c r="C336" s="320">
        <v>1561.95</v>
      </c>
      <c r="D336" s="321">
        <v>1565.6666666666667</v>
      </c>
      <c r="E336" s="321">
        <v>1545.8333333333335</v>
      </c>
      <c r="F336" s="321">
        <v>1529.7166666666667</v>
      </c>
      <c r="G336" s="321">
        <v>1509.8833333333334</v>
      </c>
      <c r="H336" s="321">
        <v>1581.7833333333335</v>
      </c>
      <c r="I336" s="321">
        <v>1601.616666666667</v>
      </c>
      <c r="J336" s="321">
        <v>1617.7333333333336</v>
      </c>
      <c r="K336" s="320">
        <v>1585.5</v>
      </c>
      <c r="L336" s="320">
        <v>1549.55</v>
      </c>
      <c r="M336" s="320">
        <v>0.97831000000000001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38.35</v>
      </c>
      <c r="D337" s="321">
        <v>38.299999999999997</v>
      </c>
      <c r="E337" s="321">
        <v>37.849999999999994</v>
      </c>
      <c r="F337" s="321">
        <v>37.349999999999994</v>
      </c>
      <c r="G337" s="321">
        <v>36.899999999999991</v>
      </c>
      <c r="H337" s="321">
        <v>38.799999999999997</v>
      </c>
      <c r="I337" s="321">
        <v>39.25</v>
      </c>
      <c r="J337" s="321">
        <v>39.75</v>
      </c>
      <c r="K337" s="320">
        <v>38.75</v>
      </c>
      <c r="L337" s="320">
        <v>37.799999999999997</v>
      </c>
      <c r="M337" s="320">
        <v>29.84168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69.150000000000006</v>
      </c>
      <c r="D338" s="321">
        <v>69.416666666666671</v>
      </c>
      <c r="E338" s="321">
        <v>68.333333333333343</v>
      </c>
      <c r="F338" s="321">
        <v>67.516666666666666</v>
      </c>
      <c r="G338" s="321">
        <v>66.433333333333337</v>
      </c>
      <c r="H338" s="321">
        <v>70.233333333333348</v>
      </c>
      <c r="I338" s="321">
        <v>71.316666666666691</v>
      </c>
      <c r="J338" s="321">
        <v>72.133333333333354</v>
      </c>
      <c r="K338" s="320">
        <v>70.5</v>
      </c>
      <c r="L338" s="320">
        <v>68.599999999999994</v>
      </c>
      <c r="M338" s="320">
        <v>28.08343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568.5</v>
      </c>
      <c r="D339" s="321">
        <v>571.16666666666663</v>
      </c>
      <c r="E339" s="321">
        <v>562.33333333333326</v>
      </c>
      <c r="F339" s="321">
        <v>556.16666666666663</v>
      </c>
      <c r="G339" s="321">
        <v>547.33333333333326</v>
      </c>
      <c r="H339" s="321">
        <v>577.33333333333326</v>
      </c>
      <c r="I339" s="321">
        <v>586.16666666666652</v>
      </c>
      <c r="J339" s="321">
        <v>592.33333333333326</v>
      </c>
      <c r="K339" s="320">
        <v>580</v>
      </c>
      <c r="L339" s="320">
        <v>565</v>
      </c>
      <c r="M339" s="320">
        <v>0.23265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18427.7</v>
      </c>
      <c r="D340" s="321">
        <v>18379.183333333334</v>
      </c>
      <c r="E340" s="321">
        <v>18223.566666666669</v>
      </c>
      <c r="F340" s="321">
        <v>18019.433333333334</v>
      </c>
      <c r="G340" s="321">
        <v>17863.816666666669</v>
      </c>
      <c r="H340" s="321">
        <v>18583.316666666669</v>
      </c>
      <c r="I340" s="321">
        <v>18738.933333333338</v>
      </c>
      <c r="J340" s="321">
        <v>18943.066666666669</v>
      </c>
      <c r="K340" s="320">
        <v>18534.8</v>
      </c>
      <c r="L340" s="320">
        <v>18175.05</v>
      </c>
      <c r="M340" s="320">
        <v>0.78957999999999995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91.35</v>
      </c>
      <c r="D341" s="321">
        <v>99.116666666666674</v>
      </c>
      <c r="E341" s="321">
        <v>83.233333333333348</v>
      </c>
      <c r="F341" s="321">
        <v>75.116666666666674</v>
      </c>
      <c r="G341" s="321">
        <v>59.233333333333348</v>
      </c>
      <c r="H341" s="321">
        <v>107.23333333333335</v>
      </c>
      <c r="I341" s="321">
        <v>123.11666666666667</v>
      </c>
      <c r="J341" s="321">
        <v>131.23333333333335</v>
      </c>
      <c r="K341" s="320">
        <v>115</v>
      </c>
      <c r="L341" s="320">
        <v>91</v>
      </c>
      <c r="M341" s="320">
        <v>297.00959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60.2</v>
      </c>
      <c r="D342" s="321">
        <v>60.6</v>
      </c>
      <c r="E342" s="321">
        <v>59.400000000000006</v>
      </c>
      <c r="F342" s="321">
        <v>58.6</v>
      </c>
      <c r="G342" s="321">
        <v>57.400000000000006</v>
      </c>
      <c r="H342" s="321">
        <v>61.400000000000006</v>
      </c>
      <c r="I342" s="321">
        <v>62.600000000000009</v>
      </c>
      <c r="J342" s="321">
        <v>63.400000000000006</v>
      </c>
      <c r="K342" s="320">
        <v>61.8</v>
      </c>
      <c r="L342" s="320">
        <v>59.8</v>
      </c>
      <c r="M342" s="320">
        <v>18.988420000000001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702.4</v>
      </c>
      <c r="D343" s="321">
        <v>709.55000000000007</v>
      </c>
      <c r="E343" s="321">
        <v>692.85000000000014</v>
      </c>
      <c r="F343" s="321">
        <v>683.30000000000007</v>
      </c>
      <c r="G343" s="321">
        <v>666.60000000000014</v>
      </c>
      <c r="H343" s="321">
        <v>719.10000000000014</v>
      </c>
      <c r="I343" s="321">
        <v>735.80000000000018</v>
      </c>
      <c r="J343" s="321">
        <v>745.35000000000014</v>
      </c>
      <c r="K343" s="320">
        <v>726.25</v>
      </c>
      <c r="L343" s="320">
        <v>700</v>
      </c>
      <c r="M343" s="320">
        <v>2.2156400000000001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33.9</v>
      </c>
      <c r="D344" s="321">
        <v>33.733333333333327</v>
      </c>
      <c r="E344" s="321">
        <v>33.166666666666657</v>
      </c>
      <c r="F344" s="321">
        <v>32.43333333333333</v>
      </c>
      <c r="G344" s="321">
        <v>31.86666666666666</v>
      </c>
      <c r="H344" s="321">
        <v>34.466666666666654</v>
      </c>
      <c r="I344" s="321">
        <v>35.033333333333331</v>
      </c>
      <c r="J344" s="321">
        <v>35.766666666666652</v>
      </c>
      <c r="K344" s="320">
        <v>34.299999999999997</v>
      </c>
      <c r="L344" s="320">
        <v>33</v>
      </c>
      <c r="M344" s="320">
        <v>113.14059</v>
      </c>
      <c r="N344" s="1"/>
      <c r="O344" s="1"/>
    </row>
    <row r="345" spans="1:15" ht="12.75" customHeight="1">
      <c r="A345" s="30">
        <v>335</v>
      </c>
      <c r="B345" s="334" t="s">
        <v>534</v>
      </c>
      <c r="C345" s="320">
        <v>113.4</v>
      </c>
      <c r="D345" s="321">
        <v>113.63333333333333</v>
      </c>
      <c r="E345" s="321">
        <v>112.16666666666666</v>
      </c>
      <c r="F345" s="321">
        <v>110.93333333333334</v>
      </c>
      <c r="G345" s="321">
        <v>109.46666666666667</v>
      </c>
      <c r="H345" s="321">
        <v>114.86666666666665</v>
      </c>
      <c r="I345" s="321">
        <v>116.33333333333331</v>
      </c>
      <c r="J345" s="321">
        <v>117.56666666666663</v>
      </c>
      <c r="K345" s="320">
        <v>115.1</v>
      </c>
      <c r="L345" s="320">
        <v>112.4</v>
      </c>
      <c r="M345" s="320">
        <v>2.77827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2026</v>
      </c>
      <c r="D346" s="321">
        <v>2026.8166666666666</v>
      </c>
      <c r="E346" s="321">
        <v>2002.9833333333331</v>
      </c>
      <c r="F346" s="321">
        <v>1979.9666666666665</v>
      </c>
      <c r="G346" s="321">
        <v>1956.133333333333</v>
      </c>
      <c r="H346" s="321">
        <v>2049.833333333333</v>
      </c>
      <c r="I346" s="321">
        <v>2073.666666666667</v>
      </c>
      <c r="J346" s="321">
        <v>2096.6833333333334</v>
      </c>
      <c r="K346" s="320">
        <v>2050.65</v>
      </c>
      <c r="L346" s="320">
        <v>2003.8</v>
      </c>
      <c r="M346" s="320">
        <v>5.7299999999999997E-2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82.85</v>
      </c>
      <c r="D347" s="321">
        <v>83.783333333333346</v>
      </c>
      <c r="E347" s="321">
        <v>81.116666666666688</v>
      </c>
      <c r="F347" s="321">
        <v>79.38333333333334</v>
      </c>
      <c r="G347" s="321">
        <v>76.716666666666683</v>
      </c>
      <c r="H347" s="321">
        <v>85.516666666666694</v>
      </c>
      <c r="I347" s="321">
        <v>88.183333333333351</v>
      </c>
      <c r="J347" s="321">
        <v>89.9166666666667</v>
      </c>
      <c r="K347" s="320">
        <v>86.45</v>
      </c>
      <c r="L347" s="320">
        <v>82.05</v>
      </c>
      <c r="M347" s="320">
        <v>93.420429999999996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162.75</v>
      </c>
      <c r="D348" s="321">
        <v>162.16666666666666</v>
      </c>
      <c r="E348" s="321">
        <v>160.58333333333331</v>
      </c>
      <c r="F348" s="321">
        <v>158.41666666666666</v>
      </c>
      <c r="G348" s="321">
        <v>156.83333333333331</v>
      </c>
      <c r="H348" s="321">
        <v>164.33333333333331</v>
      </c>
      <c r="I348" s="321">
        <v>165.91666666666663</v>
      </c>
      <c r="J348" s="321">
        <v>168.08333333333331</v>
      </c>
      <c r="K348" s="320">
        <v>163.75</v>
      </c>
      <c r="L348" s="320">
        <v>160</v>
      </c>
      <c r="M348" s="320">
        <v>59.208089999999999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231.25</v>
      </c>
      <c r="D349" s="321">
        <v>232.04999999999998</v>
      </c>
      <c r="E349" s="321">
        <v>227.19999999999996</v>
      </c>
      <c r="F349" s="321">
        <v>223.14999999999998</v>
      </c>
      <c r="G349" s="321">
        <v>218.29999999999995</v>
      </c>
      <c r="H349" s="321">
        <v>236.09999999999997</v>
      </c>
      <c r="I349" s="321">
        <v>240.95</v>
      </c>
      <c r="J349" s="321">
        <v>244.99999999999997</v>
      </c>
      <c r="K349" s="320">
        <v>236.9</v>
      </c>
      <c r="L349" s="320">
        <v>228</v>
      </c>
      <c r="M349" s="320">
        <v>5.3521799999999997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159.69999999999999</v>
      </c>
      <c r="D350" s="321">
        <v>158.35</v>
      </c>
      <c r="E350" s="321">
        <v>156.6</v>
      </c>
      <c r="F350" s="321">
        <v>153.5</v>
      </c>
      <c r="G350" s="321">
        <v>151.75</v>
      </c>
      <c r="H350" s="321">
        <v>161.44999999999999</v>
      </c>
      <c r="I350" s="321">
        <v>163.19999999999999</v>
      </c>
      <c r="J350" s="321">
        <v>166.29999999999998</v>
      </c>
      <c r="K350" s="320">
        <v>160.1</v>
      </c>
      <c r="L350" s="320">
        <v>155.25</v>
      </c>
      <c r="M350" s="320">
        <v>291.23808000000002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965</v>
      </c>
      <c r="D351" s="321">
        <v>961.4</v>
      </c>
      <c r="E351" s="321">
        <v>948.05</v>
      </c>
      <c r="F351" s="321">
        <v>931.1</v>
      </c>
      <c r="G351" s="321">
        <v>917.75</v>
      </c>
      <c r="H351" s="321">
        <v>978.34999999999991</v>
      </c>
      <c r="I351" s="321">
        <v>991.7</v>
      </c>
      <c r="J351" s="321">
        <v>1008.6499999999999</v>
      </c>
      <c r="K351" s="320">
        <v>974.75</v>
      </c>
      <c r="L351" s="320">
        <v>944.45</v>
      </c>
      <c r="M351" s="320">
        <v>6.9163500000000004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3526.75</v>
      </c>
      <c r="D352" s="321">
        <v>3520.2166666666667</v>
      </c>
      <c r="E352" s="321">
        <v>3493.2333333333336</v>
      </c>
      <c r="F352" s="321">
        <v>3459.7166666666667</v>
      </c>
      <c r="G352" s="321">
        <v>3432.7333333333336</v>
      </c>
      <c r="H352" s="321">
        <v>3553.7333333333336</v>
      </c>
      <c r="I352" s="321">
        <v>3580.7166666666662</v>
      </c>
      <c r="J352" s="321">
        <v>3614.2333333333336</v>
      </c>
      <c r="K352" s="320">
        <v>3547.2</v>
      </c>
      <c r="L352" s="320">
        <v>3486.7</v>
      </c>
      <c r="M352" s="320">
        <v>0.52029000000000003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229.45</v>
      </c>
      <c r="D353" s="321">
        <v>231.45000000000002</v>
      </c>
      <c r="E353" s="321">
        <v>226.00000000000003</v>
      </c>
      <c r="F353" s="321">
        <v>222.55</v>
      </c>
      <c r="G353" s="321">
        <v>217.10000000000002</v>
      </c>
      <c r="H353" s="321">
        <v>234.90000000000003</v>
      </c>
      <c r="I353" s="321">
        <v>240.35000000000002</v>
      </c>
      <c r="J353" s="321">
        <v>243.80000000000004</v>
      </c>
      <c r="K353" s="320">
        <v>236.9</v>
      </c>
      <c r="L353" s="320">
        <v>228</v>
      </c>
      <c r="M353" s="320">
        <v>15.05189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164.8</v>
      </c>
      <c r="D354" s="321">
        <v>164.41666666666666</v>
      </c>
      <c r="E354" s="321">
        <v>162.83333333333331</v>
      </c>
      <c r="F354" s="321">
        <v>160.86666666666665</v>
      </c>
      <c r="G354" s="321">
        <v>159.2833333333333</v>
      </c>
      <c r="H354" s="321">
        <v>166.38333333333333</v>
      </c>
      <c r="I354" s="321">
        <v>167.96666666666664</v>
      </c>
      <c r="J354" s="321">
        <v>169.93333333333334</v>
      </c>
      <c r="K354" s="320">
        <v>166</v>
      </c>
      <c r="L354" s="320">
        <v>162.44999999999999</v>
      </c>
      <c r="M354" s="320">
        <v>130.30499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330.6</v>
      </c>
      <c r="D355" s="321">
        <v>327.76666666666665</v>
      </c>
      <c r="E355" s="321">
        <v>323.08333333333331</v>
      </c>
      <c r="F355" s="321">
        <v>315.56666666666666</v>
      </c>
      <c r="G355" s="321">
        <v>310.88333333333333</v>
      </c>
      <c r="H355" s="321">
        <v>335.2833333333333</v>
      </c>
      <c r="I355" s="321">
        <v>339.9666666666667</v>
      </c>
      <c r="J355" s="321">
        <v>347.48333333333329</v>
      </c>
      <c r="K355" s="320">
        <v>332.45</v>
      </c>
      <c r="L355" s="320">
        <v>320.25</v>
      </c>
      <c r="M355" s="320">
        <v>1.54922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45862.35</v>
      </c>
      <c r="D356" s="321">
        <v>45870.833333333336</v>
      </c>
      <c r="E356" s="321">
        <v>45371.76666666667</v>
      </c>
      <c r="F356" s="321">
        <v>44881.183333333334</v>
      </c>
      <c r="G356" s="321">
        <v>44382.116666666669</v>
      </c>
      <c r="H356" s="321">
        <v>46361.416666666672</v>
      </c>
      <c r="I356" s="321">
        <v>46860.483333333337</v>
      </c>
      <c r="J356" s="321">
        <v>47351.066666666673</v>
      </c>
      <c r="K356" s="320">
        <v>46369.9</v>
      </c>
      <c r="L356" s="320">
        <v>45380.25</v>
      </c>
      <c r="M356" s="320">
        <v>0.21684</v>
      </c>
      <c r="N356" s="1"/>
      <c r="O356" s="1"/>
    </row>
    <row r="357" spans="1:15" ht="12.75" customHeight="1">
      <c r="A357" s="30">
        <v>347</v>
      </c>
      <c r="B357" s="334" t="s">
        <v>859</v>
      </c>
      <c r="C357" s="320">
        <v>111.65</v>
      </c>
      <c r="D357" s="321">
        <v>111.91666666666667</v>
      </c>
      <c r="E357" s="321">
        <v>109.83333333333334</v>
      </c>
      <c r="F357" s="321">
        <v>108.01666666666667</v>
      </c>
      <c r="G357" s="321">
        <v>105.93333333333334</v>
      </c>
      <c r="H357" s="321">
        <v>113.73333333333335</v>
      </c>
      <c r="I357" s="321">
        <v>115.81666666666669</v>
      </c>
      <c r="J357" s="321">
        <v>117.63333333333335</v>
      </c>
      <c r="K357" s="320">
        <v>114</v>
      </c>
      <c r="L357" s="320">
        <v>110.1</v>
      </c>
      <c r="M357" s="320">
        <v>8.9076000000000004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2146.25</v>
      </c>
      <c r="D358" s="321">
        <v>2144.2999999999997</v>
      </c>
      <c r="E358" s="321">
        <v>2107.6499999999996</v>
      </c>
      <c r="F358" s="321">
        <v>2069.0499999999997</v>
      </c>
      <c r="G358" s="321">
        <v>2032.3999999999996</v>
      </c>
      <c r="H358" s="321">
        <v>2182.8999999999996</v>
      </c>
      <c r="I358" s="321">
        <v>2219.5500000000002</v>
      </c>
      <c r="J358" s="321">
        <v>2258.1499999999996</v>
      </c>
      <c r="K358" s="320">
        <v>2180.9499999999998</v>
      </c>
      <c r="L358" s="320">
        <v>2105.6999999999998</v>
      </c>
      <c r="M358" s="320">
        <v>5.4005599999999996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4308.6499999999996</v>
      </c>
      <c r="D359" s="321">
        <v>4251.2166666666662</v>
      </c>
      <c r="E359" s="321">
        <v>4092.4333333333325</v>
      </c>
      <c r="F359" s="321">
        <v>3876.2166666666662</v>
      </c>
      <c r="G359" s="321">
        <v>3717.4333333333325</v>
      </c>
      <c r="H359" s="321">
        <v>4467.4333333333325</v>
      </c>
      <c r="I359" s="321">
        <v>4626.2166666666672</v>
      </c>
      <c r="J359" s="321">
        <v>4842.4333333333325</v>
      </c>
      <c r="K359" s="320">
        <v>4410</v>
      </c>
      <c r="L359" s="320">
        <v>4035</v>
      </c>
      <c r="M359" s="320">
        <v>12.864129999999999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207.9</v>
      </c>
      <c r="D360" s="321">
        <v>207.44999999999996</v>
      </c>
      <c r="E360" s="321">
        <v>206.14999999999992</v>
      </c>
      <c r="F360" s="321">
        <v>204.39999999999995</v>
      </c>
      <c r="G360" s="321">
        <v>203.09999999999991</v>
      </c>
      <c r="H360" s="321">
        <v>209.19999999999993</v>
      </c>
      <c r="I360" s="321">
        <v>210.49999999999994</v>
      </c>
      <c r="J360" s="321">
        <v>212.24999999999994</v>
      </c>
      <c r="K360" s="320">
        <v>208.75</v>
      </c>
      <c r="L360" s="320">
        <v>205.7</v>
      </c>
      <c r="M360" s="320">
        <v>36.366639999999997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118.8</v>
      </c>
      <c r="D361" s="321">
        <v>118.91666666666667</v>
      </c>
      <c r="E361" s="321">
        <v>117.63333333333334</v>
      </c>
      <c r="F361" s="321">
        <v>116.46666666666667</v>
      </c>
      <c r="G361" s="321">
        <v>115.18333333333334</v>
      </c>
      <c r="H361" s="321">
        <v>120.08333333333334</v>
      </c>
      <c r="I361" s="321">
        <v>121.36666666666667</v>
      </c>
      <c r="J361" s="321">
        <v>122.53333333333335</v>
      </c>
      <c r="K361" s="320">
        <v>120.2</v>
      </c>
      <c r="L361" s="320">
        <v>117.75</v>
      </c>
      <c r="M361" s="320">
        <v>58.927880000000002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4337.3500000000004</v>
      </c>
      <c r="D362" s="321">
        <v>4303.45</v>
      </c>
      <c r="E362" s="321">
        <v>4208.8999999999996</v>
      </c>
      <c r="F362" s="321">
        <v>4080.45</v>
      </c>
      <c r="G362" s="321">
        <v>3985.8999999999996</v>
      </c>
      <c r="H362" s="321">
        <v>4431.8999999999996</v>
      </c>
      <c r="I362" s="321">
        <v>4526.4500000000007</v>
      </c>
      <c r="J362" s="321">
        <v>4654.8999999999996</v>
      </c>
      <c r="K362" s="320">
        <v>4398</v>
      </c>
      <c r="L362" s="320">
        <v>4175</v>
      </c>
      <c r="M362" s="320">
        <v>0.81562999999999997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14410.55</v>
      </c>
      <c r="D363" s="321">
        <v>14254.85</v>
      </c>
      <c r="E363" s="321">
        <v>14065.7</v>
      </c>
      <c r="F363" s="321">
        <v>13720.85</v>
      </c>
      <c r="G363" s="321">
        <v>13531.7</v>
      </c>
      <c r="H363" s="321">
        <v>14599.7</v>
      </c>
      <c r="I363" s="321">
        <v>14788.849999999999</v>
      </c>
      <c r="J363" s="321">
        <v>15133.7</v>
      </c>
      <c r="K363" s="320">
        <v>14444</v>
      </c>
      <c r="L363" s="320">
        <v>13910</v>
      </c>
      <c r="M363" s="320">
        <v>0.19223000000000001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4462.8500000000004</v>
      </c>
      <c r="D364" s="321">
        <v>4439.166666666667</v>
      </c>
      <c r="E364" s="321">
        <v>4379.6833333333343</v>
      </c>
      <c r="F364" s="321">
        <v>4296.5166666666673</v>
      </c>
      <c r="G364" s="321">
        <v>4237.0333333333347</v>
      </c>
      <c r="H364" s="321">
        <v>4522.3333333333339</v>
      </c>
      <c r="I364" s="321">
        <v>4581.8166666666657</v>
      </c>
      <c r="J364" s="321">
        <v>4664.9833333333336</v>
      </c>
      <c r="K364" s="320">
        <v>4498.6499999999996</v>
      </c>
      <c r="L364" s="320">
        <v>4356</v>
      </c>
      <c r="M364" s="320">
        <v>0.16031000000000001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1089.5999999999999</v>
      </c>
      <c r="D365" s="321">
        <v>1078.8666666666666</v>
      </c>
      <c r="E365" s="321">
        <v>1047.7333333333331</v>
      </c>
      <c r="F365" s="321">
        <v>1005.8666666666666</v>
      </c>
      <c r="G365" s="321">
        <v>974.73333333333312</v>
      </c>
      <c r="H365" s="321">
        <v>1120.7333333333331</v>
      </c>
      <c r="I365" s="321">
        <v>1151.8666666666668</v>
      </c>
      <c r="J365" s="321">
        <v>1193.7333333333331</v>
      </c>
      <c r="K365" s="320">
        <v>1110</v>
      </c>
      <c r="L365" s="320">
        <v>1037</v>
      </c>
      <c r="M365" s="320">
        <v>1.8552599999999999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2457.9499999999998</v>
      </c>
      <c r="D366" s="321">
        <v>2440.1333333333332</v>
      </c>
      <c r="E366" s="321">
        <v>2416.2666666666664</v>
      </c>
      <c r="F366" s="321">
        <v>2374.583333333333</v>
      </c>
      <c r="G366" s="321">
        <v>2350.7166666666662</v>
      </c>
      <c r="H366" s="321">
        <v>2481.8166666666666</v>
      </c>
      <c r="I366" s="321">
        <v>2505.6833333333334</v>
      </c>
      <c r="J366" s="321">
        <v>2547.3666666666668</v>
      </c>
      <c r="K366" s="320">
        <v>2464</v>
      </c>
      <c r="L366" s="320">
        <v>2398.4499999999998</v>
      </c>
      <c r="M366" s="320">
        <v>4.0119400000000001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2898.5</v>
      </c>
      <c r="D367" s="321">
        <v>2888.7333333333336</v>
      </c>
      <c r="E367" s="321">
        <v>2851.666666666667</v>
      </c>
      <c r="F367" s="321">
        <v>2804.8333333333335</v>
      </c>
      <c r="G367" s="321">
        <v>2767.7666666666669</v>
      </c>
      <c r="H367" s="321">
        <v>2935.5666666666671</v>
      </c>
      <c r="I367" s="321">
        <v>2972.6333333333337</v>
      </c>
      <c r="J367" s="321">
        <v>3019.4666666666672</v>
      </c>
      <c r="K367" s="320">
        <v>2925.8</v>
      </c>
      <c r="L367" s="320">
        <v>2841.9</v>
      </c>
      <c r="M367" s="320">
        <v>1.6395299999999999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35.35</v>
      </c>
      <c r="D368" s="321">
        <v>35.31666666666667</v>
      </c>
      <c r="E368" s="321">
        <v>35.083333333333343</v>
      </c>
      <c r="F368" s="321">
        <v>34.81666666666667</v>
      </c>
      <c r="G368" s="321">
        <v>34.583333333333343</v>
      </c>
      <c r="H368" s="321">
        <v>35.583333333333343</v>
      </c>
      <c r="I368" s="321">
        <v>35.816666666666677</v>
      </c>
      <c r="J368" s="321">
        <v>36.083333333333343</v>
      </c>
      <c r="K368" s="320">
        <v>35.549999999999997</v>
      </c>
      <c r="L368" s="320">
        <v>35.049999999999997</v>
      </c>
      <c r="M368" s="320">
        <v>269.35410999999999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389.5</v>
      </c>
      <c r="D369" s="321">
        <v>390.36666666666662</v>
      </c>
      <c r="E369" s="321">
        <v>386.23333333333323</v>
      </c>
      <c r="F369" s="321">
        <v>382.96666666666664</v>
      </c>
      <c r="G369" s="321">
        <v>378.83333333333326</v>
      </c>
      <c r="H369" s="321">
        <v>393.63333333333321</v>
      </c>
      <c r="I369" s="321">
        <v>397.76666666666654</v>
      </c>
      <c r="J369" s="321">
        <v>401.03333333333319</v>
      </c>
      <c r="K369" s="320">
        <v>394.5</v>
      </c>
      <c r="L369" s="320">
        <v>387.1</v>
      </c>
      <c r="M369" s="320">
        <v>1.27464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265.39999999999998</v>
      </c>
      <c r="D370" s="321">
        <v>263.01666666666665</v>
      </c>
      <c r="E370" s="321">
        <v>257.5333333333333</v>
      </c>
      <c r="F370" s="321">
        <v>249.66666666666666</v>
      </c>
      <c r="G370" s="321">
        <v>244.18333333333331</v>
      </c>
      <c r="H370" s="321">
        <v>270.88333333333333</v>
      </c>
      <c r="I370" s="321">
        <v>276.36666666666667</v>
      </c>
      <c r="J370" s="321">
        <v>284.23333333333329</v>
      </c>
      <c r="K370" s="320">
        <v>268.5</v>
      </c>
      <c r="L370" s="320">
        <v>255.15</v>
      </c>
      <c r="M370" s="320">
        <v>2.74708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2520.6999999999998</v>
      </c>
      <c r="D371" s="321">
        <v>2510.2333333333331</v>
      </c>
      <c r="E371" s="321">
        <v>2480.4666666666662</v>
      </c>
      <c r="F371" s="321">
        <v>2440.2333333333331</v>
      </c>
      <c r="G371" s="321">
        <v>2410.4666666666662</v>
      </c>
      <c r="H371" s="321">
        <v>2550.4666666666662</v>
      </c>
      <c r="I371" s="321">
        <v>2580.2333333333336</v>
      </c>
      <c r="J371" s="321">
        <v>2620.4666666666662</v>
      </c>
      <c r="K371" s="320">
        <v>2540</v>
      </c>
      <c r="L371" s="320">
        <v>2470</v>
      </c>
      <c r="M371" s="320">
        <v>2.3450899999999999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904.85</v>
      </c>
      <c r="D372" s="321">
        <v>907.16666666666663</v>
      </c>
      <c r="E372" s="321">
        <v>898.5333333333333</v>
      </c>
      <c r="F372" s="321">
        <v>892.2166666666667</v>
      </c>
      <c r="G372" s="321">
        <v>883.58333333333337</v>
      </c>
      <c r="H372" s="321">
        <v>913.48333333333323</v>
      </c>
      <c r="I372" s="321">
        <v>922.11666666666667</v>
      </c>
      <c r="J372" s="321">
        <v>928.43333333333317</v>
      </c>
      <c r="K372" s="320">
        <v>915.8</v>
      </c>
      <c r="L372" s="320">
        <v>900.85</v>
      </c>
      <c r="M372" s="320">
        <v>0.16392999999999999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2760.6</v>
      </c>
      <c r="D373" s="321">
        <v>2755.5333333333333</v>
      </c>
      <c r="E373" s="321">
        <v>2721.0666666666666</v>
      </c>
      <c r="F373" s="321">
        <v>2681.5333333333333</v>
      </c>
      <c r="G373" s="321">
        <v>2647.0666666666666</v>
      </c>
      <c r="H373" s="321">
        <v>2795.0666666666666</v>
      </c>
      <c r="I373" s="321">
        <v>2829.5333333333328</v>
      </c>
      <c r="J373" s="321">
        <v>2869.0666666666666</v>
      </c>
      <c r="K373" s="320">
        <v>2790</v>
      </c>
      <c r="L373" s="320">
        <v>2716</v>
      </c>
      <c r="M373" s="320">
        <v>1.34124</v>
      </c>
      <c r="N373" s="1"/>
      <c r="O373" s="1"/>
    </row>
    <row r="374" spans="1:15" ht="12.75" customHeight="1">
      <c r="A374" s="30">
        <v>364</v>
      </c>
      <c r="B374" s="334" t="s">
        <v>841</v>
      </c>
      <c r="C374" s="320">
        <v>313.45</v>
      </c>
      <c r="D374" s="321">
        <v>316.73333333333329</v>
      </c>
      <c r="E374" s="321">
        <v>308.56666666666661</v>
      </c>
      <c r="F374" s="321">
        <v>303.68333333333334</v>
      </c>
      <c r="G374" s="321">
        <v>295.51666666666665</v>
      </c>
      <c r="H374" s="321">
        <v>321.61666666666656</v>
      </c>
      <c r="I374" s="321">
        <v>329.78333333333319</v>
      </c>
      <c r="J374" s="321">
        <v>334.66666666666652</v>
      </c>
      <c r="K374" s="320">
        <v>324.89999999999998</v>
      </c>
      <c r="L374" s="320">
        <v>311.85000000000002</v>
      </c>
      <c r="M374" s="320">
        <v>30.719830000000002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235.6</v>
      </c>
      <c r="D375" s="321">
        <v>233.9666666666667</v>
      </c>
      <c r="E375" s="321">
        <v>231.68333333333339</v>
      </c>
      <c r="F375" s="321">
        <v>227.76666666666671</v>
      </c>
      <c r="G375" s="321">
        <v>225.48333333333341</v>
      </c>
      <c r="H375" s="321">
        <v>237.88333333333338</v>
      </c>
      <c r="I375" s="321">
        <v>240.16666666666669</v>
      </c>
      <c r="J375" s="321">
        <v>244.08333333333337</v>
      </c>
      <c r="K375" s="320">
        <v>236.25</v>
      </c>
      <c r="L375" s="320">
        <v>230.05</v>
      </c>
      <c r="M375" s="320">
        <v>137.83609999999999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3177.05</v>
      </c>
      <c r="D376" s="321">
        <v>3173.4166666666665</v>
      </c>
      <c r="E376" s="321">
        <v>3140.5333333333328</v>
      </c>
      <c r="F376" s="321">
        <v>3104.0166666666664</v>
      </c>
      <c r="G376" s="321">
        <v>3071.1333333333328</v>
      </c>
      <c r="H376" s="321">
        <v>3209.9333333333329</v>
      </c>
      <c r="I376" s="321">
        <v>3242.8166666666671</v>
      </c>
      <c r="J376" s="321">
        <v>3279.333333333333</v>
      </c>
      <c r="K376" s="320">
        <v>3206.3</v>
      </c>
      <c r="L376" s="320">
        <v>3136.9</v>
      </c>
      <c r="M376" s="320">
        <v>0.22570999999999999</v>
      </c>
      <c r="N376" s="1"/>
      <c r="O376" s="1"/>
    </row>
    <row r="377" spans="1:15" ht="12.75" customHeight="1">
      <c r="A377" s="30">
        <v>367</v>
      </c>
      <c r="B377" s="334" t="s">
        <v>842</v>
      </c>
      <c r="C377" s="320">
        <v>416.4</v>
      </c>
      <c r="D377" s="321">
        <v>417.90000000000003</v>
      </c>
      <c r="E377" s="321">
        <v>411.00000000000006</v>
      </c>
      <c r="F377" s="321">
        <v>405.6</v>
      </c>
      <c r="G377" s="321">
        <v>398.70000000000005</v>
      </c>
      <c r="H377" s="321">
        <v>423.30000000000007</v>
      </c>
      <c r="I377" s="321">
        <v>430.20000000000005</v>
      </c>
      <c r="J377" s="321">
        <v>435.60000000000008</v>
      </c>
      <c r="K377" s="320">
        <v>424.8</v>
      </c>
      <c r="L377" s="320">
        <v>412.5</v>
      </c>
      <c r="M377" s="320">
        <v>6.4685499999999996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474.55</v>
      </c>
      <c r="D378" s="321">
        <v>474.40000000000003</v>
      </c>
      <c r="E378" s="321">
        <v>469.20000000000005</v>
      </c>
      <c r="F378" s="321">
        <v>463.85</v>
      </c>
      <c r="G378" s="321">
        <v>458.65000000000003</v>
      </c>
      <c r="H378" s="321">
        <v>479.75000000000006</v>
      </c>
      <c r="I378" s="321">
        <v>484.95</v>
      </c>
      <c r="J378" s="321">
        <v>490.30000000000007</v>
      </c>
      <c r="K378" s="320">
        <v>479.6</v>
      </c>
      <c r="L378" s="320">
        <v>469.05</v>
      </c>
      <c r="M378" s="320">
        <v>7.4784699999999997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668.75</v>
      </c>
      <c r="D379" s="321">
        <v>665.23333333333335</v>
      </c>
      <c r="E379" s="321">
        <v>657.01666666666665</v>
      </c>
      <c r="F379" s="321">
        <v>645.2833333333333</v>
      </c>
      <c r="G379" s="321">
        <v>637.06666666666661</v>
      </c>
      <c r="H379" s="321">
        <v>676.9666666666667</v>
      </c>
      <c r="I379" s="321">
        <v>685.18333333333339</v>
      </c>
      <c r="J379" s="321">
        <v>696.91666666666674</v>
      </c>
      <c r="K379" s="320">
        <v>673.45</v>
      </c>
      <c r="L379" s="320">
        <v>653.5</v>
      </c>
      <c r="M379" s="320">
        <v>1.1937199999999999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113.1</v>
      </c>
      <c r="D380" s="321">
        <v>113.86666666666667</v>
      </c>
      <c r="E380" s="321">
        <v>111.83333333333334</v>
      </c>
      <c r="F380" s="321">
        <v>110.56666666666666</v>
      </c>
      <c r="G380" s="321">
        <v>108.53333333333333</v>
      </c>
      <c r="H380" s="321">
        <v>115.13333333333335</v>
      </c>
      <c r="I380" s="321">
        <v>117.16666666666669</v>
      </c>
      <c r="J380" s="321">
        <v>118.43333333333337</v>
      </c>
      <c r="K380" s="320">
        <v>115.9</v>
      </c>
      <c r="L380" s="320">
        <v>112.6</v>
      </c>
      <c r="M380" s="320">
        <v>1.5092000000000001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1816.25</v>
      </c>
      <c r="D381" s="321">
        <v>1803.75</v>
      </c>
      <c r="E381" s="321">
        <v>1782.5</v>
      </c>
      <c r="F381" s="321">
        <v>1748.75</v>
      </c>
      <c r="G381" s="321">
        <v>1727.5</v>
      </c>
      <c r="H381" s="321">
        <v>1837.5</v>
      </c>
      <c r="I381" s="321">
        <v>1858.75</v>
      </c>
      <c r="J381" s="321">
        <v>1892.5</v>
      </c>
      <c r="K381" s="320">
        <v>1825</v>
      </c>
      <c r="L381" s="320">
        <v>1770</v>
      </c>
      <c r="M381" s="320">
        <v>7.0165600000000001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707.2</v>
      </c>
      <c r="D382" s="321">
        <v>705.73333333333346</v>
      </c>
      <c r="E382" s="321">
        <v>696.6166666666669</v>
      </c>
      <c r="F382" s="321">
        <v>686.03333333333342</v>
      </c>
      <c r="G382" s="321">
        <v>676.91666666666686</v>
      </c>
      <c r="H382" s="321">
        <v>716.31666666666695</v>
      </c>
      <c r="I382" s="321">
        <v>725.43333333333351</v>
      </c>
      <c r="J382" s="321">
        <v>736.01666666666699</v>
      </c>
      <c r="K382" s="320">
        <v>714.85</v>
      </c>
      <c r="L382" s="320">
        <v>695.15</v>
      </c>
      <c r="M382" s="320">
        <v>1.83552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906.2</v>
      </c>
      <c r="D383" s="321">
        <v>902.06666666666661</v>
      </c>
      <c r="E383" s="321">
        <v>894.13333333333321</v>
      </c>
      <c r="F383" s="321">
        <v>882.06666666666661</v>
      </c>
      <c r="G383" s="321">
        <v>874.13333333333321</v>
      </c>
      <c r="H383" s="321">
        <v>914.13333333333321</v>
      </c>
      <c r="I383" s="321">
        <v>922.06666666666661</v>
      </c>
      <c r="J383" s="321">
        <v>934.13333333333321</v>
      </c>
      <c r="K383" s="320">
        <v>910</v>
      </c>
      <c r="L383" s="320">
        <v>890</v>
      </c>
      <c r="M383" s="320">
        <v>2.1725599999999998</v>
      </c>
      <c r="N383" s="1"/>
      <c r="O383" s="1"/>
    </row>
    <row r="384" spans="1:15" ht="12.75" customHeight="1">
      <c r="A384" s="30">
        <v>374</v>
      </c>
      <c r="B384" s="334" t="s">
        <v>843</v>
      </c>
      <c r="C384" s="320">
        <v>109.1</v>
      </c>
      <c r="D384" s="321">
        <v>109.53333333333335</v>
      </c>
      <c r="E384" s="321">
        <v>107.7166666666667</v>
      </c>
      <c r="F384" s="321">
        <v>106.33333333333336</v>
      </c>
      <c r="G384" s="321">
        <v>104.51666666666671</v>
      </c>
      <c r="H384" s="321">
        <v>110.91666666666669</v>
      </c>
      <c r="I384" s="321">
        <v>112.73333333333332</v>
      </c>
      <c r="J384" s="321">
        <v>114.11666666666667</v>
      </c>
      <c r="K384" s="320">
        <v>111.35</v>
      </c>
      <c r="L384" s="320">
        <v>108.15</v>
      </c>
      <c r="M384" s="320">
        <v>7.6086900000000002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173.05</v>
      </c>
      <c r="D385" s="321">
        <v>171.38333333333333</v>
      </c>
      <c r="E385" s="321">
        <v>169.01666666666665</v>
      </c>
      <c r="F385" s="321">
        <v>164.98333333333332</v>
      </c>
      <c r="G385" s="321">
        <v>162.61666666666665</v>
      </c>
      <c r="H385" s="321">
        <v>175.41666666666666</v>
      </c>
      <c r="I385" s="321">
        <v>177.78333333333333</v>
      </c>
      <c r="J385" s="321">
        <v>181.81666666666666</v>
      </c>
      <c r="K385" s="320">
        <v>173.75</v>
      </c>
      <c r="L385" s="320">
        <v>167.35</v>
      </c>
      <c r="M385" s="320">
        <v>15.370649999999999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628.20000000000005</v>
      </c>
      <c r="D386" s="321">
        <v>638.63333333333333</v>
      </c>
      <c r="E386" s="321">
        <v>608.26666666666665</v>
      </c>
      <c r="F386" s="321">
        <v>588.33333333333337</v>
      </c>
      <c r="G386" s="321">
        <v>557.9666666666667</v>
      </c>
      <c r="H386" s="321">
        <v>658.56666666666661</v>
      </c>
      <c r="I386" s="321">
        <v>688.93333333333317</v>
      </c>
      <c r="J386" s="321">
        <v>708.86666666666656</v>
      </c>
      <c r="K386" s="320">
        <v>669</v>
      </c>
      <c r="L386" s="320">
        <v>618.70000000000005</v>
      </c>
      <c r="M386" s="320">
        <v>5.1452200000000001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238.65</v>
      </c>
      <c r="D387" s="321">
        <v>240.63333333333335</v>
      </c>
      <c r="E387" s="321">
        <v>235.56666666666672</v>
      </c>
      <c r="F387" s="321">
        <v>232.48333333333338</v>
      </c>
      <c r="G387" s="321">
        <v>227.41666666666674</v>
      </c>
      <c r="H387" s="321">
        <v>243.7166666666667</v>
      </c>
      <c r="I387" s="321">
        <v>248.78333333333336</v>
      </c>
      <c r="J387" s="321">
        <v>251.86666666666667</v>
      </c>
      <c r="K387" s="320">
        <v>245.7</v>
      </c>
      <c r="L387" s="320">
        <v>237.55</v>
      </c>
      <c r="M387" s="320">
        <v>6.5513300000000001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793.45</v>
      </c>
      <c r="D388" s="321">
        <v>789.06666666666661</v>
      </c>
      <c r="E388" s="321">
        <v>781.93333333333317</v>
      </c>
      <c r="F388" s="321">
        <v>770.41666666666652</v>
      </c>
      <c r="G388" s="321">
        <v>763.28333333333308</v>
      </c>
      <c r="H388" s="321">
        <v>800.58333333333326</v>
      </c>
      <c r="I388" s="321">
        <v>807.7166666666667</v>
      </c>
      <c r="J388" s="321">
        <v>819.23333333333335</v>
      </c>
      <c r="K388" s="320">
        <v>796.2</v>
      </c>
      <c r="L388" s="320">
        <v>777.55</v>
      </c>
      <c r="M388" s="320">
        <v>1.50881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2343.9499999999998</v>
      </c>
      <c r="D389" s="321">
        <v>2352.1333333333332</v>
      </c>
      <c r="E389" s="321">
        <v>2309.9166666666665</v>
      </c>
      <c r="F389" s="321">
        <v>2275.8833333333332</v>
      </c>
      <c r="G389" s="321">
        <v>2233.6666666666665</v>
      </c>
      <c r="H389" s="321">
        <v>2386.1666666666665</v>
      </c>
      <c r="I389" s="321">
        <v>2428.3833333333337</v>
      </c>
      <c r="J389" s="321">
        <v>2462.4166666666665</v>
      </c>
      <c r="K389" s="320">
        <v>2394.35</v>
      </c>
      <c r="L389" s="320">
        <v>2318.1</v>
      </c>
      <c r="M389" s="320">
        <v>0.15439</v>
      </c>
      <c r="N389" s="1"/>
      <c r="O389" s="1"/>
    </row>
    <row r="390" spans="1:15" ht="12.75" customHeight="1">
      <c r="A390" s="30">
        <v>380</v>
      </c>
      <c r="B390" s="334" t="s">
        <v>860</v>
      </c>
      <c r="C390" s="320">
        <v>103.5</v>
      </c>
      <c r="D390" s="321">
        <v>104</v>
      </c>
      <c r="E390" s="321">
        <v>102.1</v>
      </c>
      <c r="F390" s="321">
        <v>100.69999999999999</v>
      </c>
      <c r="G390" s="321">
        <v>98.799999999999983</v>
      </c>
      <c r="H390" s="321">
        <v>105.4</v>
      </c>
      <c r="I390" s="321">
        <v>107.30000000000001</v>
      </c>
      <c r="J390" s="321">
        <v>108.70000000000002</v>
      </c>
      <c r="K390" s="320">
        <v>105.9</v>
      </c>
      <c r="L390" s="320">
        <v>102.6</v>
      </c>
      <c r="M390" s="320">
        <v>7.6396499999999996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120.95</v>
      </c>
      <c r="D391" s="321">
        <v>121.43333333333334</v>
      </c>
      <c r="E391" s="321">
        <v>119.56666666666668</v>
      </c>
      <c r="F391" s="321">
        <v>118.18333333333334</v>
      </c>
      <c r="G391" s="321">
        <v>116.31666666666668</v>
      </c>
      <c r="H391" s="321">
        <v>122.81666666666668</v>
      </c>
      <c r="I391" s="321">
        <v>124.68333333333335</v>
      </c>
      <c r="J391" s="321">
        <v>126.06666666666668</v>
      </c>
      <c r="K391" s="320">
        <v>123.3</v>
      </c>
      <c r="L391" s="320">
        <v>120.05</v>
      </c>
      <c r="M391" s="320">
        <v>114.90243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102.2</v>
      </c>
      <c r="D392" s="321">
        <v>102.55</v>
      </c>
      <c r="E392" s="321">
        <v>100.64999999999999</v>
      </c>
      <c r="F392" s="321">
        <v>99.1</v>
      </c>
      <c r="G392" s="321">
        <v>97.199999999999989</v>
      </c>
      <c r="H392" s="321">
        <v>104.1</v>
      </c>
      <c r="I392" s="321">
        <v>106</v>
      </c>
      <c r="J392" s="321">
        <v>107.55</v>
      </c>
      <c r="K392" s="320">
        <v>104.45</v>
      </c>
      <c r="L392" s="320">
        <v>101</v>
      </c>
      <c r="M392" s="320">
        <v>67.141260000000003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127.5</v>
      </c>
      <c r="D393" s="321">
        <v>127.34999999999998</v>
      </c>
      <c r="E393" s="321">
        <v>126.49999999999997</v>
      </c>
      <c r="F393" s="321">
        <v>125.49999999999999</v>
      </c>
      <c r="G393" s="321">
        <v>124.64999999999998</v>
      </c>
      <c r="H393" s="321">
        <v>128.34999999999997</v>
      </c>
      <c r="I393" s="321">
        <v>129.19999999999996</v>
      </c>
      <c r="J393" s="321">
        <v>130.19999999999996</v>
      </c>
      <c r="K393" s="320">
        <v>128.19999999999999</v>
      </c>
      <c r="L393" s="320">
        <v>126.35</v>
      </c>
      <c r="M393" s="320">
        <v>18.60154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151.80000000000001</v>
      </c>
      <c r="D394" s="321">
        <v>153.05000000000001</v>
      </c>
      <c r="E394" s="321">
        <v>149.80000000000001</v>
      </c>
      <c r="F394" s="321">
        <v>147.80000000000001</v>
      </c>
      <c r="G394" s="321">
        <v>144.55000000000001</v>
      </c>
      <c r="H394" s="321">
        <v>155.05000000000001</v>
      </c>
      <c r="I394" s="321">
        <v>158.30000000000001</v>
      </c>
      <c r="J394" s="321">
        <v>160.30000000000001</v>
      </c>
      <c r="K394" s="320">
        <v>156.30000000000001</v>
      </c>
      <c r="L394" s="320">
        <v>151.05000000000001</v>
      </c>
      <c r="M394" s="320">
        <v>24.454440000000002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1093.75</v>
      </c>
      <c r="D395" s="321">
        <v>1093.9166666666667</v>
      </c>
      <c r="E395" s="321">
        <v>1079.8333333333335</v>
      </c>
      <c r="F395" s="321">
        <v>1065.9166666666667</v>
      </c>
      <c r="G395" s="321">
        <v>1051.8333333333335</v>
      </c>
      <c r="H395" s="321">
        <v>1107.8333333333335</v>
      </c>
      <c r="I395" s="321">
        <v>1121.916666666667</v>
      </c>
      <c r="J395" s="321">
        <v>1135.8333333333335</v>
      </c>
      <c r="K395" s="320">
        <v>1108</v>
      </c>
      <c r="L395" s="320">
        <v>1080</v>
      </c>
      <c r="M395" s="320">
        <v>1.0138100000000001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2819.85</v>
      </c>
      <c r="D396" s="321">
        <v>2818.9833333333336</v>
      </c>
      <c r="E396" s="321">
        <v>2786.9666666666672</v>
      </c>
      <c r="F396" s="321">
        <v>2754.0833333333335</v>
      </c>
      <c r="G396" s="321">
        <v>2722.0666666666671</v>
      </c>
      <c r="H396" s="321">
        <v>2851.8666666666672</v>
      </c>
      <c r="I396" s="321">
        <v>2883.8833333333337</v>
      </c>
      <c r="J396" s="321">
        <v>2916.7666666666673</v>
      </c>
      <c r="K396" s="320">
        <v>2851</v>
      </c>
      <c r="L396" s="320">
        <v>2786.1</v>
      </c>
      <c r="M396" s="320">
        <v>118.20892000000001</v>
      </c>
      <c r="N396" s="1"/>
      <c r="O396" s="1"/>
    </row>
    <row r="397" spans="1:15" ht="12.75" customHeight="1">
      <c r="A397" s="30">
        <v>387</v>
      </c>
      <c r="B397" s="334" t="s">
        <v>844</v>
      </c>
      <c r="C397" s="320">
        <v>622.6</v>
      </c>
      <c r="D397" s="321">
        <v>625.2166666666667</v>
      </c>
      <c r="E397" s="321">
        <v>615.48333333333335</v>
      </c>
      <c r="F397" s="321">
        <v>608.36666666666667</v>
      </c>
      <c r="G397" s="321">
        <v>598.63333333333333</v>
      </c>
      <c r="H397" s="321">
        <v>632.33333333333337</v>
      </c>
      <c r="I397" s="321">
        <v>642.06666666666672</v>
      </c>
      <c r="J397" s="321">
        <v>649.18333333333339</v>
      </c>
      <c r="K397" s="320">
        <v>634.95000000000005</v>
      </c>
      <c r="L397" s="320">
        <v>618.1</v>
      </c>
      <c r="M397" s="320">
        <v>1.61104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270.25</v>
      </c>
      <c r="D398" s="321">
        <v>271.09999999999997</v>
      </c>
      <c r="E398" s="321">
        <v>268.39999999999992</v>
      </c>
      <c r="F398" s="321">
        <v>266.54999999999995</v>
      </c>
      <c r="G398" s="321">
        <v>263.84999999999991</v>
      </c>
      <c r="H398" s="321">
        <v>272.94999999999993</v>
      </c>
      <c r="I398" s="321">
        <v>275.64999999999998</v>
      </c>
      <c r="J398" s="321">
        <v>277.49999999999994</v>
      </c>
      <c r="K398" s="320">
        <v>273.8</v>
      </c>
      <c r="L398" s="320">
        <v>269.25</v>
      </c>
      <c r="M398" s="320">
        <v>0.55645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940.55</v>
      </c>
      <c r="D399" s="321">
        <v>944.11666666666667</v>
      </c>
      <c r="E399" s="321">
        <v>933.23333333333335</v>
      </c>
      <c r="F399" s="321">
        <v>925.91666666666663</v>
      </c>
      <c r="G399" s="321">
        <v>915.0333333333333</v>
      </c>
      <c r="H399" s="321">
        <v>951.43333333333339</v>
      </c>
      <c r="I399" s="321">
        <v>962.31666666666683</v>
      </c>
      <c r="J399" s="321">
        <v>969.63333333333344</v>
      </c>
      <c r="K399" s="320">
        <v>955</v>
      </c>
      <c r="L399" s="320">
        <v>936.8</v>
      </c>
      <c r="M399" s="320">
        <v>0.45321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1603.7</v>
      </c>
      <c r="D400" s="321">
        <v>1596.8</v>
      </c>
      <c r="E400" s="321">
        <v>1568.8999999999999</v>
      </c>
      <c r="F400" s="321">
        <v>1534.1</v>
      </c>
      <c r="G400" s="321">
        <v>1506.1999999999998</v>
      </c>
      <c r="H400" s="321">
        <v>1631.6</v>
      </c>
      <c r="I400" s="321">
        <v>1659.5</v>
      </c>
      <c r="J400" s="321">
        <v>1694.3</v>
      </c>
      <c r="K400" s="320">
        <v>1624.7</v>
      </c>
      <c r="L400" s="320">
        <v>1562</v>
      </c>
      <c r="M400" s="320">
        <v>3.0229900000000001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33.950000000000003</v>
      </c>
      <c r="D401" s="321">
        <v>34.06666666666667</v>
      </c>
      <c r="E401" s="321">
        <v>33.63333333333334</v>
      </c>
      <c r="F401" s="321">
        <v>33.31666666666667</v>
      </c>
      <c r="G401" s="321">
        <v>32.88333333333334</v>
      </c>
      <c r="H401" s="321">
        <v>34.38333333333334</v>
      </c>
      <c r="I401" s="321">
        <v>34.816666666666663</v>
      </c>
      <c r="J401" s="321">
        <v>35.13333333333334</v>
      </c>
      <c r="K401" s="320">
        <v>34.5</v>
      </c>
      <c r="L401" s="320">
        <v>33.75</v>
      </c>
      <c r="M401" s="320">
        <v>21.942689999999999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97.8</v>
      </c>
      <c r="D402" s="321">
        <v>97.483333333333334</v>
      </c>
      <c r="E402" s="321">
        <v>96.766666666666666</v>
      </c>
      <c r="F402" s="321">
        <v>95.733333333333334</v>
      </c>
      <c r="G402" s="321">
        <v>95.016666666666666</v>
      </c>
      <c r="H402" s="321">
        <v>98.516666666666666</v>
      </c>
      <c r="I402" s="321">
        <v>99.233333333333334</v>
      </c>
      <c r="J402" s="321">
        <v>100.26666666666667</v>
      </c>
      <c r="K402" s="320">
        <v>98.2</v>
      </c>
      <c r="L402" s="320">
        <v>96.45</v>
      </c>
      <c r="M402" s="320">
        <v>214.60845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6998.9</v>
      </c>
      <c r="D403" s="321">
        <v>7008.6166666666659</v>
      </c>
      <c r="E403" s="321">
        <v>6971.2833333333319</v>
      </c>
      <c r="F403" s="321">
        <v>6943.6666666666661</v>
      </c>
      <c r="G403" s="321">
        <v>6906.3333333333321</v>
      </c>
      <c r="H403" s="321">
        <v>7036.2333333333318</v>
      </c>
      <c r="I403" s="321">
        <v>7073.5666666666657</v>
      </c>
      <c r="J403" s="321">
        <v>7101.1833333333316</v>
      </c>
      <c r="K403" s="320">
        <v>7045.95</v>
      </c>
      <c r="L403" s="320">
        <v>6981</v>
      </c>
      <c r="M403" s="320">
        <v>7.714E-2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841.7</v>
      </c>
      <c r="D404" s="321">
        <v>838.58333333333337</v>
      </c>
      <c r="E404" s="321">
        <v>833.16666666666674</v>
      </c>
      <c r="F404" s="321">
        <v>824.63333333333333</v>
      </c>
      <c r="G404" s="321">
        <v>819.2166666666667</v>
      </c>
      <c r="H404" s="321">
        <v>847.11666666666679</v>
      </c>
      <c r="I404" s="321">
        <v>852.53333333333353</v>
      </c>
      <c r="J404" s="321">
        <v>861.06666666666683</v>
      </c>
      <c r="K404" s="320">
        <v>844</v>
      </c>
      <c r="L404" s="320">
        <v>830.05</v>
      </c>
      <c r="M404" s="320">
        <v>15.815759999999999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1116.8499999999999</v>
      </c>
      <c r="D405" s="321">
        <v>1102.75</v>
      </c>
      <c r="E405" s="321">
        <v>1080.5</v>
      </c>
      <c r="F405" s="321">
        <v>1044.1500000000001</v>
      </c>
      <c r="G405" s="321">
        <v>1021.9000000000001</v>
      </c>
      <c r="H405" s="321">
        <v>1139.0999999999999</v>
      </c>
      <c r="I405" s="321">
        <v>1161.3499999999999</v>
      </c>
      <c r="J405" s="321">
        <v>1197.6999999999998</v>
      </c>
      <c r="K405" s="320">
        <v>1125</v>
      </c>
      <c r="L405" s="320">
        <v>1066.4000000000001</v>
      </c>
      <c r="M405" s="320">
        <v>16.43102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507.5</v>
      </c>
      <c r="D406" s="321">
        <v>504.66666666666669</v>
      </c>
      <c r="E406" s="321">
        <v>499.33333333333337</v>
      </c>
      <c r="F406" s="321">
        <v>491.16666666666669</v>
      </c>
      <c r="G406" s="321">
        <v>485.83333333333337</v>
      </c>
      <c r="H406" s="321">
        <v>512.83333333333337</v>
      </c>
      <c r="I406" s="321">
        <v>518.16666666666674</v>
      </c>
      <c r="J406" s="321">
        <v>526.33333333333337</v>
      </c>
      <c r="K406" s="320">
        <v>510</v>
      </c>
      <c r="L406" s="320">
        <v>496.5</v>
      </c>
      <c r="M406" s="320">
        <v>121.54792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2226.9</v>
      </c>
      <c r="D407" s="321">
        <v>2225.6333333333332</v>
      </c>
      <c r="E407" s="321">
        <v>2201.2666666666664</v>
      </c>
      <c r="F407" s="321">
        <v>2175.6333333333332</v>
      </c>
      <c r="G407" s="321">
        <v>2151.2666666666664</v>
      </c>
      <c r="H407" s="321">
        <v>2251.2666666666664</v>
      </c>
      <c r="I407" s="321">
        <v>2275.6333333333332</v>
      </c>
      <c r="J407" s="321">
        <v>2301.2666666666664</v>
      </c>
      <c r="K407" s="320">
        <v>2250</v>
      </c>
      <c r="L407" s="320">
        <v>2200</v>
      </c>
      <c r="M407" s="320">
        <v>1.1100300000000001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136.94999999999999</v>
      </c>
      <c r="D408" s="321">
        <v>138.73333333333332</v>
      </c>
      <c r="E408" s="321">
        <v>134.41666666666663</v>
      </c>
      <c r="F408" s="321">
        <v>131.8833333333333</v>
      </c>
      <c r="G408" s="321">
        <v>127.56666666666661</v>
      </c>
      <c r="H408" s="321">
        <v>141.26666666666665</v>
      </c>
      <c r="I408" s="321">
        <v>145.58333333333331</v>
      </c>
      <c r="J408" s="321">
        <v>148.11666666666667</v>
      </c>
      <c r="K408" s="320">
        <v>143.05000000000001</v>
      </c>
      <c r="L408" s="320">
        <v>136.19999999999999</v>
      </c>
      <c r="M408" s="320">
        <v>9.1134000000000004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134.6</v>
      </c>
      <c r="D409" s="321">
        <v>134.86666666666665</v>
      </c>
      <c r="E409" s="321">
        <v>132.93333333333328</v>
      </c>
      <c r="F409" s="321">
        <v>131.26666666666662</v>
      </c>
      <c r="G409" s="321">
        <v>129.33333333333326</v>
      </c>
      <c r="H409" s="321">
        <v>136.5333333333333</v>
      </c>
      <c r="I409" s="321">
        <v>138.46666666666664</v>
      </c>
      <c r="J409" s="321">
        <v>140.13333333333333</v>
      </c>
      <c r="K409" s="320">
        <v>136.80000000000001</v>
      </c>
      <c r="L409" s="320">
        <v>133.19999999999999</v>
      </c>
      <c r="M409" s="320">
        <v>13.08118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139.5</v>
      </c>
      <c r="D410" s="321">
        <v>138.81666666666666</v>
      </c>
      <c r="E410" s="321">
        <v>134.68333333333334</v>
      </c>
      <c r="F410" s="321">
        <v>129.86666666666667</v>
      </c>
      <c r="G410" s="321">
        <v>125.73333333333335</v>
      </c>
      <c r="H410" s="321">
        <v>143.63333333333333</v>
      </c>
      <c r="I410" s="321">
        <v>147.76666666666665</v>
      </c>
      <c r="J410" s="321">
        <v>152.58333333333331</v>
      </c>
      <c r="K410" s="320">
        <v>142.94999999999999</v>
      </c>
      <c r="L410" s="320">
        <v>134</v>
      </c>
      <c r="M410" s="320">
        <v>15.45758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3531.15</v>
      </c>
      <c r="D411" s="321">
        <v>3544.7666666666664</v>
      </c>
      <c r="E411" s="321">
        <v>3496.5333333333328</v>
      </c>
      <c r="F411" s="321">
        <v>3461.9166666666665</v>
      </c>
      <c r="G411" s="321">
        <v>3413.6833333333329</v>
      </c>
      <c r="H411" s="321">
        <v>3579.3833333333328</v>
      </c>
      <c r="I411" s="321">
        <v>3627.6166666666663</v>
      </c>
      <c r="J411" s="321">
        <v>3662.2333333333327</v>
      </c>
      <c r="K411" s="320">
        <v>3593</v>
      </c>
      <c r="L411" s="320">
        <v>3510.15</v>
      </c>
      <c r="M411" s="320">
        <v>7.288E-2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644.54999999999995</v>
      </c>
      <c r="D412" s="321">
        <v>648.98333333333323</v>
      </c>
      <c r="E412" s="321">
        <v>631.71666666666647</v>
      </c>
      <c r="F412" s="321">
        <v>618.88333333333321</v>
      </c>
      <c r="G412" s="321">
        <v>601.61666666666645</v>
      </c>
      <c r="H412" s="321">
        <v>661.81666666666649</v>
      </c>
      <c r="I412" s="321">
        <v>679.08333333333314</v>
      </c>
      <c r="J412" s="321">
        <v>691.91666666666652</v>
      </c>
      <c r="K412" s="320">
        <v>666.25</v>
      </c>
      <c r="L412" s="320">
        <v>636.15</v>
      </c>
      <c r="M412" s="320">
        <v>1.34619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456.2</v>
      </c>
      <c r="D413" s="321">
        <v>461.29999999999995</v>
      </c>
      <c r="E413" s="321">
        <v>448.19999999999993</v>
      </c>
      <c r="F413" s="321">
        <v>440.2</v>
      </c>
      <c r="G413" s="321">
        <v>427.09999999999997</v>
      </c>
      <c r="H413" s="321">
        <v>469.2999999999999</v>
      </c>
      <c r="I413" s="321">
        <v>482.39999999999992</v>
      </c>
      <c r="J413" s="321">
        <v>490.39999999999986</v>
      </c>
      <c r="K413" s="320">
        <v>474.4</v>
      </c>
      <c r="L413" s="320">
        <v>453.3</v>
      </c>
      <c r="M413" s="320">
        <v>5.1843000000000004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25872.6</v>
      </c>
      <c r="D414" s="321">
        <v>25810</v>
      </c>
      <c r="E414" s="321">
        <v>25545</v>
      </c>
      <c r="F414" s="321">
        <v>25217.4</v>
      </c>
      <c r="G414" s="321">
        <v>24952.400000000001</v>
      </c>
      <c r="H414" s="321">
        <v>26137.599999999999</v>
      </c>
      <c r="I414" s="321">
        <v>26402.6</v>
      </c>
      <c r="J414" s="321">
        <v>26730.199999999997</v>
      </c>
      <c r="K414" s="320">
        <v>26075</v>
      </c>
      <c r="L414" s="320">
        <v>25482.400000000001</v>
      </c>
      <c r="M414" s="320">
        <v>0.27927999999999997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1650.4</v>
      </c>
      <c r="D415" s="321">
        <v>1655.75</v>
      </c>
      <c r="E415" s="321">
        <v>1637.25</v>
      </c>
      <c r="F415" s="321">
        <v>1624.1</v>
      </c>
      <c r="G415" s="321">
        <v>1605.6</v>
      </c>
      <c r="H415" s="321">
        <v>1668.9</v>
      </c>
      <c r="I415" s="321">
        <v>1687.4</v>
      </c>
      <c r="J415" s="321">
        <v>1700.5500000000002</v>
      </c>
      <c r="K415" s="320">
        <v>1674.25</v>
      </c>
      <c r="L415" s="320">
        <v>1642.6</v>
      </c>
      <c r="M415" s="320">
        <v>0.15184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2279.6</v>
      </c>
      <c r="D416" s="321">
        <v>2279.8666666666668</v>
      </c>
      <c r="E416" s="321">
        <v>2259.7333333333336</v>
      </c>
      <c r="F416" s="321">
        <v>2239.8666666666668</v>
      </c>
      <c r="G416" s="321">
        <v>2219.7333333333336</v>
      </c>
      <c r="H416" s="321">
        <v>2299.7333333333336</v>
      </c>
      <c r="I416" s="321">
        <v>2319.8666666666668</v>
      </c>
      <c r="J416" s="321">
        <v>2339.7333333333336</v>
      </c>
      <c r="K416" s="320">
        <v>2300</v>
      </c>
      <c r="L416" s="320">
        <v>2260</v>
      </c>
      <c r="M416" s="320">
        <v>1.8525199999999999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503.85</v>
      </c>
      <c r="D417" s="321">
        <v>504.84999999999997</v>
      </c>
      <c r="E417" s="321">
        <v>499.99999999999994</v>
      </c>
      <c r="F417" s="321">
        <v>496.15</v>
      </c>
      <c r="G417" s="321">
        <v>491.29999999999995</v>
      </c>
      <c r="H417" s="321">
        <v>508.69999999999993</v>
      </c>
      <c r="I417" s="321">
        <v>513.54999999999995</v>
      </c>
      <c r="J417" s="321">
        <v>517.39999999999986</v>
      </c>
      <c r="K417" s="320">
        <v>509.7</v>
      </c>
      <c r="L417" s="320">
        <v>501</v>
      </c>
      <c r="M417" s="320">
        <v>0.30597999999999997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28.65</v>
      </c>
      <c r="D418" s="321">
        <v>28.666666666666668</v>
      </c>
      <c r="E418" s="321">
        <v>28.433333333333337</v>
      </c>
      <c r="F418" s="321">
        <v>28.216666666666669</v>
      </c>
      <c r="G418" s="321">
        <v>27.983333333333338</v>
      </c>
      <c r="H418" s="321">
        <v>28.883333333333336</v>
      </c>
      <c r="I418" s="321">
        <v>29.116666666666664</v>
      </c>
      <c r="J418" s="321">
        <v>29.333333333333336</v>
      </c>
      <c r="K418" s="320">
        <v>28.9</v>
      </c>
      <c r="L418" s="320">
        <v>28.45</v>
      </c>
      <c r="M418" s="320">
        <v>21.078289999999999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3382.45</v>
      </c>
      <c r="D419" s="321">
        <v>3390.8666666666668</v>
      </c>
      <c r="E419" s="321">
        <v>3345.9833333333336</v>
      </c>
      <c r="F419" s="321">
        <v>3309.5166666666669</v>
      </c>
      <c r="G419" s="321">
        <v>3264.6333333333337</v>
      </c>
      <c r="H419" s="321">
        <v>3427.3333333333335</v>
      </c>
      <c r="I419" s="321">
        <v>3472.2166666666667</v>
      </c>
      <c r="J419" s="321">
        <v>3508.6833333333334</v>
      </c>
      <c r="K419" s="320">
        <v>3435.75</v>
      </c>
      <c r="L419" s="320">
        <v>3354.4</v>
      </c>
      <c r="M419" s="320">
        <v>7.3279999999999998E-2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655.15</v>
      </c>
      <c r="D420" s="321">
        <v>660.74999999999989</v>
      </c>
      <c r="E420" s="321">
        <v>647.44999999999982</v>
      </c>
      <c r="F420" s="321">
        <v>639.74999999999989</v>
      </c>
      <c r="G420" s="321">
        <v>626.44999999999982</v>
      </c>
      <c r="H420" s="321">
        <v>668.44999999999982</v>
      </c>
      <c r="I420" s="321">
        <v>681.74999999999977</v>
      </c>
      <c r="J420" s="321">
        <v>689.44999999999982</v>
      </c>
      <c r="K420" s="320">
        <v>674.05</v>
      </c>
      <c r="L420" s="320">
        <v>653.04999999999995</v>
      </c>
      <c r="M420" s="320">
        <v>1.2105699999999999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688.45</v>
      </c>
      <c r="D421" s="321">
        <v>694.44999999999993</v>
      </c>
      <c r="E421" s="321">
        <v>678.99999999999989</v>
      </c>
      <c r="F421" s="321">
        <v>669.55</v>
      </c>
      <c r="G421" s="321">
        <v>654.09999999999991</v>
      </c>
      <c r="H421" s="321">
        <v>703.89999999999986</v>
      </c>
      <c r="I421" s="321">
        <v>719.34999999999991</v>
      </c>
      <c r="J421" s="321">
        <v>728.79999999999984</v>
      </c>
      <c r="K421" s="320">
        <v>709.9</v>
      </c>
      <c r="L421" s="320">
        <v>685</v>
      </c>
      <c r="M421" s="320">
        <v>0.86500999999999995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2788.5</v>
      </c>
      <c r="D422" s="321">
        <v>2801.1333333333332</v>
      </c>
      <c r="E422" s="321">
        <v>2754.3166666666666</v>
      </c>
      <c r="F422" s="321">
        <v>2720.1333333333332</v>
      </c>
      <c r="G422" s="321">
        <v>2673.3166666666666</v>
      </c>
      <c r="H422" s="321">
        <v>2835.3166666666666</v>
      </c>
      <c r="I422" s="321">
        <v>2882.1333333333332</v>
      </c>
      <c r="J422" s="321">
        <v>2916.3166666666666</v>
      </c>
      <c r="K422" s="320">
        <v>2847.95</v>
      </c>
      <c r="L422" s="320">
        <v>2766.95</v>
      </c>
      <c r="M422" s="320">
        <v>0.14918000000000001</v>
      </c>
      <c r="N422" s="1"/>
      <c r="O422" s="1"/>
    </row>
    <row r="423" spans="1:15" ht="12.75" customHeight="1">
      <c r="A423" s="30">
        <v>413</v>
      </c>
      <c r="B423" s="334" t="s">
        <v>861</v>
      </c>
      <c r="C423" s="320">
        <v>652.25</v>
      </c>
      <c r="D423" s="321">
        <v>655.2166666666667</v>
      </c>
      <c r="E423" s="321">
        <v>646.03333333333342</v>
      </c>
      <c r="F423" s="321">
        <v>639.81666666666672</v>
      </c>
      <c r="G423" s="321">
        <v>630.63333333333344</v>
      </c>
      <c r="H423" s="321">
        <v>661.43333333333339</v>
      </c>
      <c r="I423" s="321">
        <v>670.61666666666679</v>
      </c>
      <c r="J423" s="321">
        <v>676.83333333333337</v>
      </c>
      <c r="K423" s="320">
        <v>664.4</v>
      </c>
      <c r="L423" s="320">
        <v>649</v>
      </c>
      <c r="M423" s="320">
        <v>4.8486599999999997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749.65</v>
      </c>
      <c r="D424" s="321">
        <v>753.30000000000007</v>
      </c>
      <c r="E424" s="321">
        <v>741.35000000000014</v>
      </c>
      <c r="F424" s="321">
        <v>733.05000000000007</v>
      </c>
      <c r="G424" s="321">
        <v>721.10000000000014</v>
      </c>
      <c r="H424" s="321">
        <v>761.60000000000014</v>
      </c>
      <c r="I424" s="321">
        <v>773.55000000000018</v>
      </c>
      <c r="J424" s="321">
        <v>781.85000000000014</v>
      </c>
      <c r="K424" s="320">
        <v>765.25</v>
      </c>
      <c r="L424" s="320">
        <v>745</v>
      </c>
      <c r="M424" s="320">
        <v>0.55015000000000003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463.55</v>
      </c>
      <c r="D425" s="321">
        <v>464.5333333333333</v>
      </c>
      <c r="E425" s="321">
        <v>445.66666666666663</v>
      </c>
      <c r="F425" s="321">
        <v>427.7833333333333</v>
      </c>
      <c r="G425" s="321">
        <v>408.91666666666663</v>
      </c>
      <c r="H425" s="321">
        <v>482.41666666666663</v>
      </c>
      <c r="I425" s="321">
        <v>501.2833333333333</v>
      </c>
      <c r="J425" s="321">
        <v>519.16666666666663</v>
      </c>
      <c r="K425" s="320">
        <v>483.4</v>
      </c>
      <c r="L425" s="320">
        <v>446.65</v>
      </c>
      <c r="M425" s="320">
        <v>3.9089100000000001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258.60000000000002</v>
      </c>
      <c r="D426" s="321">
        <v>260.98333333333335</v>
      </c>
      <c r="E426" s="321">
        <v>254.66666666666669</v>
      </c>
      <c r="F426" s="321">
        <v>250.73333333333335</v>
      </c>
      <c r="G426" s="321">
        <v>244.41666666666669</v>
      </c>
      <c r="H426" s="321">
        <v>264.91666666666669</v>
      </c>
      <c r="I426" s="321">
        <v>271.23333333333329</v>
      </c>
      <c r="J426" s="321">
        <v>275.16666666666669</v>
      </c>
      <c r="K426" s="320">
        <v>267.3</v>
      </c>
      <c r="L426" s="320">
        <v>257.05</v>
      </c>
      <c r="M426" s="320">
        <v>2.3767900000000002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55</v>
      </c>
      <c r="D427" s="321">
        <v>55.199999999999996</v>
      </c>
      <c r="E427" s="321">
        <v>54.599999999999994</v>
      </c>
      <c r="F427" s="321">
        <v>54.199999999999996</v>
      </c>
      <c r="G427" s="321">
        <v>53.599999999999994</v>
      </c>
      <c r="H427" s="321">
        <v>55.599999999999994</v>
      </c>
      <c r="I427" s="321">
        <v>56.2</v>
      </c>
      <c r="J427" s="321">
        <v>56.599999999999994</v>
      </c>
      <c r="K427" s="320">
        <v>55.8</v>
      </c>
      <c r="L427" s="320">
        <v>54.8</v>
      </c>
      <c r="M427" s="320">
        <v>14.78712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2511.9499999999998</v>
      </c>
      <c r="D428" s="321">
        <v>2503.4833333333331</v>
      </c>
      <c r="E428" s="321">
        <v>2475.0166666666664</v>
      </c>
      <c r="F428" s="321">
        <v>2438.0833333333335</v>
      </c>
      <c r="G428" s="321">
        <v>2409.6166666666668</v>
      </c>
      <c r="H428" s="321">
        <v>2540.4166666666661</v>
      </c>
      <c r="I428" s="321">
        <v>2568.8833333333323</v>
      </c>
      <c r="J428" s="321">
        <v>2605.8166666666657</v>
      </c>
      <c r="K428" s="320">
        <v>2531.9499999999998</v>
      </c>
      <c r="L428" s="320">
        <v>2466.5500000000002</v>
      </c>
      <c r="M428" s="320">
        <v>3.7368800000000002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1141.8</v>
      </c>
      <c r="D429" s="321">
        <v>1146.8</v>
      </c>
      <c r="E429" s="321">
        <v>1130.5999999999999</v>
      </c>
      <c r="F429" s="321">
        <v>1119.3999999999999</v>
      </c>
      <c r="G429" s="321">
        <v>1103.1999999999998</v>
      </c>
      <c r="H429" s="321">
        <v>1158</v>
      </c>
      <c r="I429" s="321">
        <v>1174.2000000000003</v>
      </c>
      <c r="J429" s="321">
        <v>1185.4000000000001</v>
      </c>
      <c r="K429" s="320">
        <v>1163</v>
      </c>
      <c r="L429" s="320">
        <v>1135.5999999999999</v>
      </c>
      <c r="M429" s="320">
        <v>24.51192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334.55</v>
      </c>
      <c r="D430" s="321">
        <v>333.01666666666671</v>
      </c>
      <c r="E430" s="321">
        <v>330.43333333333339</v>
      </c>
      <c r="F430" s="321">
        <v>326.31666666666666</v>
      </c>
      <c r="G430" s="321">
        <v>323.73333333333335</v>
      </c>
      <c r="H430" s="321">
        <v>337.13333333333344</v>
      </c>
      <c r="I430" s="321">
        <v>339.71666666666681</v>
      </c>
      <c r="J430" s="321">
        <v>343.83333333333348</v>
      </c>
      <c r="K430" s="320">
        <v>335.6</v>
      </c>
      <c r="L430" s="320">
        <v>328.9</v>
      </c>
      <c r="M430" s="320">
        <v>4.5851800000000003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93.3</v>
      </c>
      <c r="D431" s="321">
        <v>93.5</v>
      </c>
      <c r="E431" s="321">
        <v>92</v>
      </c>
      <c r="F431" s="321">
        <v>90.7</v>
      </c>
      <c r="G431" s="321">
        <v>89.2</v>
      </c>
      <c r="H431" s="321">
        <v>94.8</v>
      </c>
      <c r="I431" s="321">
        <v>96.3</v>
      </c>
      <c r="J431" s="321">
        <v>97.6</v>
      </c>
      <c r="K431" s="320">
        <v>95</v>
      </c>
      <c r="L431" s="320">
        <v>92.2</v>
      </c>
      <c r="M431" s="320">
        <v>1.3102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210.3</v>
      </c>
      <c r="D432" s="321">
        <v>211.18333333333331</v>
      </c>
      <c r="E432" s="321">
        <v>203.56666666666661</v>
      </c>
      <c r="F432" s="321">
        <v>196.83333333333329</v>
      </c>
      <c r="G432" s="321">
        <v>189.21666666666658</v>
      </c>
      <c r="H432" s="321">
        <v>217.91666666666663</v>
      </c>
      <c r="I432" s="321">
        <v>225.53333333333336</v>
      </c>
      <c r="J432" s="321">
        <v>232.26666666666665</v>
      </c>
      <c r="K432" s="320">
        <v>218.8</v>
      </c>
      <c r="L432" s="320">
        <v>204.45</v>
      </c>
      <c r="M432" s="320">
        <v>33.480870000000003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535.29999999999995</v>
      </c>
      <c r="D433" s="321">
        <v>532.31666666666661</v>
      </c>
      <c r="E433" s="321">
        <v>522.13333333333321</v>
      </c>
      <c r="F433" s="321">
        <v>508.96666666666658</v>
      </c>
      <c r="G433" s="321">
        <v>498.78333333333319</v>
      </c>
      <c r="H433" s="321">
        <v>545.48333333333323</v>
      </c>
      <c r="I433" s="321">
        <v>555.66666666666663</v>
      </c>
      <c r="J433" s="321">
        <v>568.83333333333326</v>
      </c>
      <c r="K433" s="320">
        <v>542.5</v>
      </c>
      <c r="L433" s="320">
        <v>519.15</v>
      </c>
      <c r="M433" s="320">
        <v>1.62215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428.05</v>
      </c>
      <c r="D434" s="321">
        <v>428.43333333333339</v>
      </c>
      <c r="E434" s="321">
        <v>422.46666666666681</v>
      </c>
      <c r="F434" s="321">
        <v>416.88333333333344</v>
      </c>
      <c r="G434" s="321">
        <v>410.91666666666686</v>
      </c>
      <c r="H434" s="321">
        <v>434.01666666666677</v>
      </c>
      <c r="I434" s="321">
        <v>439.98333333333335</v>
      </c>
      <c r="J434" s="321">
        <v>445.56666666666672</v>
      </c>
      <c r="K434" s="320">
        <v>434.4</v>
      </c>
      <c r="L434" s="320">
        <v>422.85</v>
      </c>
      <c r="M434" s="320">
        <v>2.43459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2037.9</v>
      </c>
      <c r="D435" s="321">
        <v>2038.2666666666667</v>
      </c>
      <c r="E435" s="321">
        <v>2016.6333333333332</v>
      </c>
      <c r="F435" s="321">
        <v>1995.3666666666666</v>
      </c>
      <c r="G435" s="321">
        <v>1973.7333333333331</v>
      </c>
      <c r="H435" s="321">
        <v>2059.5333333333333</v>
      </c>
      <c r="I435" s="321">
        <v>2081.166666666667</v>
      </c>
      <c r="J435" s="321">
        <v>2102.4333333333334</v>
      </c>
      <c r="K435" s="320">
        <v>2059.9</v>
      </c>
      <c r="L435" s="320">
        <v>2017</v>
      </c>
      <c r="M435" s="320">
        <v>8.6150000000000004E-2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801.2</v>
      </c>
      <c r="D436" s="321">
        <v>805.38333333333333</v>
      </c>
      <c r="E436" s="321">
        <v>795.81666666666661</v>
      </c>
      <c r="F436" s="321">
        <v>790.43333333333328</v>
      </c>
      <c r="G436" s="321">
        <v>780.86666666666656</v>
      </c>
      <c r="H436" s="321">
        <v>810.76666666666665</v>
      </c>
      <c r="I436" s="321">
        <v>820.33333333333348</v>
      </c>
      <c r="J436" s="321">
        <v>825.7166666666667</v>
      </c>
      <c r="K436" s="320">
        <v>814.95</v>
      </c>
      <c r="L436" s="320">
        <v>800</v>
      </c>
      <c r="M436" s="320">
        <v>0.45341999999999999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921</v>
      </c>
      <c r="D437" s="321">
        <v>919.21666666666658</v>
      </c>
      <c r="E437" s="321">
        <v>911.08333333333314</v>
      </c>
      <c r="F437" s="321">
        <v>901.16666666666652</v>
      </c>
      <c r="G437" s="321">
        <v>893.03333333333308</v>
      </c>
      <c r="H437" s="321">
        <v>929.13333333333321</v>
      </c>
      <c r="I437" s="321">
        <v>937.26666666666665</v>
      </c>
      <c r="J437" s="321">
        <v>947.18333333333328</v>
      </c>
      <c r="K437" s="320">
        <v>927.35</v>
      </c>
      <c r="L437" s="320">
        <v>909.3</v>
      </c>
      <c r="M437" s="320">
        <v>31.50038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479.3</v>
      </c>
      <c r="D438" s="321">
        <v>480.09999999999997</v>
      </c>
      <c r="E438" s="321">
        <v>469.19999999999993</v>
      </c>
      <c r="F438" s="321">
        <v>459.09999999999997</v>
      </c>
      <c r="G438" s="321">
        <v>448.19999999999993</v>
      </c>
      <c r="H438" s="321">
        <v>490.19999999999993</v>
      </c>
      <c r="I438" s="321">
        <v>501.09999999999991</v>
      </c>
      <c r="J438" s="321">
        <v>511.19999999999993</v>
      </c>
      <c r="K438" s="320">
        <v>491</v>
      </c>
      <c r="L438" s="320">
        <v>470</v>
      </c>
      <c r="M438" s="320">
        <v>6.5613900000000003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491.3</v>
      </c>
      <c r="D439" s="321">
        <v>493.43333333333334</v>
      </c>
      <c r="E439" s="321">
        <v>485.86666666666667</v>
      </c>
      <c r="F439" s="321">
        <v>480.43333333333334</v>
      </c>
      <c r="G439" s="321">
        <v>472.86666666666667</v>
      </c>
      <c r="H439" s="321">
        <v>498.86666666666667</v>
      </c>
      <c r="I439" s="321">
        <v>506.43333333333339</v>
      </c>
      <c r="J439" s="321">
        <v>511.86666666666667</v>
      </c>
      <c r="K439" s="320">
        <v>501</v>
      </c>
      <c r="L439" s="320">
        <v>488</v>
      </c>
      <c r="M439" s="320">
        <v>5.8271100000000002</v>
      </c>
      <c r="N439" s="1"/>
      <c r="O439" s="1"/>
    </row>
    <row r="440" spans="1:15" ht="12.75" customHeight="1">
      <c r="A440" s="30">
        <v>430</v>
      </c>
      <c r="B440" s="334" t="s">
        <v>519</v>
      </c>
      <c r="C440" s="320">
        <v>348.15</v>
      </c>
      <c r="D440" s="321">
        <v>349.81666666666661</v>
      </c>
      <c r="E440" s="321">
        <v>341.18333333333322</v>
      </c>
      <c r="F440" s="321">
        <v>334.21666666666664</v>
      </c>
      <c r="G440" s="321">
        <v>325.58333333333326</v>
      </c>
      <c r="H440" s="321">
        <v>356.78333333333319</v>
      </c>
      <c r="I440" s="321">
        <v>365.41666666666663</v>
      </c>
      <c r="J440" s="321">
        <v>372.38333333333316</v>
      </c>
      <c r="K440" s="320">
        <v>358.45</v>
      </c>
      <c r="L440" s="320">
        <v>342.85</v>
      </c>
      <c r="M440" s="320">
        <v>1.62195</v>
      </c>
      <c r="N440" s="1"/>
      <c r="O440" s="1"/>
    </row>
    <row r="441" spans="1:15" ht="12.75" customHeight="1">
      <c r="A441" s="30">
        <v>431</v>
      </c>
      <c r="B441" s="334" t="s">
        <v>520</v>
      </c>
      <c r="C441" s="320">
        <v>1935</v>
      </c>
      <c r="D441" s="321">
        <v>1938.8333333333333</v>
      </c>
      <c r="E441" s="321">
        <v>1927.7666666666664</v>
      </c>
      <c r="F441" s="321">
        <v>1920.5333333333331</v>
      </c>
      <c r="G441" s="321">
        <v>1909.4666666666662</v>
      </c>
      <c r="H441" s="321">
        <v>1946.0666666666666</v>
      </c>
      <c r="I441" s="321">
        <v>1957.1333333333337</v>
      </c>
      <c r="J441" s="321">
        <v>1964.3666666666668</v>
      </c>
      <c r="K441" s="320">
        <v>1949.9</v>
      </c>
      <c r="L441" s="320">
        <v>1931.6</v>
      </c>
      <c r="M441" s="320">
        <v>0.15389</v>
      </c>
      <c r="N441" s="1"/>
      <c r="O441" s="1"/>
    </row>
    <row r="442" spans="1:15" ht="12.75" customHeight="1">
      <c r="A442" s="30">
        <v>432</v>
      </c>
      <c r="B442" s="334" t="s">
        <v>521</v>
      </c>
      <c r="C442" s="320">
        <v>611.15</v>
      </c>
      <c r="D442" s="321">
        <v>614.31666666666661</v>
      </c>
      <c r="E442" s="321">
        <v>601.83333333333326</v>
      </c>
      <c r="F442" s="321">
        <v>592.51666666666665</v>
      </c>
      <c r="G442" s="321">
        <v>580.0333333333333</v>
      </c>
      <c r="H442" s="321">
        <v>623.63333333333321</v>
      </c>
      <c r="I442" s="321">
        <v>636.11666666666656</v>
      </c>
      <c r="J442" s="321">
        <v>645.43333333333317</v>
      </c>
      <c r="K442" s="320">
        <v>626.79999999999995</v>
      </c>
      <c r="L442" s="320">
        <v>605</v>
      </c>
      <c r="M442" s="320">
        <v>3.2219500000000001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10.050000000000001</v>
      </c>
      <c r="D443" s="321">
        <v>10.116666666666667</v>
      </c>
      <c r="E443" s="321">
        <v>9.783333333333335</v>
      </c>
      <c r="F443" s="321">
        <v>9.5166666666666675</v>
      </c>
      <c r="G443" s="321">
        <v>9.1833333333333353</v>
      </c>
      <c r="H443" s="321">
        <v>10.383333333333335</v>
      </c>
      <c r="I443" s="321">
        <v>10.716666666666667</v>
      </c>
      <c r="J443" s="321">
        <v>10.983333333333334</v>
      </c>
      <c r="K443" s="320">
        <v>10.45</v>
      </c>
      <c r="L443" s="320">
        <v>9.85</v>
      </c>
      <c r="M443" s="320">
        <v>327.40588000000002</v>
      </c>
      <c r="N443" s="1"/>
      <c r="O443" s="1"/>
    </row>
    <row r="444" spans="1:15" ht="12.75" customHeight="1">
      <c r="A444" s="30">
        <v>434</v>
      </c>
      <c r="B444" s="334" t="s">
        <v>510</v>
      </c>
      <c r="C444" s="320">
        <v>384.75</v>
      </c>
      <c r="D444" s="321">
        <v>386.86666666666662</v>
      </c>
      <c r="E444" s="321">
        <v>373.28333333333325</v>
      </c>
      <c r="F444" s="321">
        <v>361.81666666666661</v>
      </c>
      <c r="G444" s="321">
        <v>348.23333333333323</v>
      </c>
      <c r="H444" s="321">
        <v>398.33333333333326</v>
      </c>
      <c r="I444" s="321">
        <v>411.91666666666663</v>
      </c>
      <c r="J444" s="321">
        <v>423.38333333333327</v>
      </c>
      <c r="K444" s="320">
        <v>400.45</v>
      </c>
      <c r="L444" s="320">
        <v>375.4</v>
      </c>
      <c r="M444" s="320">
        <v>28.150289999999998</v>
      </c>
      <c r="N444" s="1"/>
      <c r="O444" s="1"/>
    </row>
    <row r="445" spans="1:15" ht="12.75" customHeight="1">
      <c r="A445" s="30">
        <v>435</v>
      </c>
      <c r="B445" s="334" t="s">
        <v>523</v>
      </c>
      <c r="C445" s="320">
        <v>1122.05</v>
      </c>
      <c r="D445" s="321">
        <v>1125.3333333333333</v>
      </c>
      <c r="E445" s="321">
        <v>1098.7666666666664</v>
      </c>
      <c r="F445" s="321">
        <v>1075.4833333333331</v>
      </c>
      <c r="G445" s="321">
        <v>1048.9166666666663</v>
      </c>
      <c r="H445" s="321">
        <v>1148.6166666666666</v>
      </c>
      <c r="I445" s="321">
        <v>1175.1833333333336</v>
      </c>
      <c r="J445" s="321">
        <v>1198.4666666666667</v>
      </c>
      <c r="K445" s="320">
        <v>1151.9000000000001</v>
      </c>
      <c r="L445" s="320">
        <v>1102.05</v>
      </c>
      <c r="M445" s="320">
        <v>2.7229700000000001</v>
      </c>
      <c r="N445" s="1"/>
      <c r="O445" s="1"/>
    </row>
    <row r="446" spans="1:15" ht="12.75" customHeight="1">
      <c r="A446" s="30">
        <v>436</v>
      </c>
      <c r="B446" s="334" t="s">
        <v>276</v>
      </c>
      <c r="C446" s="320">
        <v>624.54999999999995</v>
      </c>
      <c r="D446" s="321">
        <v>617.93333333333328</v>
      </c>
      <c r="E446" s="321">
        <v>603.06666666666661</v>
      </c>
      <c r="F446" s="321">
        <v>581.58333333333337</v>
      </c>
      <c r="G446" s="321">
        <v>566.7166666666667</v>
      </c>
      <c r="H446" s="321">
        <v>639.41666666666652</v>
      </c>
      <c r="I446" s="321">
        <v>654.28333333333308</v>
      </c>
      <c r="J446" s="321">
        <v>675.76666666666642</v>
      </c>
      <c r="K446" s="320">
        <v>632.79999999999995</v>
      </c>
      <c r="L446" s="320">
        <v>596.45000000000005</v>
      </c>
      <c r="M446" s="320">
        <v>11.44918</v>
      </c>
      <c r="N446" s="1"/>
      <c r="O446" s="1"/>
    </row>
    <row r="447" spans="1:15" ht="12.75" customHeight="1">
      <c r="A447" s="30">
        <v>437</v>
      </c>
      <c r="B447" s="334" t="s">
        <v>528</v>
      </c>
      <c r="C447" s="320">
        <v>1488.6</v>
      </c>
      <c r="D447" s="321">
        <v>1489.8833333333332</v>
      </c>
      <c r="E447" s="321">
        <v>1469.7666666666664</v>
      </c>
      <c r="F447" s="321">
        <v>1450.9333333333332</v>
      </c>
      <c r="G447" s="321">
        <v>1430.8166666666664</v>
      </c>
      <c r="H447" s="321">
        <v>1508.7166666666665</v>
      </c>
      <c r="I447" s="321">
        <v>1528.8333333333333</v>
      </c>
      <c r="J447" s="321">
        <v>1547.6666666666665</v>
      </c>
      <c r="K447" s="320">
        <v>1510</v>
      </c>
      <c r="L447" s="320">
        <v>1471.05</v>
      </c>
      <c r="M447" s="320">
        <v>1.81199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11499.6</v>
      </c>
      <c r="D448" s="321">
        <v>11496.533333333333</v>
      </c>
      <c r="E448" s="321">
        <v>11403.066666666666</v>
      </c>
      <c r="F448" s="321">
        <v>11306.533333333333</v>
      </c>
      <c r="G448" s="321">
        <v>11213.066666666666</v>
      </c>
      <c r="H448" s="321">
        <v>11593.066666666666</v>
      </c>
      <c r="I448" s="321">
        <v>11686.533333333333</v>
      </c>
      <c r="J448" s="321">
        <v>11783.066666666666</v>
      </c>
      <c r="K448" s="320">
        <v>11590</v>
      </c>
      <c r="L448" s="320">
        <v>11400</v>
      </c>
      <c r="M448" s="320">
        <v>6.4900000000000001E-3</v>
      </c>
      <c r="N448" s="1"/>
      <c r="O448" s="1"/>
    </row>
    <row r="449" spans="1:15" ht="12.75" customHeight="1">
      <c r="A449" s="30">
        <v>439</v>
      </c>
      <c r="B449" s="334" t="s">
        <v>196</v>
      </c>
      <c r="C449" s="320">
        <v>959.35</v>
      </c>
      <c r="D449" s="321">
        <v>959.53333333333342</v>
      </c>
      <c r="E449" s="321">
        <v>948.51666666666688</v>
      </c>
      <c r="F449" s="321">
        <v>937.68333333333351</v>
      </c>
      <c r="G449" s="321">
        <v>926.66666666666697</v>
      </c>
      <c r="H449" s="321">
        <v>970.36666666666679</v>
      </c>
      <c r="I449" s="321">
        <v>981.38333333333344</v>
      </c>
      <c r="J449" s="321">
        <v>992.2166666666667</v>
      </c>
      <c r="K449" s="320">
        <v>970.55</v>
      </c>
      <c r="L449" s="320">
        <v>948.7</v>
      </c>
      <c r="M449" s="320">
        <v>5.6073599999999999</v>
      </c>
      <c r="N449" s="1"/>
      <c r="O449" s="1"/>
    </row>
    <row r="450" spans="1:15" ht="12.75" customHeight="1">
      <c r="A450" s="30">
        <v>440</v>
      </c>
      <c r="B450" s="334" t="s">
        <v>530</v>
      </c>
      <c r="C450" s="320">
        <v>220.15</v>
      </c>
      <c r="D450" s="321">
        <v>219.78333333333333</v>
      </c>
      <c r="E450" s="321">
        <v>217.46666666666667</v>
      </c>
      <c r="F450" s="321">
        <v>214.78333333333333</v>
      </c>
      <c r="G450" s="321">
        <v>212.46666666666667</v>
      </c>
      <c r="H450" s="321">
        <v>222.46666666666667</v>
      </c>
      <c r="I450" s="321">
        <v>224.78333333333333</v>
      </c>
      <c r="J450" s="321">
        <v>227.46666666666667</v>
      </c>
      <c r="K450" s="320">
        <v>222.1</v>
      </c>
      <c r="L450" s="320">
        <v>217.1</v>
      </c>
      <c r="M450" s="320">
        <v>11.39997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1085.3499999999999</v>
      </c>
      <c r="D451" s="321">
        <v>1084.05</v>
      </c>
      <c r="E451" s="321">
        <v>1071.5999999999999</v>
      </c>
      <c r="F451" s="321">
        <v>1057.8499999999999</v>
      </c>
      <c r="G451" s="321">
        <v>1045.3999999999999</v>
      </c>
      <c r="H451" s="321">
        <v>1097.8</v>
      </c>
      <c r="I451" s="321">
        <v>1110.2500000000002</v>
      </c>
      <c r="J451" s="321">
        <v>1124</v>
      </c>
      <c r="K451" s="320">
        <v>1096.5</v>
      </c>
      <c r="L451" s="320">
        <v>1070.3</v>
      </c>
      <c r="M451" s="320">
        <v>8.4458699999999993</v>
      </c>
      <c r="N451" s="1"/>
      <c r="O451" s="1"/>
    </row>
    <row r="452" spans="1:15" ht="12.75" customHeight="1">
      <c r="A452" s="30">
        <v>442</v>
      </c>
      <c r="B452" s="334" t="s">
        <v>197</v>
      </c>
      <c r="C452" s="320">
        <v>811.65</v>
      </c>
      <c r="D452" s="321">
        <v>810.08333333333337</v>
      </c>
      <c r="E452" s="321">
        <v>801.16666666666674</v>
      </c>
      <c r="F452" s="321">
        <v>790.68333333333339</v>
      </c>
      <c r="G452" s="321">
        <v>781.76666666666677</v>
      </c>
      <c r="H452" s="321">
        <v>820.56666666666672</v>
      </c>
      <c r="I452" s="321">
        <v>829.48333333333346</v>
      </c>
      <c r="J452" s="321">
        <v>839.9666666666667</v>
      </c>
      <c r="K452" s="320">
        <v>819</v>
      </c>
      <c r="L452" s="320">
        <v>799.6</v>
      </c>
      <c r="M452" s="320">
        <v>18.0259</v>
      </c>
      <c r="N452" s="1"/>
      <c r="O452" s="1"/>
    </row>
    <row r="453" spans="1:15" ht="12.75" customHeight="1">
      <c r="A453" s="30">
        <v>443</v>
      </c>
      <c r="B453" s="334" t="s">
        <v>277</v>
      </c>
      <c r="C453" s="320">
        <v>7843.5</v>
      </c>
      <c r="D453" s="321">
        <v>7941.05</v>
      </c>
      <c r="E453" s="321">
        <v>7703.4500000000007</v>
      </c>
      <c r="F453" s="321">
        <v>7563.4000000000005</v>
      </c>
      <c r="G453" s="321">
        <v>7325.8000000000011</v>
      </c>
      <c r="H453" s="321">
        <v>8081.1</v>
      </c>
      <c r="I453" s="321">
        <v>8318.7000000000007</v>
      </c>
      <c r="J453" s="321">
        <v>8458.75</v>
      </c>
      <c r="K453" s="320">
        <v>8178.65</v>
      </c>
      <c r="L453" s="320">
        <v>7801</v>
      </c>
      <c r="M453" s="320">
        <v>6.4804700000000004</v>
      </c>
      <c r="N453" s="1"/>
      <c r="O453" s="1"/>
    </row>
    <row r="454" spans="1:15" ht="12.75" customHeight="1">
      <c r="A454" s="30">
        <v>444</v>
      </c>
      <c r="B454" s="334" t="s">
        <v>198</v>
      </c>
      <c r="C454" s="320">
        <v>436.05</v>
      </c>
      <c r="D454" s="321">
        <v>435.34999999999997</v>
      </c>
      <c r="E454" s="321">
        <v>431.49999999999994</v>
      </c>
      <c r="F454" s="321">
        <v>426.95</v>
      </c>
      <c r="G454" s="321">
        <v>423.09999999999997</v>
      </c>
      <c r="H454" s="321">
        <v>439.89999999999992</v>
      </c>
      <c r="I454" s="321">
        <v>443.74999999999994</v>
      </c>
      <c r="J454" s="321">
        <v>448.2999999999999</v>
      </c>
      <c r="K454" s="320">
        <v>439.2</v>
      </c>
      <c r="L454" s="320">
        <v>430.8</v>
      </c>
      <c r="M454" s="320">
        <v>138.75649999999999</v>
      </c>
      <c r="N454" s="1"/>
      <c r="O454" s="1"/>
    </row>
    <row r="455" spans="1:15" ht="12.75" customHeight="1">
      <c r="A455" s="30">
        <v>445</v>
      </c>
      <c r="B455" s="334" t="s">
        <v>532</v>
      </c>
      <c r="C455" s="320">
        <v>218.15</v>
      </c>
      <c r="D455" s="321">
        <v>217.86666666666667</v>
      </c>
      <c r="E455" s="321">
        <v>215.38333333333335</v>
      </c>
      <c r="F455" s="321">
        <v>212.61666666666667</v>
      </c>
      <c r="G455" s="321">
        <v>210.13333333333335</v>
      </c>
      <c r="H455" s="321">
        <v>220.63333333333335</v>
      </c>
      <c r="I455" s="321">
        <v>223.1166666666667</v>
      </c>
      <c r="J455" s="321">
        <v>225.88333333333335</v>
      </c>
      <c r="K455" s="320">
        <v>220.35</v>
      </c>
      <c r="L455" s="320">
        <v>215.1</v>
      </c>
      <c r="M455" s="320">
        <v>18.598680000000002</v>
      </c>
      <c r="N455" s="1"/>
      <c r="O455" s="1"/>
    </row>
    <row r="456" spans="1:15" ht="12.75" customHeight="1">
      <c r="A456" s="30">
        <v>446</v>
      </c>
      <c r="B456" s="334" t="s">
        <v>199</v>
      </c>
      <c r="C456" s="320">
        <v>248.25</v>
      </c>
      <c r="D456" s="321">
        <v>247.85</v>
      </c>
      <c r="E456" s="321">
        <v>244.79999999999998</v>
      </c>
      <c r="F456" s="321">
        <v>241.35</v>
      </c>
      <c r="G456" s="321">
        <v>238.29999999999998</v>
      </c>
      <c r="H456" s="321">
        <v>251.29999999999998</v>
      </c>
      <c r="I456" s="321">
        <v>254.35</v>
      </c>
      <c r="J456" s="321">
        <v>257.79999999999995</v>
      </c>
      <c r="K456" s="320">
        <v>250.9</v>
      </c>
      <c r="L456" s="320">
        <v>244.4</v>
      </c>
      <c r="M456" s="320">
        <v>209.11098999999999</v>
      </c>
      <c r="N456" s="1"/>
      <c r="O456" s="1"/>
    </row>
    <row r="457" spans="1:15" ht="12.75" customHeight="1">
      <c r="A457" s="30">
        <v>447</v>
      </c>
      <c r="B457" s="334" t="s">
        <v>200</v>
      </c>
      <c r="C457" s="320">
        <v>1260.8499999999999</v>
      </c>
      <c r="D457" s="321">
        <v>1257.5</v>
      </c>
      <c r="E457" s="321">
        <v>1246.3499999999999</v>
      </c>
      <c r="F457" s="321">
        <v>1231.8499999999999</v>
      </c>
      <c r="G457" s="321">
        <v>1220.6999999999998</v>
      </c>
      <c r="H457" s="321">
        <v>1272</v>
      </c>
      <c r="I457" s="321">
        <v>1283.1500000000001</v>
      </c>
      <c r="J457" s="321">
        <v>1297.6500000000001</v>
      </c>
      <c r="K457" s="320">
        <v>1268.6500000000001</v>
      </c>
      <c r="L457" s="320">
        <v>1243</v>
      </c>
      <c r="M457" s="320">
        <v>51.295830000000002</v>
      </c>
      <c r="N457" s="1"/>
      <c r="O457" s="1"/>
    </row>
    <row r="458" spans="1:15" ht="12.75" customHeight="1">
      <c r="A458" s="30">
        <v>448</v>
      </c>
      <c r="B458" s="334" t="s">
        <v>845</v>
      </c>
      <c r="C458" s="320">
        <v>716</v>
      </c>
      <c r="D458" s="321">
        <v>714.73333333333323</v>
      </c>
      <c r="E458" s="321">
        <v>705.46666666666647</v>
      </c>
      <c r="F458" s="321">
        <v>694.93333333333328</v>
      </c>
      <c r="G458" s="321">
        <v>685.66666666666652</v>
      </c>
      <c r="H458" s="321">
        <v>725.26666666666642</v>
      </c>
      <c r="I458" s="321">
        <v>734.53333333333308</v>
      </c>
      <c r="J458" s="321">
        <v>745.06666666666638</v>
      </c>
      <c r="K458" s="320">
        <v>724</v>
      </c>
      <c r="L458" s="320">
        <v>704.2</v>
      </c>
      <c r="M458" s="320">
        <v>0.37413000000000002</v>
      </c>
      <c r="N458" s="1"/>
      <c r="O458" s="1"/>
    </row>
    <row r="459" spans="1:15" ht="12.75" customHeight="1">
      <c r="A459" s="30">
        <v>449</v>
      </c>
      <c r="B459" s="334" t="s">
        <v>524</v>
      </c>
      <c r="C459" s="320">
        <v>1816.2</v>
      </c>
      <c r="D459" s="321">
        <v>1813.75</v>
      </c>
      <c r="E459" s="321">
        <v>1797.5</v>
      </c>
      <c r="F459" s="321">
        <v>1778.8</v>
      </c>
      <c r="G459" s="321">
        <v>1762.55</v>
      </c>
      <c r="H459" s="321">
        <v>1832.45</v>
      </c>
      <c r="I459" s="321">
        <v>1848.7</v>
      </c>
      <c r="J459" s="321">
        <v>1867.4</v>
      </c>
      <c r="K459" s="320">
        <v>1830</v>
      </c>
      <c r="L459" s="320">
        <v>1795.05</v>
      </c>
      <c r="M459" s="320">
        <v>7.6350000000000001E-2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834.6</v>
      </c>
      <c r="D460" s="321">
        <v>836.80000000000007</v>
      </c>
      <c r="E460" s="321">
        <v>828.40000000000009</v>
      </c>
      <c r="F460" s="321">
        <v>822.2</v>
      </c>
      <c r="G460" s="321">
        <v>813.80000000000007</v>
      </c>
      <c r="H460" s="321">
        <v>843.00000000000011</v>
      </c>
      <c r="I460" s="321">
        <v>851.4</v>
      </c>
      <c r="J460" s="321">
        <v>857.60000000000014</v>
      </c>
      <c r="K460" s="320">
        <v>845.2</v>
      </c>
      <c r="L460" s="320">
        <v>830.6</v>
      </c>
      <c r="M460" s="320">
        <v>0.13575000000000001</v>
      </c>
      <c r="N460" s="1"/>
      <c r="O460" s="1"/>
    </row>
    <row r="461" spans="1:15" ht="12.75" customHeight="1">
      <c r="A461" s="30">
        <v>451</v>
      </c>
      <c r="B461" s="334" t="s">
        <v>201</v>
      </c>
      <c r="C461" s="320">
        <v>3584.3</v>
      </c>
      <c r="D461" s="321">
        <v>3575.5833333333335</v>
      </c>
      <c r="E461" s="321">
        <v>3546.7666666666669</v>
      </c>
      <c r="F461" s="321">
        <v>3509.2333333333336</v>
      </c>
      <c r="G461" s="321">
        <v>3480.416666666667</v>
      </c>
      <c r="H461" s="321">
        <v>3613.1166666666668</v>
      </c>
      <c r="I461" s="321">
        <v>3641.9333333333334</v>
      </c>
      <c r="J461" s="321">
        <v>3679.4666666666667</v>
      </c>
      <c r="K461" s="320">
        <v>3604.4</v>
      </c>
      <c r="L461" s="320">
        <v>3538.05</v>
      </c>
      <c r="M461" s="320">
        <v>17.0366</v>
      </c>
      <c r="N461" s="1"/>
      <c r="O461" s="1"/>
    </row>
    <row r="462" spans="1:15" ht="12.75" customHeight="1">
      <c r="A462" s="30">
        <v>452</v>
      </c>
      <c r="B462" s="334" t="s">
        <v>533</v>
      </c>
      <c r="C462" s="320">
        <v>3902.45</v>
      </c>
      <c r="D462" s="321">
        <v>3912.4333333333329</v>
      </c>
      <c r="E462" s="321">
        <v>3875.0666666666657</v>
      </c>
      <c r="F462" s="321">
        <v>3847.6833333333329</v>
      </c>
      <c r="G462" s="321">
        <v>3810.3166666666657</v>
      </c>
      <c r="H462" s="321">
        <v>3939.8166666666657</v>
      </c>
      <c r="I462" s="321">
        <v>3977.1833333333334</v>
      </c>
      <c r="J462" s="321">
        <v>4004.5666666666657</v>
      </c>
      <c r="K462" s="320">
        <v>3949.8</v>
      </c>
      <c r="L462" s="320">
        <v>3885.05</v>
      </c>
      <c r="M462" s="320">
        <v>7.6600000000000001E-2</v>
      </c>
      <c r="N462" s="1"/>
      <c r="O462" s="1"/>
    </row>
    <row r="463" spans="1:15" ht="12.75" customHeight="1">
      <c r="A463" s="30">
        <v>453</v>
      </c>
      <c r="B463" s="334" t="s">
        <v>202</v>
      </c>
      <c r="C463" s="320">
        <v>1271.3</v>
      </c>
      <c r="D463" s="321">
        <v>1268.6333333333332</v>
      </c>
      <c r="E463" s="321">
        <v>1252.8666666666663</v>
      </c>
      <c r="F463" s="321">
        <v>1234.4333333333332</v>
      </c>
      <c r="G463" s="321">
        <v>1218.6666666666663</v>
      </c>
      <c r="H463" s="321">
        <v>1287.0666666666664</v>
      </c>
      <c r="I463" s="321">
        <v>1302.8333333333333</v>
      </c>
      <c r="J463" s="321">
        <v>1321.2666666666664</v>
      </c>
      <c r="K463" s="320">
        <v>1284.4000000000001</v>
      </c>
      <c r="L463" s="320">
        <v>1250.2</v>
      </c>
      <c r="M463" s="320">
        <v>25.76887</v>
      </c>
      <c r="N463" s="1"/>
      <c r="O463" s="1"/>
    </row>
    <row r="464" spans="1:15" ht="12.75" customHeight="1">
      <c r="A464" s="30">
        <v>454</v>
      </c>
      <c r="B464" s="334" t="s">
        <v>535</v>
      </c>
      <c r="C464" s="320">
        <v>2111.5</v>
      </c>
      <c r="D464" s="321">
        <v>2109.6666666666665</v>
      </c>
      <c r="E464" s="321">
        <v>2067.5333333333328</v>
      </c>
      <c r="F464" s="321">
        <v>2023.5666666666662</v>
      </c>
      <c r="G464" s="321">
        <v>1981.4333333333325</v>
      </c>
      <c r="H464" s="321">
        <v>2153.6333333333332</v>
      </c>
      <c r="I464" s="321">
        <v>2195.7666666666673</v>
      </c>
      <c r="J464" s="321">
        <v>2239.7333333333336</v>
      </c>
      <c r="K464" s="320">
        <v>2151.8000000000002</v>
      </c>
      <c r="L464" s="320">
        <v>2065.6999999999998</v>
      </c>
      <c r="M464" s="320">
        <v>0.62917000000000001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818.4</v>
      </c>
      <c r="D465" s="321">
        <v>820.7833333333333</v>
      </c>
      <c r="E465" s="321">
        <v>809.66666666666663</v>
      </c>
      <c r="F465" s="321">
        <v>800.93333333333328</v>
      </c>
      <c r="G465" s="321">
        <v>789.81666666666661</v>
      </c>
      <c r="H465" s="321">
        <v>829.51666666666665</v>
      </c>
      <c r="I465" s="321">
        <v>840.63333333333344</v>
      </c>
      <c r="J465" s="321">
        <v>849.36666666666667</v>
      </c>
      <c r="K465" s="320">
        <v>831.9</v>
      </c>
      <c r="L465" s="320">
        <v>812.05</v>
      </c>
      <c r="M465" s="320">
        <v>0.19400999999999999</v>
      </c>
      <c r="N465" s="1"/>
      <c r="O465" s="1"/>
    </row>
    <row r="466" spans="1:15" ht="12.75" customHeight="1">
      <c r="A466" s="30">
        <v>456</v>
      </c>
      <c r="B466" s="334" t="s">
        <v>540</v>
      </c>
      <c r="C466" s="320">
        <v>1849.4</v>
      </c>
      <c r="D466" s="321">
        <v>1840.8833333333332</v>
      </c>
      <c r="E466" s="321">
        <v>1821.5166666666664</v>
      </c>
      <c r="F466" s="321">
        <v>1793.6333333333332</v>
      </c>
      <c r="G466" s="321">
        <v>1774.2666666666664</v>
      </c>
      <c r="H466" s="321">
        <v>1868.7666666666664</v>
      </c>
      <c r="I466" s="321">
        <v>1888.1333333333332</v>
      </c>
      <c r="J466" s="321">
        <v>1916.0166666666664</v>
      </c>
      <c r="K466" s="320">
        <v>1860.25</v>
      </c>
      <c r="L466" s="320">
        <v>1813</v>
      </c>
      <c r="M466" s="320">
        <v>0.36554999999999999</v>
      </c>
      <c r="N466" s="1"/>
      <c r="O466" s="1"/>
    </row>
    <row r="467" spans="1:15" ht="12.75" customHeight="1">
      <c r="A467" s="30">
        <v>457</v>
      </c>
      <c r="B467" s="334" t="s">
        <v>537</v>
      </c>
      <c r="C467" s="320">
        <v>2030.85</v>
      </c>
      <c r="D467" s="321">
        <v>2028.2666666666664</v>
      </c>
      <c r="E467" s="321">
        <v>1992.583333333333</v>
      </c>
      <c r="F467" s="321">
        <v>1954.3166666666666</v>
      </c>
      <c r="G467" s="321">
        <v>1918.6333333333332</v>
      </c>
      <c r="H467" s="321">
        <v>2066.5333333333328</v>
      </c>
      <c r="I467" s="321">
        <v>2102.2166666666662</v>
      </c>
      <c r="J467" s="321">
        <v>2140.4833333333327</v>
      </c>
      <c r="K467" s="320">
        <v>2063.9499999999998</v>
      </c>
      <c r="L467" s="320">
        <v>1990</v>
      </c>
      <c r="M467" s="320">
        <v>0.26813999999999999</v>
      </c>
      <c r="N467" s="1"/>
      <c r="O467" s="1"/>
    </row>
    <row r="468" spans="1:15" ht="12.75" customHeight="1">
      <c r="A468" s="30">
        <v>458</v>
      </c>
      <c r="B468" s="334" t="s">
        <v>203</v>
      </c>
      <c r="C468" s="320">
        <v>2513.1999999999998</v>
      </c>
      <c r="D468" s="321">
        <v>2507.0666666666666</v>
      </c>
      <c r="E468" s="321">
        <v>2483.1333333333332</v>
      </c>
      <c r="F468" s="321">
        <v>2453.0666666666666</v>
      </c>
      <c r="G468" s="321">
        <v>2429.1333333333332</v>
      </c>
      <c r="H468" s="321">
        <v>2537.1333333333332</v>
      </c>
      <c r="I468" s="321">
        <v>2561.0666666666666</v>
      </c>
      <c r="J468" s="321">
        <v>2591.1333333333332</v>
      </c>
      <c r="K468" s="320">
        <v>2531</v>
      </c>
      <c r="L468" s="320">
        <v>2477</v>
      </c>
      <c r="M468" s="320">
        <v>9.3388100000000005</v>
      </c>
      <c r="N468" s="1"/>
      <c r="O468" s="1"/>
    </row>
    <row r="469" spans="1:15" ht="12.75" customHeight="1">
      <c r="A469" s="30">
        <v>459</v>
      </c>
      <c r="B469" s="334" t="s">
        <v>204</v>
      </c>
      <c r="C469" s="320">
        <v>2785.1</v>
      </c>
      <c r="D469" s="321">
        <v>2769.0166666666664</v>
      </c>
      <c r="E469" s="321">
        <v>2741.083333333333</v>
      </c>
      <c r="F469" s="321">
        <v>2697.0666666666666</v>
      </c>
      <c r="G469" s="321">
        <v>2669.1333333333332</v>
      </c>
      <c r="H469" s="321">
        <v>2813.0333333333328</v>
      </c>
      <c r="I469" s="321">
        <v>2840.9666666666662</v>
      </c>
      <c r="J469" s="321">
        <v>2884.9833333333327</v>
      </c>
      <c r="K469" s="320">
        <v>2796.95</v>
      </c>
      <c r="L469" s="320">
        <v>2725</v>
      </c>
      <c r="M469" s="320">
        <v>1.1830400000000001</v>
      </c>
      <c r="N469" s="1"/>
      <c r="O469" s="1"/>
    </row>
    <row r="470" spans="1:15" ht="12.75" customHeight="1">
      <c r="A470" s="30">
        <v>460</v>
      </c>
      <c r="B470" s="334" t="s">
        <v>205</v>
      </c>
      <c r="C470" s="320">
        <v>548</v>
      </c>
      <c r="D470" s="321">
        <v>545.73333333333323</v>
      </c>
      <c r="E470" s="321">
        <v>540.86666666666645</v>
      </c>
      <c r="F470" s="321">
        <v>533.73333333333323</v>
      </c>
      <c r="G470" s="321">
        <v>528.86666666666645</v>
      </c>
      <c r="H470" s="321">
        <v>552.86666666666645</v>
      </c>
      <c r="I470" s="321">
        <v>557.73333333333323</v>
      </c>
      <c r="J470" s="321">
        <v>564.86666666666645</v>
      </c>
      <c r="K470" s="320">
        <v>550.6</v>
      </c>
      <c r="L470" s="320">
        <v>538.6</v>
      </c>
      <c r="M470" s="320">
        <v>4.6761900000000001</v>
      </c>
      <c r="N470" s="1"/>
      <c r="O470" s="1"/>
    </row>
    <row r="471" spans="1:15" ht="12.75" customHeight="1">
      <c r="A471" s="30">
        <v>461</v>
      </c>
      <c r="B471" s="334" t="s">
        <v>206</v>
      </c>
      <c r="C471" s="320">
        <v>1225.75</v>
      </c>
      <c r="D471" s="321">
        <v>1215.2166666666667</v>
      </c>
      <c r="E471" s="321">
        <v>1191.5333333333333</v>
      </c>
      <c r="F471" s="321">
        <v>1157.3166666666666</v>
      </c>
      <c r="G471" s="321">
        <v>1133.6333333333332</v>
      </c>
      <c r="H471" s="321">
        <v>1249.4333333333334</v>
      </c>
      <c r="I471" s="321">
        <v>1273.1166666666668</v>
      </c>
      <c r="J471" s="321">
        <v>1307.3333333333335</v>
      </c>
      <c r="K471" s="320">
        <v>1238.9000000000001</v>
      </c>
      <c r="L471" s="320">
        <v>1181</v>
      </c>
      <c r="M471" s="320">
        <v>10.769030000000001</v>
      </c>
      <c r="N471" s="1"/>
      <c r="O471" s="1"/>
    </row>
    <row r="472" spans="1:15" ht="12.75" customHeight="1">
      <c r="A472" s="30">
        <v>462</v>
      </c>
      <c r="B472" s="334" t="s">
        <v>538</v>
      </c>
      <c r="C472" s="320">
        <v>52.65</v>
      </c>
      <c r="D472" s="321">
        <v>52.916666666666664</v>
      </c>
      <c r="E472" s="321">
        <v>51.833333333333329</v>
      </c>
      <c r="F472" s="321">
        <v>51.016666666666666</v>
      </c>
      <c r="G472" s="321">
        <v>49.93333333333333</v>
      </c>
      <c r="H472" s="321">
        <v>53.733333333333327</v>
      </c>
      <c r="I472" s="321">
        <v>54.816666666666656</v>
      </c>
      <c r="J472" s="321">
        <v>55.633333333333326</v>
      </c>
      <c r="K472" s="320">
        <v>54</v>
      </c>
      <c r="L472" s="320">
        <v>52.1</v>
      </c>
      <c r="M472" s="320">
        <v>36.714750000000002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198.6</v>
      </c>
      <c r="D473" s="321">
        <v>198.4666666666667</v>
      </c>
      <c r="E473" s="321">
        <v>196.18333333333339</v>
      </c>
      <c r="F473" s="321">
        <v>193.76666666666671</v>
      </c>
      <c r="G473" s="321">
        <v>191.48333333333341</v>
      </c>
      <c r="H473" s="321">
        <v>200.88333333333338</v>
      </c>
      <c r="I473" s="321">
        <v>203.16666666666669</v>
      </c>
      <c r="J473" s="321">
        <v>205.58333333333337</v>
      </c>
      <c r="K473" s="320">
        <v>200.75</v>
      </c>
      <c r="L473" s="320">
        <v>196.05</v>
      </c>
      <c r="M473" s="320">
        <v>1.4110499999999999</v>
      </c>
      <c r="N473" s="1"/>
      <c r="O473" s="1"/>
    </row>
    <row r="474" spans="1:15" ht="12.75" customHeight="1">
      <c r="A474" s="30">
        <v>464</v>
      </c>
      <c r="B474" s="334" t="s">
        <v>526</v>
      </c>
      <c r="C474" s="320">
        <v>853.2</v>
      </c>
      <c r="D474" s="321">
        <v>834.18333333333339</v>
      </c>
      <c r="E474" s="321">
        <v>800.36666666666679</v>
      </c>
      <c r="F474" s="321">
        <v>747.53333333333342</v>
      </c>
      <c r="G474" s="321">
        <v>713.71666666666681</v>
      </c>
      <c r="H474" s="321">
        <v>887.01666666666677</v>
      </c>
      <c r="I474" s="321">
        <v>920.83333333333337</v>
      </c>
      <c r="J474" s="321">
        <v>973.66666666666674</v>
      </c>
      <c r="K474" s="320">
        <v>868</v>
      </c>
      <c r="L474" s="320">
        <v>781.35</v>
      </c>
      <c r="M474" s="320">
        <v>17.721609999999998</v>
      </c>
      <c r="N474" s="1"/>
      <c r="O474" s="1"/>
    </row>
    <row r="475" spans="1:15" ht="12.75" customHeight="1">
      <c r="A475" s="30">
        <v>465</v>
      </c>
      <c r="B475" s="334" t="s">
        <v>846</v>
      </c>
      <c r="C475" s="320">
        <v>147.05000000000001</v>
      </c>
      <c r="D475" s="321">
        <v>150.08333333333334</v>
      </c>
      <c r="E475" s="321">
        <v>142.9666666666667</v>
      </c>
      <c r="F475" s="321">
        <v>138.88333333333335</v>
      </c>
      <c r="G475" s="321">
        <v>131.76666666666671</v>
      </c>
      <c r="H475" s="321">
        <v>154.16666666666669</v>
      </c>
      <c r="I475" s="321">
        <v>161.2833333333333</v>
      </c>
      <c r="J475" s="321">
        <v>165.36666666666667</v>
      </c>
      <c r="K475" s="320">
        <v>157.19999999999999</v>
      </c>
      <c r="L475" s="320">
        <v>146</v>
      </c>
      <c r="M475" s="320">
        <v>69.724209999999999</v>
      </c>
      <c r="N475" s="1"/>
      <c r="O475" s="1"/>
    </row>
    <row r="476" spans="1:15" ht="12.75" customHeight="1">
      <c r="A476" s="30">
        <v>466</v>
      </c>
      <c r="B476" s="334" t="s">
        <v>527</v>
      </c>
      <c r="C476" s="320">
        <v>61.8</v>
      </c>
      <c r="D476" s="321">
        <v>67.766666666666666</v>
      </c>
      <c r="E476" s="321">
        <v>54.533333333333331</v>
      </c>
      <c r="F476" s="321">
        <v>47.266666666666666</v>
      </c>
      <c r="G476" s="321">
        <v>34.033333333333331</v>
      </c>
      <c r="H476" s="321">
        <v>75.033333333333331</v>
      </c>
      <c r="I476" s="321">
        <v>88.266666666666652</v>
      </c>
      <c r="J476" s="321">
        <v>95.533333333333331</v>
      </c>
      <c r="K476" s="320">
        <v>81</v>
      </c>
      <c r="L476" s="320">
        <v>60.5</v>
      </c>
      <c r="M476" s="320">
        <v>1793.6596500000001</v>
      </c>
      <c r="N476" s="1"/>
      <c r="O476" s="1"/>
    </row>
    <row r="477" spans="1:15" ht="12.75" customHeight="1">
      <c r="A477" s="30">
        <v>467</v>
      </c>
      <c r="B477" s="334" t="s">
        <v>207</v>
      </c>
      <c r="C477" s="320">
        <v>681.35</v>
      </c>
      <c r="D477" s="321">
        <v>684.30000000000007</v>
      </c>
      <c r="E477" s="321">
        <v>674.90000000000009</v>
      </c>
      <c r="F477" s="321">
        <v>668.45</v>
      </c>
      <c r="G477" s="321">
        <v>659.05000000000007</v>
      </c>
      <c r="H477" s="321">
        <v>690.75000000000011</v>
      </c>
      <c r="I477" s="321">
        <v>700.15</v>
      </c>
      <c r="J477" s="321">
        <v>706.60000000000014</v>
      </c>
      <c r="K477" s="320">
        <v>693.7</v>
      </c>
      <c r="L477" s="320">
        <v>677.85</v>
      </c>
      <c r="M477" s="320">
        <v>14.24197</v>
      </c>
      <c r="N477" s="1"/>
      <c r="O477" s="1"/>
    </row>
    <row r="478" spans="1:15" ht="12.75" customHeight="1">
      <c r="A478" s="30">
        <v>468</v>
      </c>
      <c r="B478" s="334" t="s">
        <v>208</v>
      </c>
      <c r="C478" s="320">
        <v>1570.1</v>
      </c>
      <c r="D478" s="321">
        <v>1549.95</v>
      </c>
      <c r="E478" s="321">
        <v>1520.95</v>
      </c>
      <c r="F478" s="321">
        <v>1471.8</v>
      </c>
      <c r="G478" s="321">
        <v>1442.8</v>
      </c>
      <c r="H478" s="321">
        <v>1599.1000000000001</v>
      </c>
      <c r="I478" s="321">
        <v>1628.1000000000001</v>
      </c>
      <c r="J478" s="321">
        <v>1677.2500000000002</v>
      </c>
      <c r="K478" s="320">
        <v>1578.95</v>
      </c>
      <c r="L478" s="320">
        <v>1500.8</v>
      </c>
      <c r="M478" s="320">
        <v>7.2233900000000002</v>
      </c>
      <c r="N478" s="1"/>
      <c r="O478" s="1"/>
    </row>
    <row r="479" spans="1:15" ht="12.75" customHeight="1">
      <c r="A479" s="30">
        <v>469</v>
      </c>
      <c r="B479" s="334" t="s">
        <v>541</v>
      </c>
      <c r="C479" s="320">
        <v>11.85</v>
      </c>
      <c r="D479" s="321">
        <v>11.866666666666665</v>
      </c>
      <c r="E479" s="321">
        <v>11.783333333333331</v>
      </c>
      <c r="F479" s="321">
        <v>11.716666666666667</v>
      </c>
      <c r="G479" s="321">
        <v>11.633333333333333</v>
      </c>
      <c r="H479" s="321">
        <v>11.93333333333333</v>
      </c>
      <c r="I479" s="321">
        <v>12.016666666666662</v>
      </c>
      <c r="J479" s="321">
        <v>12.083333333333329</v>
      </c>
      <c r="K479" s="320">
        <v>11.95</v>
      </c>
      <c r="L479" s="320">
        <v>11.8</v>
      </c>
      <c r="M479" s="320">
        <v>7.77339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663.8</v>
      </c>
      <c r="D480" s="321">
        <v>667.19999999999993</v>
      </c>
      <c r="E480" s="321">
        <v>657.69999999999982</v>
      </c>
      <c r="F480" s="321">
        <v>651.59999999999991</v>
      </c>
      <c r="G480" s="321">
        <v>642.0999999999998</v>
      </c>
      <c r="H480" s="321">
        <v>673.29999999999984</v>
      </c>
      <c r="I480" s="321">
        <v>682.80000000000007</v>
      </c>
      <c r="J480" s="321">
        <v>688.89999999999986</v>
      </c>
      <c r="K480" s="320">
        <v>676.7</v>
      </c>
      <c r="L480" s="320">
        <v>661.1</v>
      </c>
      <c r="M480" s="320">
        <v>0.86839</v>
      </c>
      <c r="N480" s="1"/>
      <c r="O480" s="1"/>
    </row>
    <row r="481" spans="1:15" ht="12.75" customHeight="1">
      <c r="A481" s="30">
        <v>471</v>
      </c>
      <c r="B481" s="334" t="s">
        <v>544</v>
      </c>
      <c r="C481" s="320">
        <v>142.15</v>
      </c>
      <c r="D481" s="321">
        <v>142.51666666666665</v>
      </c>
      <c r="E481" s="321">
        <v>140.0333333333333</v>
      </c>
      <c r="F481" s="321">
        <v>137.91666666666666</v>
      </c>
      <c r="G481" s="321">
        <v>135.43333333333331</v>
      </c>
      <c r="H481" s="321">
        <v>144.6333333333333</v>
      </c>
      <c r="I481" s="321">
        <v>147.11666666666665</v>
      </c>
      <c r="J481" s="321">
        <v>149.23333333333329</v>
      </c>
      <c r="K481" s="320">
        <v>145</v>
      </c>
      <c r="L481" s="320">
        <v>140.4</v>
      </c>
      <c r="M481" s="320">
        <v>5.1924999999999999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17.05</v>
      </c>
      <c r="D482" s="321">
        <v>17.083333333333332</v>
      </c>
      <c r="E482" s="321">
        <v>16.916666666666664</v>
      </c>
      <c r="F482" s="321">
        <v>16.783333333333331</v>
      </c>
      <c r="G482" s="321">
        <v>16.616666666666664</v>
      </c>
      <c r="H482" s="321">
        <v>17.216666666666665</v>
      </c>
      <c r="I482" s="321">
        <v>17.383333333333329</v>
      </c>
      <c r="J482" s="321">
        <v>17.516666666666666</v>
      </c>
      <c r="K482" s="320">
        <v>17.25</v>
      </c>
      <c r="L482" s="320">
        <v>16.95</v>
      </c>
      <c r="M482" s="320">
        <v>8.8590400000000002</v>
      </c>
      <c r="N482" s="1"/>
      <c r="O482" s="1"/>
    </row>
    <row r="483" spans="1:15" ht="12.75" customHeight="1">
      <c r="A483" s="30">
        <v>473</v>
      </c>
      <c r="B483" s="334" t="s">
        <v>209</v>
      </c>
      <c r="C483" s="320">
        <v>6616.95</v>
      </c>
      <c r="D483" s="321">
        <v>6601</v>
      </c>
      <c r="E483" s="321">
        <v>6567</v>
      </c>
      <c r="F483" s="321">
        <v>6517.05</v>
      </c>
      <c r="G483" s="321">
        <v>6483.05</v>
      </c>
      <c r="H483" s="321">
        <v>6650.95</v>
      </c>
      <c r="I483" s="321">
        <v>6684.95</v>
      </c>
      <c r="J483" s="321">
        <v>6734.9</v>
      </c>
      <c r="K483" s="320">
        <v>6635</v>
      </c>
      <c r="L483" s="320">
        <v>6551.05</v>
      </c>
      <c r="M483" s="320">
        <v>2.4330799999999999</v>
      </c>
      <c r="N483" s="1"/>
      <c r="O483" s="1"/>
    </row>
    <row r="484" spans="1:15" ht="12.75" customHeight="1">
      <c r="A484" s="30">
        <v>474</v>
      </c>
      <c r="B484" s="334" t="s">
        <v>278</v>
      </c>
      <c r="C484" s="320">
        <v>39.6</v>
      </c>
      <c r="D484" s="321">
        <v>39.666666666666664</v>
      </c>
      <c r="E484" s="321">
        <v>39.43333333333333</v>
      </c>
      <c r="F484" s="321">
        <v>39.266666666666666</v>
      </c>
      <c r="G484" s="321">
        <v>39.033333333333331</v>
      </c>
      <c r="H484" s="321">
        <v>39.833333333333329</v>
      </c>
      <c r="I484" s="321">
        <v>40.066666666666663</v>
      </c>
      <c r="J484" s="321">
        <v>40.233333333333327</v>
      </c>
      <c r="K484" s="320">
        <v>39.9</v>
      </c>
      <c r="L484" s="320">
        <v>39.5</v>
      </c>
      <c r="M484" s="320">
        <v>33.52955</v>
      </c>
      <c r="N484" s="1"/>
      <c r="O484" s="1"/>
    </row>
    <row r="485" spans="1:15" ht="12.75" customHeight="1">
      <c r="A485" s="30">
        <v>475</v>
      </c>
      <c r="B485" s="334" t="s">
        <v>210</v>
      </c>
      <c r="C485" s="320">
        <v>824.3</v>
      </c>
      <c r="D485" s="321">
        <v>818.51666666666677</v>
      </c>
      <c r="E485" s="321">
        <v>810.03333333333353</v>
      </c>
      <c r="F485" s="321">
        <v>795.76666666666677</v>
      </c>
      <c r="G485" s="321">
        <v>787.28333333333353</v>
      </c>
      <c r="H485" s="321">
        <v>832.78333333333353</v>
      </c>
      <c r="I485" s="321">
        <v>841.26666666666688</v>
      </c>
      <c r="J485" s="321">
        <v>855.53333333333353</v>
      </c>
      <c r="K485" s="320">
        <v>827</v>
      </c>
      <c r="L485" s="320">
        <v>804.25</v>
      </c>
      <c r="M485" s="320">
        <v>46.06626</v>
      </c>
      <c r="N485" s="1"/>
      <c r="O485" s="1"/>
    </row>
    <row r="486" spans="1:15" ht="12.75" customHeight="1">
      <c r="A486" s="30">
        <v>476</v>
      </c>
      <c r="B486" s="334" t="s">
        <v>543</v>
      </c>
      <c r="C486" s="320">
        <v>834.45</v>
      </c>
      <c r="D486" s="321">
        <v>845.15</v>
      </c>
      <c r="E486" s="321">
        <v>815.59999999999991</v>
      </c>
      <c r="F486" s="321">
        <v>796.74999999999989</v>
      </c>
      <c r="G486" s="321">
        <v>767.19999999999982</v>
      </c>
      <c r="H486" s="321">
        <v>864</v>
      </c>
      <c r="I486" s="321">
        <v>893.55</v>
      </c>
      <c r="J486" s="321">
        <v>912.40000000000009</v>
      </c>
      <c r="K486" s="320">
        <v>874.7</v>
      </c>
      <c r="L486" s="320">
        <v>826.3</v>
      </c>
      <c r="M486" s="320">
        <v>3.3184800000000001</v>
      </c>
      <c r="N486" s="1"/>
      <c r="O486" s="1"/>
    </row>
    <row r="487" spans="1:15" ht="12.75" customHeight="1">
      <c r="A487" s="30">
        <v>477</v>
      </c>
      <c r="B487" s="334" t="s">
        <v>548</v>
      </c>
      <c r="C487" s="320">
        <v>475</v>
      </c>
      <c r="D487" s="321">
        <v>472.0333333333333</v>
      </c>
      <c r="E487" s="321">
        <v>455.16666666666663</v>
      </c>
      <c r="F487" s="321">
        <v>435.33333333333331</v>
      </c>
      <c r="G487" s="321">
        <v>418.46666666666664</v>
      </c>
      <c r="H487" s="321">
        <v>491.86666666666662</v>
      </c>
      <c r="I487" s="321">
        <v>508.73333333333329</v>
      </c>
      <c r="J487" s="321">
        <v>528.56666666666661</v>
      </c>
      <c r="K487" s="320">
        <v>488.9</v>
      </c>
      <c r="L487" s="320">
        <v>452.2</v>
      </c>
      <c r="M487" s="320">
        <v>8.36937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36.65</v>
      </c>
      <c r="D488" s="321">
        <v>36.433333333333337</v>
      </c>
      <c r="E488" s="321">
        <v>35.866666666666674</v>
      </c>
      <c r="F488" s="321">
        <v>35.083333333333336</v>
      </c>
      <c r="G488" s="321">
        <v>34.516666666666673</v>
      </c>
      <c r="H488" s="321">
        <v>37.216666666666676</v>
      </c>
      <c r="I488" s="321">
        <v>37.783333333333339</v>
      </c>
      <c r="J488" s="321">
        <v>38.566666666666677</v>
      </c>
      <c r="K488" s="320">
        <v>37</v>
      </c>
      <c r="L488" s="320">
        <v>35.65</v>
      </c>
      <c r="M488" s="320">
        <v>50.462969999999999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880.05</v>
      </c>
      <c r="D489" s="321">
        <v>885.33333333333337</v>
      </c>
      <c r="E489" s="321">
        <v>861.66666666666674</v>
      </c>
      <c r="F489" s="321">
        <v>843.28333333333342</v>
      </c>
      <c r="G489" s="321">
        <v>819.61666666666679</v>
      </c>
      <c r="H489" s="321">
        <v>903.7166666666667</v>
      </c>
      <c r="I489" s="321">
        <v>927.38333333333344</v>
      </c>
      <c r="J489" s="321">
        <v>945.76666666666665</v>
      </c>
      <c r="K489" s="320">
        <v>909</v>
      </c>
      <c r="L489" s="320">
        <v>866.95</v>
      </c>
      <c r="M489" s="320">
        <v>0.32828000000000002</v>
      </c>
      <c r="N489" s="1"/>
      <c r="O489" s="1"/>
    </row>
    <row r="490" spans="1:15" ht="12.75" customHeight="1">
      <c r="A490" s="30">
        <v>480</v>
      </c>
      <c r="B490" s="334" t="s">
        <v>552</v>
      </c>
      <c r="C490" s="320">
        <v>411.55</v>
      </c>
      <c r="D490" s="321">
        <v>413.2833333333333</v>
      </c>
      <c r="E490" s="321">
        <v>402.56666666666661</v>
      </c>
      <c r="F490" s="321">
        <v>393.58333333333331</v>
      </c>
      <c r="G490" s="321">
        <v>382.86666666666662</v>
      </c>
      <c r="H490" s="321">
        <v>422.26666666666659</v>
      </c>
      <c r="I490" s="321">
        <v>432.98333333333329</v>
      </c>
      <c r="J490" s="321">
        <v>441.96666666666658</v>
      </c>
      <c r="K490" s="320">
        <v>424</v>
      </c>
      <c r="L490" s="320">
        <v>404.3</v>
      </c>
      <c r="M490" s="320">
        <v>8.7828900000000001</v>
      </c>
      <c r="N490" s="1"/>
      <c r="O490" s="1"/>
    </row>
    <row r="491" spans="1:15" ht="12.75" customHeight="1">
      <c r="A491" s="30">
        <v>481</v>
      </c>
      <c r="B491" s="334" t="s">
        <v>280</v>
      </c>
      <c r="C491" s="320">
        <v>1059.5999999999999</v>
      </c>
      <c r="D491" s="321">
        <v>1070.5333333333333</v>
      </c>
      <c r="E491" s="321">
        <v>1039.0666666666666</v>
      </c>
      <c r="F491" s="321">
        <v>1018.5333333333333</v>
      </c>
      <c r="G491" s="321">
        <v>987.06666666666661</v>
      </c>
      <c r="H491" s="321">
        <v>1091.0666666666666</v>
      </c>
      <c r="I491" s="321">
        <v>1122.5333333333333</v>
      </c>
      <c r="J491" s="321">
        <v>1143.0666666666666</v>
      </c>
      <c r="K491" s="320">
        <v>1102</v>
      </c>
      <c r="L491" s="320">
        <v>1050</v>
      </c>
      <c r="M491" s="320">
        <v>22.379629999999999</v>
      </c>
      <c r="N491" s="1"/>
      <c r="O491" s="1"/>
    </row>
    <row r="492" spans="1:15" ht="12.75" customHeight="1">
      <c r="A492" s="30">
        <v>482</v>
      </c>
      <c r="B492" s="334" t="s">
        <v>211</v>
      </c>
      <c r="C492" s="320">
        <v>411.65</v>
      </c>
      <c r="D492" s="321">
        <v>411.54999999999995</v>
      </c>
      <c r="E492" s="321">
        <v>405.14999999999992</v>
      </c>
      <c r="F492" s="321">
        <v>398.65</v>
      </c>
      <c r="G492" s="321">
        <v>392.24999999999994</v>
      </c>
      <c r="H492" s="321">
        <v>418.0499999999999</v>
      </c>
      <c r="I492" s="321">
        <v>424.45</v>
      </c>
      <c r="J492" s="321">
        <v>430.94999999999987</v>
      </c>
      <c r="K492" s="320">
        <v>417.95</v>
      </c>
      <c r="L492" s="320">
        <v>405.05</v>
      </c>
      <c r="M492" s="320">
        <v>64.805149999999998</v>
      </c>
      <c r="N492" s="1"/>
      <c r="O492" s="1"/>
    </row>
    <row r="493" spans="1:15" ht="12.75" customHeight="1">
      <c r="A493" s="30">
        <v>483</v>
      </c>
      <c r="B493" s="334" t="s">
        <v>553</v>
      </c>
      <c r="C493" s="320">
        <v>2175.6999999999998</v>
      </c>
      <c r="D493" s="321">
        <v>2182.8333333333335</v>
      </c>
      <c r="E493" s="321">
        <v>2120.8666666666668</v>
      </c>
      <c r="F493" s="321">
        <v>2066.0333333333333</v>
      </c>
      <c r="G493" s="321">
        <v>2004.0666666666666</v>
      </c>
      <c r="H493" s="321">
        <v>2237.666666666667</v>
      </c>
      <c r="I493" s="321">
        <v>2299.6333333333332</v>
      </c>
      <c r="J493" s="321">
        <v>2354.4666666666672</v>
      </c>
      <c r="K493" s="320">
        <v>2244.8000000000002</v>
      </c>
      <c r="L493" s="320">
        <v>2128</v>
      </c>
      <c r="M493" s="320">
        <v>0.34599000000000002</v>
      </c>
      <c r="N493" s="1"/>
      <c r="O493" s="1"/>
    </row>
    <row r="494" spans="1:15" ht="12.75" customHeight="1">
      <c r="A494" s="30">
        <v>484</v>
      </c>
      <c r="B494" s="334" t="s">
        <v>279</v>
      </c>
      <c r="C494" s="320">
        <v>211.7</v>
      </c>
      <c r="D494" s="321">
        <v>212.33333333333334</v>
      </c>
      <c r="E494" s="321">
        <v>210.76666666666668</v>
      </c>
      <c r="F494" s="321">
        <v>209.83333333333334</v>
      </c>
      <c r="G494" s="321">
        <v>208.26666666666668</v>
      </c>
      <c r="H494" s="321">
        <v>213.26666666666668</v>
      </c>
      <c r="I494" s="321">
        <v>214.83333333333334</v>
      </c>
      <c r="J494" s="321">
        <v>215.76666666666668</v>
      </c>
      <c r="K494" s="320">
        <v>213.9</v>
      </c>
      <c r="L494" s="320">
        <v>211.4</v>
      </c>
      <c r="M494" s="320">
        <v>0.75624999999999998</v>
      </c>
      <c r="N494" s="1"/>
      <c r="O494" s="1"/>
    </row>
    <row r="495" spans="1:15" ht="12.75" customHeight="1">
      <c r="A495" s="30">
        <v>485</v>
      </c>
      <c r="B495" s="334" t="s">
        <v>554</v>
      </c>
      <c r="C495" s="320">
        <v>2114.0500000000002</v>
      </c>
      <c r="D495" s="321">
        <v>2121.6666666666665</v>
      </c>
      <c r="E495" s="321">
        <v>2092.3833333333332</v>
      </c>
      <c r="F495" s="321">
        <v>2070.7166666666667</v>
      </c>
      <c r="G495" s="321">
        <v>2041.4333333333334</v>
      </c>
      <c r="H495" s="321">
        <v>2143.333333333333</v>
      </c>
      <c r="I495" s="321">
        <v>2172.6166666666668</v>
      </c>
      <c r="J495" s="321">
        <v>2194.2833333333328</v>
      </c>
      <c r="K495" s="320">
        <v>2150.9499999999998</v>
      </c>
      <c r="L495" s="320">
        <v>2100</v>
      </c>
      <c r="M495" s="320">
        <v>0.22783999999999999</v>
      </c>
      <c r="N495" s="1"/>
      <c r="O495" s="1"/>
    </row>
    <row r="496" spans="1:15" ht="12.75" customHeight="1">
      <c r="A496" s="30">
        <v>486</v>
      </c>
      <c r="B496" s="334" t="s">
        <v>547</v>
      </c>
      <c r="C496" s="320">
        <v>668.6</v>
      </c>
      <c r="D496" s="321">
        <v>663.93333333333339</v>
      </c>
      <c r="E496" s="321">
        <v>654.66666666666674</v>
      </c>
      <c r="F496" s="321">
        <v>640.73333333333335</v>
      </c>
      <c r="G496" s="321">
        <v>631.4666666666667</v>
      </c>
      <c r="H496" s="321">
        <v>677.86666666666679</v>
      </c>
      <c r="I496" s="321">
        <v>687.13333333333344</v>
      </c>
      <c r="J496" s="321">
        <v>701.06666666666683</v>
      </c>
      <c r="K496" s="320">
        <v>673.2</v>
      </c>
      <c r="L496" s="320">
        <v>650</v>
      </c>
      <c r="M496" s="320">
        <v>2.8426999999999998</v>
      </c>
      <c r="N496" s="1"/>
      <c r="O496" s="1"/>
    </row>
    <row r="497" spans="1:15" ht="12.75" customHeight="1">
      <c r="A497" s="30">
        <v>487</v>
      </c>
      <c r="B497" s="334" t="s">
        <v>546</v>
      </c>
      <c r="C497" s="320">
        <v>3250.45</v>
      </c>
      <c r="D497" s="321">
        <v>3232.15</v>
      </c>
      <c r="E497" s="321">
        <v>3169.3</v>
      </c>
      <c r="F497" s="321">
        <v>3088.15</v>
      </c>
      <c r="G497" s="321">
        <v>3025.3</v>
      </c>
      <c r="H497" s="321">
        <v>3313.3</v>
      </c>
      <c r="I497" s="321">
        <v>3376.1499999999996</v>
      </c>
      <c r="J497" s="321">
        <v>3457.3</v>
      </c>
      <c r="K497" s="320">
        <v>3295</v>
      </c>
      <c r="L497" s="320">
        <v>3151</v>
      </c>
      <c r="M497" s="320">
        <v>0.23388</v>
      </c>
      <c r="N497" s="1"/>
      <c r="O497" s="1"/>
    </row>
    <row r="498" spans="1:15" ht="12.75" customHeight="1">
      <c r="A498" s="30">
        <v>488</v>
      </c>
      <c r="B498" s="334" t="s">
        <v>212</v>
      </c>
      <c r="C498" s="320">
        <v>1285.6500000000001</v>
      </c>
      <c r="D498" s="321">
        <v>1282.75</v>
      </c>
      <c r="E498" s="321">
        <v>1271.5</v>
      </c>
      <c r="F498" s="321">
        <v>1257.3499999999999</v>
      </c>
      <c r="G498" s="321">
        <v>1246.0999999999999</v>
      </c>
      <c r="H498" s="321">
        <v>1296.9000000000001</v>
      </c>
      <c r="I498" s="321">
        <v>1308.1500000000001</v>
      </c>
      <c r="J498" s="321">
        <v>1322.3000000000002</v>
      </c>
      <c r="K498" s="320">
        <v>1294</v>
      </c>
      <c r="L498" s="320">
        <v>1268.5999999999999</v>
      </c>
      <c r="M498" s="320">
        <v>8.4695800000000006</v>
      </c>
      <c r="N498" s="1"/>
      <c r="O498" s="1"/>
    </row>
    <row r="499" spans="1:15" ht="12.75" customHeight="1">
      <c r="A499" s="30">
        <v>489</v>
      </c>
      <c r="B499" s="334" t="s">
        <v>551</v>
      </c>
      <c r="C499" s="320">
        <v>434.75</v>
      </c>
      <c r="D499" s="321">
        <v>434.83333333333331</v>
      </c>
      <c r="E499" s="321">
        <v>430.91666666666663</v>
      </c>
      <c r="F499" s="321">
        <v>427.08333333333331</v>
      </c>
      <c r="G499" s="321">
        <v>423.16666666666663</v>
      </c>
      <c r="H499" s="321">
        <v>438.66666666666663</v>
      </c>
      <c r="I499" s="321">
        <v>442.58333333333326</v>
      </c>
      <c r="J499" s="321">
        <v>446.41666666666663</v>
      </c>
      <c r="K499" s="320">
        <v>438.75</v>
      </c>
      <c r="L499" s="320">
        <v>431</v>
      </c>
      <c r="M499" s="320">
        <v>1.7852600000000001</v>
      </c>
      <c r="N499" s="1"/>
      <c r="O499" s="1"/>
    </row>
    <row r="500" spans="1:15" ht="12.75" customHeight="1">
      <c r="A500" s="30">
        <v>490</v>
      </c>
      <c r="B500" s="334" t="s">
        <v>555</v>
      </c>
      <c r="C500" s="320">
        <v>209.7</v>
      </c>
      <c r="D500" s="321">
        <v>208.23333333333335</v>
      </c>
      <c r="E500" s="321">
        <v>205.4666666666667</v>
      </c>
      <c r="F500" s="321">
        <v>201.23333333333335</v>
      </c>
      <c r="G500" s="321">
        <v>198.4666666666667</v>
      </c>
      <c r="H500" s="321">
        <v>212.4666666666667</v>
      </c>
      <c r="I500" s="321">
        <v>215.23333333333335</v>
      </c>
      <c r="J500" s="321">
        <v>219.4666666666667</v>
      </c>
      <c r="K500" s="320">
        <v>211</v>
      </c>
      <c r="L500" s="320">
        <v>204</v>
      </c>
      <c r="M500" s="320">
        <v>5.5816999999999997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87.85</v>
      </c>
      <c r="D501" s="321">
        <v>87.733333333333334</v>
      </c>
      <c r="E501" s="321">
        <v>86.816666666666663</v>
      </c>
      <c r="F501" s="321">
        <v>85.783333333333331</v>
      </c>
      <c r="G501" s="321">
        <v>84.86666666666666</v>
      </c>
      <c r="H501" s="321">
        <v>88.766666666666666</v>
      </c>
      <c r="I501" s="321">
        <v>89.683333333333323</v>
      </c>
      <c r="J501" s="321">
        <v>90.716666666666669</v>
      </c>
      <c r="K501" s="320">
        <v>88.65</v>
      </c>
      <c r="L501" s="320">
        <v>86.7</v>
      </c>
      <c r="M501" s="320">
        <v>18.744119999999999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477.8</v>
      </c>
      <c r="D502" s="321">
        <v>477.76666666666671</v>
      </c>
      <c r="E502" s="321">
        <v>470.63333333333344</v>
      </c>
      <c r="F502" s="321">
        <v>463.46666666666675</v>
      </c>
      <c r="G502" s="321">
        <v>456.33333333333348</v>
      </c>
      <c r="H502" s="321">
        <v>484.93333333333339</v>
      </c>
      <c r="I502" s="321">
        <v>492.06666666666672</v>
      </c>
      <c r="J502" s="321">
        <v>499.23333333333335</v>
      </c>
      <c r="K502" s="320">
        <v>484.9</v>
      </c>
      <c r="L502" s="320">
        <v>470.6</v>
      </c>
      <c r="M502" s="320">
        <v>0.62707000000000002</v>
      </c>
      <c r="N502" s="1"/>
      <c r="O502" s="1"/>
    </row>
    <row r="503" spans="1:15" ht="12.75" customHeight="1">
      <c r="A503" s="30">
        <v>493</v>
      </c>
      <c r="B503" s="334" t="s">
        <v>281</v>
      </c>
      <c r="C503" s="320">
        <v>1617.6</v>
      </c>
      <c r="D503" s="321">
        <v>1622</v>
      </c>
      <c r="E503" s="321">
        <v>1601</v>
      </c>
      <c r="F503" s="321">
        <v>1584.4</v>
      </c>
      <c r="G503" s="321">
        <v>1563.4</v>
      </c>
      <c r="H503" s="321">
        <v>1638.6</v>
      </c>
      <c r="I503" s="321">
        <v>1659.6</v>
      </c>
      <c r="J503" s="321">
        <v>1676.1999999999998</v>
      </c>
      <c r="K503" s="320">
        <v>1643</v>
      </c>
      <c r="L503" s="320">
        <v>1605.4</v>
      </c>
      <c r="M503" s="320">
        <v>1.54914</v>
      </c>
      <c r="N503" s="1"/>
      <c r="O503" s="1"/>
    </row>
    <row r="504" spans="1:15" ht="12.75" customHeight="1">
      <c r="A504" s="30">
        <v>494</v>
      </c>
      <c r="B504" s="334" t="s">
        <v>213</v>
      </c>
      <c r="C504" s="320">
        <v>522.54999999999995</v>
      </c>
      <c r="D504" s="321">
        <v>521.73333333333323</v>
      </c>
      <c r="E504" s="321">
        <v>516.81666666666649</v>
      </c>
      <c r="F504" s="321">
        <v>511.08333333333326</v>
      </c>
      <c r="G504" s="321">
        <v>506.16666666666652</v>
      </c>
      <c r="H504" s="321">
        <v>527.46666666666647</v>
      </c>
      <c r="I504" s="321">
        <v>532.38333333333321</v>
      </c>
      <c r="J504" s="321">
        <v>538.11666666666645</v>
      </c>
      <c r="K504" s="320">
        <v>526.65</v>
      </c>
      <c r="L504" s="320">
        <v>516</v>
      </c>
      <c r="M504" s="320">
        <v>66.206689999999995</v>
      </c>
      <c r="N504" s="1"/>
      <c r="O504" s="1"/>
    </row>
    <row r="505" spans="1:15" ht="12.75" customHeight="1">
      <c r="A505" s="30">
        <v>495</v>
      </c>
      <c r="B505" s="334" t="s">
        <v>558</v>
      </c>
      <c r="C505" s="320">
        <v>279.5</v>
      </c>
      <c r="D505" s="321">
        <v>280.5</v>
      </c>
      <c r="E505" s="321">
        <v>277</v>
      </c>
      <c r="F505" s="321">
        <v>274.5</v>
      </c>
      <c r="G505" s="321">
        <v>271</v>
      </c>
      <c r="H505" s="321">
        <v>283</v>
      </c>
      <c r="I505" s="321">
        <v>286.5</v>
      </c>
      <c r="J505" s="321">
        <v>289</v>
      </c>
      <c r="K505" s="320">
        <v>284</v>
      </c>
      <c r="L505" s="320">
        <v>278</v>
      </c>
      <c r="M505" s="320">
        <v>2.8769900000000002</v>
      </c>
      <c r="N505" s="1"/>
      <c r="O505" s="1"/>
    </row>
    <row r="506" spans="1:15" ht="12.75" customHeight="1">
      <c r="A506" s="30">
        <v>496</v>
      </c>
      <c r="B506" s="334" t="s">
        <v>282</v>
      </c>
      <c r="C506" s="320">
        <v>13.65</v>
      </c>
      <c r="D506" s="321">
        <v>13.616666666666665</v>
      </c>
      <c r="E506" s="321">
        <v>13.483333333333331</v>
      </c>
      <c r="F506" s="321">
        <v>13.316666666666665</v>
      </c>
      <c r="G506" s="321">
        <v>13.18333333333333</v>
      </c>
      <c r="H506" s="321">
        <v>13.783333333333331</v>
      </c>
      <c r="I506" s="321">
        <v>13.916666666666668</v>
      </c>
      <c r="J506" s="321">
        <v>14.083333333333332</v>
      </c>
      <c r="K506" s="320">
        <v>13.75</v>
      </c>
      <c r="L506" s="320">
        <v>13.45</v>
      </c>
      <c r="M506" s="320">
        <v>529.50068999999996</v>
      </c>
      <c r="N506" s="1"/>
      <c r="O506" s="1"/>
    </row>
    <row r="507" spans="1:15" ht="12.75" customHeight="1">
      <c r="A507" s="30">
        <v>497</v>
      </c>
      <c r="B507" s="353" t="s">
        <v>214</v>
      </c>
      <c r="C507" s="354">
        <v>255.6</v>
      </c>
      <c r="D507" s="354">
        <v>253.33333333333334</v>
      </c>
      <c r="E507" s="354">
        <v>249.86666666666667</v>
      </c>
      <c r="F507" s="354">
        <v>244.13333333333333</v>
      </c>
      <c r="G507" s="354">
        <v>240.66666666666666</v>
      </c>
      <c r="H507" s="354">
        <v>259.06666666666672</v>
      </c>
      <c r="I507" s="354">
        <v>262.5333333333333</v>
      </c>
      <c r="J507" s="353">
        <v>268.26666666666671</v>
      </c>
      <c r="K507" s="353">
        <v>256.8</v>
      </c>
      <c r="L507" s="353">
        <v>247.6</v>
      </c>
      <c r="M507" s="270">
        <v>133.89263</v>
      </c>
      <c r="N507" s="1"/>
      <c r="O507" s="1"/>
    </row>
    <row r="508" spans="1:15" ht="12.75" customHeight="1">
      <c r="A508" s="30">
        <v>498</v>
      </c>
      <c r="B508" s="353" t="s">
        <v>559</v>
      </c>
      <c r="C508" s="354">
        <v>332.05</v>
      </c>
      <c r="D508" s="354">
        <v>331.06666666666666</v>
      </c>
      <c r="E508" s="354">
        <v>327.33333333333331</v>
      </c>
      <c r="F508" s="354">
        <v>322.61666666666667</v>
      </c>
      <c r="G508" s="354">
        <v>318.88333333333333</v>
      </c>
      <c r="H508" s="354">
        <v>335.7833333333333</v>
      </c>
      <c r="I508" s="354">
        <v>339.51666666666665</v>
      </c>
      <c r="J508" s="353">
        <v>344.23333333333329</v>
      </c>
      <c r="K508" s="353">
        <v>334.8</v>
      </c>
      <c r="L508" s="353">
        <v>326.35000000000002</v>
      </c>
      <c r="M508" s="270">
        <v>3.4364499999999998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1681.6</v>
      </c>
      <c r="D509" s="354">
        <v>1689.8666666666668</v>
      </c>
      <c r="E509" s="354">
        <v>1658.7333333333336</v>
      </c>
      <c r="F509" s="354">
        <v>1635.8666666666668</v>
      </c>
      <c r="G509" s="354">
        <v>1604.7333333333336</v>
      </c>
      <c r="H509" s="354">
        <v>1712.7333333333336</v>
      </c>
      <c r="I509" s="354">
        <v>1743.8666666666668</v>
      </c>
      <c r="J509" s="353">
        <v>1766.7333333333336</v>
      </c>
      <c r="K509" s="353">
        <v>1721</v>
      </c>
      <c r="L509" s="353">
        <v>1667</v>
      </c>
      <c r="M509" s="270">
        <v>0.31820999999999999</v>
      </c>
      <c r="N509" s="1"/>
      <c r="O509" s="1"/>
    </row>
    <row r="510" spans="1:15" ht="12.75" customHeight="1">
      <c r="A510" s="30"/>
      <c r="B510" s="353"/>
      <c r="C510" s="354"/>
      <c r="D510" s="354"/>
      <c r="E510" s="354"/>
      <c r="F510" s="354"/>
      <c r="G510" s="354"/>
      <c r="H510" s="354"/>
      <c r="I510" s="354"/>
      <c r="J510" s="353"/>
      <c r="K510" s="353"/>
      <c r="L510" s="353"/>
      <c r="M510" s="270"/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5"/>
      <c r="B5" s="476"/>
      <c r="C5" s="475"/>
      <c r="D5" s="47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77" t="s">
        <v>563</v>
      </c>
      <c r="C7" s="476"/>
      <c r="D7" s="7">
        <f>Main!B10</f>
        <v>44680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44679</v>
      </c>
      <c r="B10" s="29">
        <v>539661</v>
      </c>
      <c r="C10" s="28" t="s">
        <v>1152</v>
      </c>
      <c r="D10" s="28" t="s">
        <v>1153</v>
      </c>
      <c r="E10" s="28" t="s">
        <v>573</v>
      </c>
      <c r="F10" s="87">
        <v>42500</v>
      </c>
      <c r="G10" s="29">
        <v>40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44679</v>
      </c>
      <c r="B11" s="29">
        <v>531300</v>
      </c>
      <c r="C11" s="28" t="s">
        <v>1154</v>
      </c>
      <c r="D11" s="28" t="s">
        <v>1155</v>
      </c>
      <c r="E11" s="28" t="s">
        <v>573</v>
      </c>
      <c r="F11" s="87">
        <v>100000</v>
      </c>
      <c r="G11" s="29">
        <v>8.26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44679</v>
      </c>
      <c r="B12" s="29">
        <v>539621</v>
      </c>
      <c r="C12" s="28" t="s">
        <v>1117</v>
      </c>
      <c r="D12" s="28" t="s">
        <v>1118</v>
      </c>
      <c r="E12" s="28" t="s">
        <v>573</v>
      </c>
      <c r="F12" s="87">
        <v>363030</v>
      </c>
      <c r="G12" s="29">
        <v>4.1900000000000004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44679</v>
      </c>
      <c r="B13" s="29">
        <v>543209</v>
      </c>
      <c r="C13" s="28" t="s">
        <v>1156</v>
      </c>
      <c r="D13" s="28" t="s">
        <v>1157</v>
      </c>
      <c r="E13" s="28" t="s">
        <v>573</v>
      </c>
      <c r="F13" s="87">
        <v>15000</v>
      </c>
      <c r="G13" s="29">
        <v>28.5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44679</v>
      </c>
      <c r="B14" s="29">
        <v>538922</v>
      </c>
      <c r="C14" s="28" t="s">
        <v>1158</v>
      </c>
      <c r="D14" s="28" t="s">
        <v>1159</v>
      </c>
      <c r="E14" s="28" t="s">
        <v>573</v>
      </c>
      <c r="F14" s="87">
        <v>40200</v>
      </c>
      <c r="G14" s="29">
        <v>26.87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44679</v>
      </c>
      <c r="B15" s="29">
        <v>512379</v>
      </c>
      <c r="C15" s="28" t="s">
        <v>1160</v>
      </c>
      <c r="D15" s="28" t="s">
        <v>1161</v>
      </c>
      <c r="E15" s="28" t="s">
        <v>572</v>
      </c>
      <c r="F15" s="87">
        <v>411056</v>
      </c>
      <c r="G15" s="29">
        <v>40.07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44679</v>
      </c>
      <c r="B16" s="29">
        <v>512379</v>
      </c>
      <c r="C16" s="28" t="s">
        <v>1160</v>
      </c>
      <c r="D16" s="28" t="s">
        <v>1161</v>
      </c>
      <c r="E16" s="28" t="s">
        <v>573</v>
      </c>
      <c r="F16" s="87">
        <v>1780423</v>
      </c>
      <c r="G16" s="29">
        <v>40.299999999999997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44679</v>
      </c>
      <c r="B17" s="29">
        <v>540361</v>
      </c>
      <c r="C17" s="28" t="s">
        <v>1162</v>
      </c>
      <c r="D17" s="28" t="s">
        <v>1163</v>
      </c>
      <c r="E17" s="28" t="s">
        <v>572</v>
      </c>
      <c r="F17" s="87">
        <v>300000</v>
      </c>
      <c r="G17" s="29">
        <v>34.200000000000003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44679</v>
      </c>
      <c r="B18" s="29">
        <v>542155</v>
      </c>
      <c r="C18" s="28" t="s">
        <v>1164</v>
      </c>
      <c r="D18" s="28" t="s">
        <v>1165</v>
      </c>
      <c r="E18" s="28" t="s">
        <v>573</v>
      </c>
      <c r="F18" s="87">
        <v>50000</v>
      </c>
      <c r="G18" s="29">
        <v>3.05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44679</v>
      </c>
      <c r="B19" s="29">
        <v>543516</v>
      </c>
      <c r="C19" s="28" t="s">
        <v>1166</v>
      </c>
      <c r="D19" s="28" t="s">
        <v>1167</v>
      </c>
      <c r="E19" s="28" t="s">
        <v>572</v>
      </c>
      <c r="F19" s="87">
        <v>8000</v>
      </c>
      <c r="G19" s="29">
        <v>51.05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44679</v>
      </c>
      <c r="B20" s="29">
        <v>543475</v>
      </c>
      <c r="C20" s="28" t="s">
        <v>1168</v>
      </c>
      <c r="D20" s="28" t="s">
        <v>1169</v>
      </c>
      <c r="E20" s="28" t="s">
        <v>572</v>
      </c>
      <c r="F20" s="87">
        <v>8000</v>
      </c>
      <c r="G20" s="29">
        <v>99.8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44679</v>
      </c>
      <c r="B21" s="29">
        <v>542803</v>
      </c>
      <c r="C21" s="28" t="s">
        <v>1170</v>
      </c>
      <c r="D21" s="28" t="s">
        <v>1171</v>
      </c>
      <c r="E21" s="28" t="s">
        <v>572</v>
      </c>
      <c r="F21" s="87">
        <v>16000</v>
      </c>
      <c r="G21" s="29">
        <v>24.65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44679</v>
      </c>
      <c r="B22" s="29">
        <v>542803</v>
      </c>
      <c r="C22" s="28" t="s">
        <v>1170</v>
      </c>
      <c r="D22" s="28" t="s">
        <v>1171</v>
      </c>
      <c r="E22" s="28" t="s">
        <v>573</v>
      </c>
      <c r="F22" s="87">
        <v>6596</v>
      </c>
      <c r="G22" s="29">
        <v>24.86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44679</v>
      </c>
      <c r="B23" s="29">
        <v>542803</v>
      </c>
      <c r="C23" s="28" t="s">
        <v>1170</v>
      </c>
      <c r="D23" s="28" t="s">
        <v>1124</v>
      </c>
      <c r="E23" s="28" t="s">
        <v>572</v>
      </c>
      <c r="F23" s="87">
        <v>6603</v>
      </c>
      <c r="G23" s="29">
        <v>24.97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44679</v>
      </c>
      <c r="B24" s="29">
        <v>542803</v>
      </c>
      <c r="C24" s="28" t="s">
        <v>1170</v>
      </c>
      <c r="D24" s="28" t="s">
        <v>1172</v>
      </c>
      <c r="E24" s="28" t="s">
        <v>572</v>
      </c>
      <c r="F24" s="87">
        <v>10202</v>
      </c>
      <c r="G24" s="29">
        <v>24.62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44679</v>
      </c>
      <c r="B25" s="29">
        <v>542803</v>
      </c>
      <c r="C25" s="28" t="s">
        <v>1170</v>
      </c>
      <c r="D25" s="28" t="s">
        <v>1172</v>
      </c>
      <c r="E25" s="28" t="s">
        <v>573</v>
      </c>
      <c r="F25" s="87">
        <v>500</v>
      </c>
      <c r="G25" s="29">
        <v>25.7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44679</v>
      </c>
      <c r="B26" s="29">
        <v>542803</v>
      </c>
      <c r="C26" s="28" t="s">
        <v>1170</v>
      </c>
      <c r="D26" s="28" t="s">
        <v>1173</v>
      </c>
      <c r="E26" s="28" t="s">
        <v>572</v>
      </c>
      <c r="F26" s="87">
        <v>7560</v>
      </c>
      <c r="G26" s="29">
        <v>24.6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44679</v>
      </c>
      <c r="B27" s="29">
        <v>542803</v>
      </c>
      <c r="C27" s="28" t="s">
        <v>1170</v>
      </c>
      <c r="D27" s="28" t="s">
        <v>1174</v>
      </c>
      <c r="E27" s="28" t="s">
        <v>572</v>
      </c>
      <c r="F27" s="87">
        <v>27000</v>
      </c>
      <c r="G27" s="29">
        <v>24.64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44679</v>
      </c>
      <c r="B28" s="29">
        <v>542803</v>
      </c>
      <c r="C28" s="28" t="s">
        <v>1170</v>
      </c>
      <c r="D28" s="28" t="s">
        <v>1175</v>
      </c>
      <c r="E28" s="28" t="s">
        <v>573</v>
      </c>
      <c r="F28" s="87">
        <v>99850</v>
      </c>
      <c r="G28" s="29">
        <v>24.63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44679</v>
      </c>
      <c r="B29" s="29">
        <v>542803</v>
      </c>
      <c r="C29" s="28" t="s">
        <v>1170</v>
      </c>
      <c r="D29" s="28" t="s">
        <v>1176</v>
      </c>
      <c r="E29" s="28" t="s">
        <v>572</v>
      </c>
      <c r="F29" s="87">
        <v>15000</v>
      </c>
      <c r="G29" s="29">
        <v>24.6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44679</v>
      </c>
      <c r="B30" s="29">
        <v>542803</v>
      </c>
      <c r="C30" s="28" t="s">
        <v>1170</v>
      </c>
      <c r="D30" s="28" t="s">
        <v>1177</v>
      </c>
      <c r="E30" s="28" t="s">
        <v>572</v>
      </c>
      <c r="F30" s="87">
        <v>8100</v>
      </c>
      <c r="G30" s="29">
        <v>24.62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44679</v>
      </c>
      <c r="B31" s="29">
        <v>533400</v>
      </c>
      <c r="C31" s="28" t="s">
        <v>363</v>
      </c>
      <c r="D31" s="28" t="s">
        <v>1178</v>
      </c>
      <c r="E31" s="28" t="s">
        <v>573</v>
      </c>
      <c r="F31" s="87">
        <v>10000000</v>
      </c>
      <c r="G31" s="29">
        <v>2.6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44679</v>
      </c>
      <c r="B32" s="29">
        <v>539224</v>
      </c>
      <c r="C32" s="28" t="s">
        <v>1090</v>
      </c>
      <c r="D32" s="28" t="s">
        <v>1179</v>
      </c>
      <c r="E32" s="28" t="s">
        <v>573</v>
      </c>
      <c r="F32" s="87">
        <v>33000</v>
      </c>
      <c r="G32" s="29">
        <v>40.049999999999997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44679</v>
      </c>
      <c r="B33" s="29">
        <v>539224</v>
      </c>
      <c r="C33" s="28" t="s">
        <v>1090</v>
      </c>
      <c r="D33" s="28" t="s">
        <v>1180</v>
      </c>
      <c r="E33" s="28" t="s">
        <v>573</v>
      </c>
      <c r="F33" s="87">
        <v>67000</v>
      </c>
      <c r="G33" s="29">
        <v>40.049999999999997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44679</v>
      </c>
      <c r="B34" s="29">
        <v>539224</v>
      </c>
      <c r="C34" s="28" t="s">
        <v>1090</v>
      </c>
      <c r="D34" s="28" t="s">
        <v>1119</v>
      </c>
      <c r="E34" s="28" t="s">
        <v>572</v>
      </c>
      <c r="F34" s="87">
        <v>23505</v>
      </c>
      <c r="G34" s="29">
        <v>40.049999999999997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44679</v>
      </c>
      <c r="B35" s="29">
        <v>539224</v>
      </c>
      <c r="C35" s="28" t="s">
        <v>1090</v>
      </c>
      <c r="D35" s="28" t="s">
        <v>1119</v>
      </c>
      <c r="E35" s="28" t="s">
        <v>573</v>
      </c>
      <c r="F35" s="87">
        <v>2506</v>
      </c>
      <c r="G35" s="29">
        <v>40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44679</v>
      </c>
      <c r="B36" s="29">
        <v>539224</v>
      </c>
      <c r="C36" s="28" t="s">
        <v>1090</v>
      </c>
      <c r="D36" s="28" t="s">
        <v>1181</v>
      </c>
      <c r="E36" s="28" t="s">
        <v>572</v>
      </c>
      <c r="F36" s="87">
        <v>31602</v>
      </c>
      <c r="G36" s="29">
        <v>40.049999999999997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44679</v>
      </c>
      <c r="B37" s="29">
        <v>539224</v>
      </c>
      <c r="C37" s="28" t="s">
        <v>1090</v>
      </c>
      <c r="D37" s="28" t="s">
        <v>1182</v>
      </c>
      <c r="E37" s="28" t="s">
        <v>572</v>
      </c>
      <c r="F37" s="87">
        <v>23000</v>
      </c>
      <c r="G37" s="29">
        <v>40.049999999999997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44679</v>
      </c>
      <c r="B38" s="29">
        <v>539224</v>
      </c>
      <c r="C38" s="28" t="s">
        <v>1090</v>
      </c>
      <c r="D38" s="28" t="s">
        <v>1091</v>
      </c>
      <c r="E38" s="28" t="s">
        <v>573</v>
      </c>
      <c r="F38" s="87">
        <v>196000</v>
      </c>
      <c r="G38" s="29">
        <v>40.049999999999997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44679</v>
      </c>
      <c r="B39" s="29">
        <v>524590</v>
      </c>
      <c r="C39" s="28" t="s">
        <v>1092</v>
      </c>
      <c r="D39" s="28" t="s">
        <v>1093</v>
      </c>
      <c r="E39" s="28" t="s">
        <v>572</v>
      </c>
      <c r="F39" s="87">
        <v>3200</v>
      </c>
      <c r="G39" s="29">
        <v>66.8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44679</v>
      </c>
      <c r="B40" s="29">
        <v>524590</v>
      </c>
      <c r="C40" s="28" t="s">
        <v>1092</v>
      </c>
      <c r="D40" s="28" t="s">
        <v>1093</v>
      </c>
      <c r="E40" s="28" t="s">
        <v>573</v>
      </c>
      <c r="F40" s="87">
        <v>20000</v>
      </c>
      <c r="G40" s="29">
        <v>66.849999999999994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44679</v>
      </c>
      <c r="B41" s="29">
        <v>539841</v>
      </c>
      <c r="C41" s="28" t="s">
        <v>1183</v>
      </c>
      <c r="D41" s="28" t="s">
        <v>1184</v>
      </c>
      <c r="E41" s="28" t="s">
        <v>572</v>
      </c>
      <c r="F41" s="87">
        <v>240000</v>
      </c>
      <c r="G41" s="29">
        <v>204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44679</v>
      </c>
      <c r="B42" s="29">
        <v>539841</v>
      </c>
      <c r="C42" s="28" t="s">
        <v>1183</v>
      </c>
      <c r="D42" s="28" t="s">
        <v>1185</v>
      </c>
      <c r="E42" s="28" t="s">
        <v>573</v>
      </c>
      <c r="F42" s="87">
        <v>190000</v>
      </c>
      <c r="G42" s="29">
        <v>204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44679</v>
      </c>
      <c r="B43" s="29">
        <v>543207</v>
      </c>
      <c r="C43" s="28" t="s">
        <v>1186</v>
      </c>
      <c r="D43" s="28" t="s">
        <v>1187</v>
      </c>
      <c r="E43" s="28" t="s">
        <v>572</v>
      </c>
      <c r="F43" s="87">
        <v>85636</v>
      </c>
      <c r="G43" s="29">
        <v>8.9700000000000006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44679</v>
      </c>
      <c r="B44" s="29">
        <v>543207</v>
      </c>
      <c r="C44" s="28" t="s">
        <v>1186</v>
      </c>
      <c r="D44" s="28" t="s">
        <v>1187</v>
      </c>
      <c r="E44" s="28" t="s">
        <v>573</v>
      </c>
      <c r="F44" s="87">
        <v>158</v>
      </c>
      <c r="G44" s="29">
        <v>8.9600000000000009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44679</v>
      </c>
      <c r="B45" s="29">
        <v>530557</v>
      </c>
      <c r="C45" s="28" t="s">
        <v>1188</v>
      </c>
      <c r="D45" s="28" t="s">
        <v>1189</v>
      </c>
      <c r="E45" s="28" t="s">
        <v>573</v>
      </c>
      <c r="F45" s="87">
        <v>7855376</v>
      </c>
      <c r="G45" s="29">
        <v>1.31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44679</v>
      </c>
      <c r="B46" s="29">
        <v>539143</v>
      </c>
      <c r="C46" s="28" t="s">
        <v>1190</v>
      </c>
      <c r="D46" s="28" t="s">
        <v>1191</v>
      </c>
      <c r="E46" s="28" t="s">
        <v>572</v>
      </c>
      <c r="F46" s="87">
        <v>115000</v>
      </c>
      <c r="G46" s="29">
        <v>18.75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44679</v>
      </c>
      <c r="B47" s="29">
        <v>539143</v>
      </c>
      <c r="C47" s="28" t="s">
        <v>1190</v>
      </c>
      <c r="D47" s="28" t="s">
        <v>1192</v>
      </c>
      <c r="E47" s="28" t="s">
        <v>573</v>
      </c>
      <c r="F47" s="87">
        <v>196303</v>
      </c>
      <c r="G47" s="29">
        <v>15.75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44679</v>
      </c>
      <c r="B48" s="29">
        <v>539673</v>
      </c>
      <c r="C48" s="28" t="s">
        <v>1193</v>
      </c>
      <c r="D48" s="28" t="s">
        <v>1194</v>
      </c>
      <c r="E48" s="28" t="s">
        <v>572</v>
      </c>
      <c r="F48" s="87">
        <v>9529</v>
      </c>
      <c r="G48" s="29">
        <v>27.55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44679</v>
      </c>
      <c r="B49" s="29">
        <v>512624</v>
      </c>
      <c r="C49" s="28" t="s">
        <v>1195</v>
      </c>
      <c r="D49" s="28" t="s">
        <v>1120</v>
      </c>
      <c r="E49" s="28" t="s">
        <v>572</v>
      </c>
      <c r="F49" s="87">
        <v>300000</v>
      </c>
      <c r="G49" s="29">
        <v>2.96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44679</v>
      </c>
      <c r="B50" s="29">
        <v>512624</v>
      </c>
      <c r="C50" s="28" t="s">
        <v>1195</v>
      </c>
      <c r="D50" s="28" t="s">
        <v>1120</v>
      </c>
      <c r="E50" s="28" t="s">
        <v>573</v>
      </c>
      <c r="F50" s="87">
        <v>300000</v>
      </c>
      <c r="G50" s="29">
        <v>2.93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44679</v>
      </c>
      <c r="B51" s="29">
        <v>512624</v>
      </c>
      <c r="C51" s="28" t="s">
        <v>1195</v>
      </c>
      <c r="D51" s="28" t="s">
        <v>1196</v>
      </c>
      <c r="E51" s="28" t="s">
        <v>572</v>
      </c>
      <c r="F51" s="87">
        <v>198000</v>
      </c>
      <c r="G51" s="29">
        <v>2.7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44679</v>
      </c>
      <c r="B52" s="29">
        <v>512624</v>
      </c>
      <c r="C52" s="28" t="s">
        <v>1195</v>
      </c>
      <c r="D52" s="28" t="s">
        <v>866</v>
      </c>
      <c r="E52" s="28" t="s">
        <v>572</v>
      </c>
      <c r="F52" s="87">
        <v>199999</v>
      </c>
      <c r="G52" s="29">
        <v>2.82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44679</v>
      </c>
      <c r="B53" s="29">
        <v>512624</v>
      </c>
      <c r="C53" s="28" t="s">
        <v>1195</v>
      </c>
      <c r="D53" s="28" t="s">
        <v>1196</v>
      </c>
      <c r="E53" s="28" t="s">
        <v>573</v>
      </c>
      <c r="F53" s="87">
        <v>81023</v>
      </c>
      <c r="G53" s="29">
        <v>2.96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44679</v>
      </c>
      <c r="B54" s="29">
        <v>512624</v>
      </c>
      <c r="C54" s="28" t="s">
        <v>1195</v>
      </c>
      <c r="D54" s="28" t="s">
        <v>866</v>
      </c>
      <c r="E54" s="28" t="s">
        <v>573</v>
      </c>
      <c r="F54" s="87">
        <v>100000</v>
      </c>
      <c r="G54" s="29">
        <v>2.96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44679</v>
      </c>
      <c r="B55" s="29">
        <v>512624</v>
      </c>
      <c r="C55" s="28" t="s">
        <v>1195</v>
      </c>
      <c r="D55" s="28" t="s">
        <v>1197</v>
      </c>
      <c r="E55" s="28" t="s">
        <v>573</v>
      </c>
      <c r="F55" s="87">
        <v>180000</v>
      </c>
      <c r="G55" s="29">
        <v>2.95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44679</v>
      </c>
      <c r="B56" s="29">
        <v>538875</v>
      </c>
      <c r="C56" s="28" t="s">
        <v>1198</v>
      </c>
      <c r="D56" s="28" t="s">
        <v>1199</v>
      </c>
      <c r="E56" s="28" t="s">
        <v>572</v>
      </c>
      <c r="F56" s="87">
        <v>58330</v>
      </c>
      <c r="G56" s="29">
        <v>22.7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44679</v>
      </c>
      <c r="B57" s="29">
        <v>540269</v>
      </c>
      <c r="C57" s="28" t="s">
        <v>1125</v>
      </c>
      <c r="D57" s="28" t="s">
        <v>1200</v>
      </c>
      <c r="E57" s="28" t="s">
        <v>572</v>
      </c>
      <c r="F57" s="87">
        <v>140000</v>
      </c>
      <c r="G57" s="29">
        <v>7.45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44679</v>
      </c>
      <c r="B58" s="29">
        <v>540269</v>
      </c>
      <c r="C58" s="28" t="s">
        <v>1125</v>
      </c>
      <c r="D58" s="28" t="s">
        <v>1201</v>
      </c>
      <c r="E58" s="28" t="s">
        <v>572</v>
      </c>
      <c r="F58" s="87">
        <v>170000</v>
      </c>
      <c r="G58" s="29">
        <v>7.45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44679</v>
      </c>
      <c r="B59" s="29">
        <v>540269</v>
      </c>
      <c r="C59" s="28" t="s">
        <v>1125</v>
      </c>
      <c r="D59" s="28" t="s">
        <v>1127</v>
      </c>
      <c r="E59" s="28" t="s">
        <v>573</v>
      </c>
      <c r="F59" s="87">
        <v>370000</v>
      </c>
      <c r="G59" s="29">
        <v>7.5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44679</v>
      </c>
      <c r="B60" s="29">
        <v>540269</v>
      </c>
      <c r="C60" s="28" t="s">
        <v>1125</v>
      </c>
      <c r="D60" s="28" t="s">
        <v>1126</v>
      </c>
      <c r="E60" s="28" t="s">
        <v>572</v>
      </c>
      <c r="F60" s="87">
        <v>90000</v>
      </c>
      <c r="G60" s="29">
        <v>7.5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44679</v>
      </c>
      <c r="B61" s="29">
        <v>540269</v>
      </c>
      <c r="C61" s="28" t="s">
        <v>1125</v>
      </c>
      <c r="D61" s="28" t="s">
        <v>1126</v>
      </c>
      <c r="E61" s="28" t="s">
        <v>573</v>
      </c>
      <c r="F61" s="87">
        <v>20000</v>
      </c>
      <c r="G61" s="29">
        <v>6.63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44679</v>
      </c>
      <c r="B62" s="29">
        <v>534733</v>
      </c>
      <c r="C62" s="28" t="s">
        <v>1202</v>
      </c>
      <c r="D62" s="28" t="s">
        <v>1203</v>
      </c>
      <c r="E62" s="28" t="s">
        <v>572</v>
      </c>
      <c r="F62" s="87">
        <v>222500</v>
      </c>
      <c r="G62" s="29">
        <v>3.94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44679</v>
      </c>
      <c r="B63" s="29">
        <v>534733</v>
      </c>
      <c r="C63" s="28" t="s">
        <v>1202</v>
      </c>
      <c r="D63" s="28" t="s">
        <v>1204</v>
      </c>
      <c r="E63" s="28" t="s">
        <v>573</v>
      </c>
      <c r="F63" s="87">
        <v>190716</v>
      </c>
      <c r="G63" s="29">
        <v>3.94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44679</v>
      </c>
      <c r="B64" s="29">
        <v>543274</v>
      </c>
      <c r="C64" s="28" t="s">
        <v>1205</v>
      </c>
      <c r="D64" s="28" t="s">
        <v>1206</v>
      </c>
      <c r="E64" s="28" t="s">
        <v>573</v>
      </c>
      <c r="F64" s="87">
        <v>306000</v>
      </c>
      <c r="G64" s="29">
        <v>82.1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44679</v>
      </c>
      <c r="B65" s="29">
        <v>543274</v>
      </c>
      <c r="C65" s="28" t="s">
        <v>1205</v>
      </c>
      <c r="D65" s="28" t="s">
        <v>1207</v>
      </c>
      <c r="E65" s="28" t="s">
        <v>572</v>
      </c>
      <c r="F65" s="87">
        <v>301500</v>
      </c>
      <c r="G65" s="29">
        <v>82.1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44679</v>
      </c>
      <c r="B66" s="29">
        <v>534755</v>
      </c>
      <c r="C66" s="28" t="s">
        <v>1208</v>
      </c>
      <c r="D66" s="28" t="s">
        <v>1209</v>
      </c>
      <c r="E66" s="28" t="s">
        <v>573</v>
      </c>
      <c r="F66" s="87">
        <v>349074</v>
      </c>
      <c r="G66" s="29">
        <v>1.37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44679</v>
      </c>
      <c r="B67" s="29">
        <v>539402</v>
      </c>
      <c r="C67" s="28" t="s">
        <v>1129</v>
      </c>
      <c r="D67" s="28" t="s">
        <v>1210</v>
      </c>
      <c r="E67" s="28" t="s">
        <v>573</v>
      </c>
      <c r="F67" s="87">
        <v>79146</v>
      </c>
      <c r="G67" s="29">
        <v>29.8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44679</v>
      </c>
      <c r="B68" s="29">
        <v>539402</v>
      </c>
      <c r="C68" s="28" t="s">
        <v>1129</v>
      </c>
      <c r="D68" s="28" t="s">
        <v>1211</v>
      </c>
      <c r="E68" s="28" t="s">
        <v>573</v>
      </c>
      <c r="F68" s="87">
        <v>120000</v>
      </c>
      <c r="G68" s="29">
        <v>29.8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44679</v>
      </c>
      <c r="B69" s="29">
        <v>539402</v>
      </c>
      <c r="C69" s="28" t="s">
        <v>1129</v>
      </c>
      <c r="D69" s="28" t="s">
        <v>1212</v>
      </c>
      <c r="E69" s="28" t="s">
        <v>573</v>
      </c>
      <c r="F69" s="87">
        <v>123300</v>
      </c>
      <c r="G69" s="29">
        <v>29.8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44679</v>
      </c>
      <c r="B70" s="29">
        <v>539402</v>
      </c>
      <c r="C70" s="28" t="s">
        <v>1129</v>
      </c>
      <c r="D70" s="28" t="s">
        <v>1213</v>
      </c>
      <c r="E70" s="28" t="s">
        <v>572</v>
      </c>
      <c r="F70" s="87">
        <v>97000</v>
      </c>
      <c r="G70" s="29">
        <v>29.8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44679</v>
      </c>
      <c r="B71" s="29">
        <v>536672</v>
      </c>
      <c r="C71" s="28" t="s">
        <v>1094</v>
      </c>
      <c r="D71" s="28" t="s">
        <v>1130</v>
      </c>
      <c r="E71" s="28" t="s">
        <v>573</v>
      </c>
      <c r="F71" s="87">
        <v>86675</v>
      </c>
      <c r="G71" s="29">
        <v>18.21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44679</v>
      </c>
      <c r="B72" s="29">
        <v>543514</v>
      </c>
      <c r="C72" s="28" t="s">
        <v>1214</v>
      </c>
      <c r="D72" s="28" t="s">
        <v>1215</v>
      </c>
      <c r="E72" s="28" t="s">
        <v>572</v>
      </c>
      <c r="F72" s="87">
        <v>33004</v>
      </c>
      <c r="G72" s="29">
        <v>251.81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44679</v>
      </c>
      <c r="B73" s="29">
        <v>543514</v>
      </c>
      <c r="C73" s="28" t="s">
        <v>1214</v>
      </c>
      <c r="D73" s="28" t="s">
        <v>1215</v>
      </c>
      <c r="E73" s="28" t="s">
        <v>573</v>
      </c>
      <c r="F73" s="87">
        <v>371222</v>
      </c>
      <c r="G73" s="29">
        <v>251.12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44679</v>
      </c>
      <c r="B74" s="29" t="s">
        <v>1216</v>
      </c>
      <c r="C74" s="28" t="s">
        <v>1217</v>
      </c>
      <c r="D74" s="28" t="s">
        <v>1212</v>
      </c>
      <c r="E74" s="28" t="s">
        <v>572</v>
      </c>
      <c r="F74" s="87">
        <v>25600</v>
      </c>
      <c r="G74" s="29">
        <v>139.55000000000001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44679</v>
      </c>
      <c r="B75" s="29" t="s">
        <v>1218</v>
      </c>
      <c r="C75" s="28" t="s">
        <v>1219</v>
      </c>
      <c r="D75" s="28" t="s">
        <v>1220</v>
      </c>
      <c r="E75" s="28" t="s">
        <v>572</v>
      </c>
      <c r="F75" s="87">
        <v>1000000</v>
      </c>
      <c r="G75" s="29">
        <v>263.14999999999998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44679</v>
      </c>
      <c r="B76" s="29" t="s">
        <v>1221</v>
      </c>
      <c r="C76" s="28" t="s">
        <v>1222</v>
      </c>
      <c r="D76" s="28" t="s">
        <v>1223</v>
      </c>
      <c r="E76" s="28" t="s">
        <v>572</v>
      </c>
      <c r="F76" s="87">
        <v>20000</v>
      </c>
      <c r="G76" s="29">
        <v>100.77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44679</v>
      </c>
      <c r="B77" s="29" t="s">
        <v>363</v>
      </c>
      <c r="C77" s="28" t="s">
        <v>1095</v>
      </c>
      <c r="D77" s="28" t="s">
        <v>1118</v>
      </c>
      <c r="E77" s="28" t="s">
        <v>572</v>
      </c>
      <c r="F77" s="87">
        <v>15065350</v>
      </c>
      <c r="G77" s="29">
        <v>2.59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44679</v>
      </c>
      <c r="B78" s="29" t="s">
        <v>1224</v>
      </c>
      <c r="C78" s="28" t="s">
        <v>1225</v>
      </c>
      <c r="D78" s="28" t="s">
        <v>1226</v>
      </c>
      <c r="E78" s="28" t="s">
        <v>572</v>
      </c>
      <c r="F78" s="87">
        <v>90000</v>
      </c>
      <c r="G78" s="29">
        <v>25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44679</v>
      </c>
      <c r="B79" s="29" t="s">
        <v>1132</v>
      </c>
      <c r="C79" s="28" t="s">
        <v>1133</v>
      </c>
      <c r="D79" s="28" t="s">
        <v>920</v>
      </c>
      <c r="E79" s="28" t="s">
        <v>572</v>
      </c>
      <c r="F79" s="87">
        <v>1237617</v>
      </c>
      <c r="G79" s="29">
        <v>151.22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44679</v>
      </c>
      <c r="B80" s="29" t="s">
        <v>1132</v>
      </c>
      <c r="C80" s="28" t="s">
        <v>1133</v>
      </c>
      <c r="D80" s="28" t="s">
        <v>1134</v>
      </c>
      <c r="E80" s="28" t="s">
        <v>572</v>
      </c>
      <c r="F80" s="87">
        <v>1096837</v>
      </c>
      <c r="G80" s="29">
        <v>151.22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44679</v>
      </c>
      <c r="B81" s="29" t="s">
        <v>1105</v>
      </c>
      <c r="C81" s="28" t="s">
        <v>1106</v>
      </c>
      <c r="D81" s="28" t="s">
        <v>1227</v>
      </c>
      <c r="E81" s="28" t="s">
        <v>572</v>
      </c>
      <c r="F81" s="87">
        <v>133000</v>
      </c>
      <c r="G81" s="29">
        <v>193.22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44679</v>
      </c>
      <c r="B82" s="29" t="s">
        <v>1011</v>
      </c>
      <c r="C82" s="28" t="s">
        <v>1012</v>
      </c>
      <c r="D82" s="28" t="s">
        <v>1228</v>
      </c>
      <c r="E82" s="28" t="s">
        <v>572</v>
      </c>
      <c r="F82" s="87">
        <v>6416684</v>
      </c>
      <c r="G82" s="29">
        <v>7.22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44679</v>
      </c>
      <c r="B83" s="29" t="s">
        <v>1011</v>
      </c>
      <c r="C83" s="28" t="s">
        <v>1012</v>
      </c>
      <c r="D83" s="28" t="s">
        <v>1104</v>
      </c>
      <c r="E83" s="28" t="s">
        <v>572</v>
      </c>
      <c r="F83" s="87">
        <v>13780188</v>
      </c>
      <c r="G83" s="29">
        <v>7.75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44679</v>
      </c>
      <c r="B84" s="29" t="s">
        <v>1135</v>
      </c>
      <c r="C84" s="28" t="s">
        <v>1136</v>
      </c>
      <c r="D84" s="28" t="s">
        <v>1128</v>
      </c>
      <c r="E84" s="28" t="s">
        <v>572</v>
      </c>
      <c r="F84" s="87">
        <v>389549</v>
      </c>
      <c r="G84" s="29">
        <v>102.79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44679</v>
      </c>
      <c r="B85" s="29" t="s">
        <v>1138</v>
      </c>
      <c r="C85" s="28" t="s">
        <v>1139</v>
      </c>
      <c r="D85" s="28" t="s">
        <v>1229</v>
      </c>
      <c r="E85" s="28" t="s">
        <v>572</v>
      </c>
      <c r="F85" s="87">
        <v>508854</v>
      </c>
      <c r="G85" s="29">
        <v>59.01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44679</v>
      </c>
      <c r="B86" s="29" t="s">
        <v>1138</v>
      </c>
      <c r="C86" s="28" t="s">
        <v>1139</v>
      </c>
      <c r="D86" s="28" t="s">
        <v>1137</v>
      </c>
      <c r="E86" s="28" t="s">
        <v>572</v>
      </c>
      <c r="F86" s="87">
        <v>617233</v>
      </c>
      <c r="G86" s="29">
        <v>59.84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44679</v>
      </c>
      <c r="B87" s="29" t="s">
        <v>1122</v>
      </c>
      <c r="C87" s="28" t="s">
        <v>1140</v>
      </c>
      <c r="D87" s="28" t="s">
        <v>1143</v>
      </c>
      <c r="E87" s="28" t="s">
        <v>572</v>
      </c>
      <c r="F87" s="87">
        <v>118719</v>
      </c>
      <c r="G87" s="29">
        <v>1138.7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44679</v>
      </c>
      <c r="B88" s="29" t="s">
        <v>1122</v>
      </c>
      <c r="C88" s="28" t="s">
        <v>1140</v>
      </c>
      <c r="D88" s="28" t="s">
        <v>1142</v>
      </c>
      <c r="E88" s="28" t="s">
        <v>572</v>
      </c>
      <c r="F88" s="87">
        <v>119510</v>
      </c>
      <c r="G88" s="29">
        <v>1139.93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44679</v>
      </c>
      <c r="B89" s="29" t="s">
        <v>1122</v>
      </c>
      <c r="C89" s="28" t="s">
        <v>1140</v>
      </c>
      <c r="D89" s="28" t="s">
        <v>1134</v>
      </c>
      <c r="E89" s="28" t="s">
        <v>572</v>
      </c>
      <c r="F89" s="87">
        <v>484504</v>
      </c>
      <c r="G89" s="29">
        <v>1140.56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44679</v>
      </c>
      <c r="B90" s="29" t="s">
        <v>1122</v>
      </c>
      <c r="C90" s="28" t="s">
        <v>1140</v>
      </c>
      <c r="D90" s="28" t="s">
        <v>1076</v>
      </c>
      <c r="E90" s="28" t="s">
        <v>572</v>
      </c>
      <c r="F90" s="87">
        <v>71069</v>
      </c>
      <c r="G90" s="29">
        <v>1136.04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44679</v>
      </c>
      <c r="B91" s="29" t="s">
        <v>1122</v>
      </c>
      <c r="C91" s="28" t="s">
        <v>1140</v>
      </c>
      <c r="D91" s="28" t="s">
        <v>1123</v>
      </c>
      <c r="E91" s="28" t="s">
        <v>572</v>
      </c>
      <c r="F91" s="87">
        <v>79956</v>
      </c>
      <c r="G91" s="29">
        <v>1142.3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44679</v>
      </c>
      <c r="B92" s="29" t="s">
        <v>1122</v>
      </c>
      <c r="C92" s="28" t="s">
        <v>1140</v>
      </c>
      <c r="D92" s="28" t="s">
        <v>921</v>
      </c>
      <c r="E92" s="28" t="s">
        <v>572</v>
      </c>
      <c r="F92" s="87">
        <v>131664</v>
      </c>
      <c r="G92" s="29">
        <v>1133.8599999999999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44679</v>
      </c>
      <c r="B93" s="29" t="s">
        <v>1122</v>
      </c>
      <c r="C93" s="28" t="s">
        <v>1140</v>
      </c>
      <c r="D93" s="28" t="s">
        <v>920</v>
      </c>
      <c r="E93" s="28" t="s">
        <v>572</v>
      </c>
      <c r="F93" s="87">
        <v>559141</v>
      </c>
      <c r="G93" s="29">
        <v>1139.95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44679</v>
      </c>
      <c r="B94" s="29" t="s">
        <v>1122</v>
      </c>
      <c r="C94" s="28" t="s">
        <v>1140</v>
      </c>
      <c r="D94" s="28" t="s">
        <v>1131</v>
      </c>
      <c r="E94" s="28" t="s">
        <v>572</v>
      </c>
      <c r="F94" s="87">
        <v>89197</v>
      </c>
      <c r="G94" s="29">
        <v>1143.0999999999999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44679</v>
      </c>
      <c r="B95" s="29" t="s">
        <v>1122</v>
      </c>
      <c r="C95" s="28" t="s">
        <v>1140</v>
      </c>
      <c r="D95" s="28" t="s">
        <v>1141</v>
      </c>
      <c r="E95" s="28" t="s">
        <v>572</v>
      </c>
      <c r="F95" s="87">
        <v>145171</v>
      </c>
      <c r="G95" s="29">
        <v>1151.02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44679</v>
      </c>
      <c r="B96" s="29" t="s">
        <v>1230</v>
      </c>
      <c r="C96" s="28" t="s">
        <v>1231</v>
      </c>
      <c r="D96" s="28" t="s">
        <v>1232</v>
      </c>
      <c r="E96" s="28" t="s">
        <v>572</v>
      </c>
      <c r="F96" s="87">
        <v>350000</v>
      </c>
      <c r="G96" s="29">
        <v>70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44679</v>
      </c>
      <c r="B97" s="29" t="s">
        <v>1233</v>
      </c>
      <c r="C97" s="28" t="s">
        <v>1234</v>
      </c>
      <c r="D97" s="28" t="s">
        <v>1235</v>
      </c>
      <c r="E97" s="28" t="s">
        <v>572</v>
      </c>
      <c r="F97" s="87">
        <v>58998</v>
      </c>
      <c r="G97" s="29">
        <v>34.72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44679</v>
      </c>
      <c r="B98" s="29" t="s">
        <v>1236</v>
      </c>
      <c r="C98" s="28" t="s">
        <v>1237</v>
      </c>
      <c r="D98" s="28" t="s">
        <v>1238</v>
      </c>
      <c r="E98" s="28" t="s">
        <v>572</v>
      </c>
      <c r="F98" s="87">
        <v>1300000</v>
      </c>
      <c r="G98" s="29">
        <v>2.85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44679</v>
      </c>
      <c r="B99" s="29" t="s">
        <v>527</v>
      </c>
      <c r="C99" s="28" t="s">
        <v>1239</v>
      </c>
      <c r="D99" s="28" t="s">
        <v>1134</v>
      </c>
      <c r="E99" s="28" t="s">
        <v>572</v>
      </c>
      <c r="F99" s="87">
        <v>10788081</v>
      </c>
      <c r="G99" s="29">
        <v>66.790000000000006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44679</v>
      </c>
      <c r="B100" s="29" t="s">
        <v>1240</v>
      </c>
      <c r="C100" s="28" t="s">
        <v>1241</v>
      </c>
      <c r="D100" s="28" t="s">
        <v>1121</v>
      </c>
      <c r="E100" s="28" t="s">
        <v>572</v>
      </c>
      <c r="F100" s="87">
        <v>24000</v>
      </c>
      <c r="G100" s="29">
        <v>35.340000000000003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44679</v>
      </c>
      <c r="B101" s="29" t="s">
        <v>1216</v>
      </c>
      <c r="C101" s="28" t="s">
        <v>1217</v>
      </c>
      <c r="D101" s="28" t="s">
        <v>1212</v>
      </c>
      <c r="E101" s="28" t="s">
        <v>573</v>
      </c>
      <c r="F101" s="87">
        <v>1600</v>
      </c>
      <c r="G101" s="29">
        <v>139.80000000000001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44679</v>
      </c>
      <c r="B102" s="29" t="s">
        <v>1221</v>
      </c>
      <c r="C102" s="28" t="s">
        <v>1222</v>
      </c>
      <c r="D102" s="28" t="s">
        <v>1223</v>
      </c>
      <c r="E102" s="28" t="s">
        <v>573</v>
      </c>
      <c r="F102" s="87">
        <v>107000</v>
      </c>
      <c r="G102" s="29">
        <v>105.85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44679</v>
      </c>
      <c r="B103" s="29" t="s">
        <v>363</v>
      </c>
      <c r="C103" s="28" t="s">
        <v>1095</v>
      </c>
      <c r="D103" s="28" t="s">
        <v>1118</v>
      </c>
      <c r="E103" s="28" t="s">
        <v>573</v>
      </c>
      <c r="F103" s="87">
        <v>17885893</v>
      </c>
      <c r="G103" s="29">
        <v>2.54</v>
      </c>
      <c r="H103" s="29" t="s">
        <v>851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44679</v>
      </c>
      <c r="B104" s="29" t="s">
        <v>363</v>
      </c>
      <c r="C104" s="28" t="s">
        <v>1095</v>
      </c>
      <c r="D104" s="28" t="s">
        <v>1242</v>
      </c>
      <c r="E104" s="28" t="s">
        <v>573</v>
      </c>
      <c r="F104" s="87">
        <v>10452866</v>
      </c>
      <c r="G104" s="29">
        <v>2.6</v>
      </c>
      <c r="H104" s="29" t="s">
        <v>851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44679</v>
      </c>
      <c r="B105" s="29" t="s">
        <v>1224</v>
      </c>
      <c r="C105" s="28" t="s">
        <v>1225</v>
      </c>
      <c r="D105" s="28" t="s">
        <v>1243</v>
      </c>
      <c r="E105" s="28" t="s">
        <v>573</v>
      </c>
      <c r="F105" s="87">
        <v>97500</v>
      </c>
      <c r="G105" s="29">
        <v>25</v>
      </c>
      <c r="H105" s="29" t="s">
        <v>851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44679</v>
      </c>
      <c r="B106" s="29" t="s">
        <v>1132</v>
      </c>
      <c r="C106" s="28" t="s">
        <v>1133</v>
      </c>
      <c r="D106" s="28" t="s">
        <v>920</v>
      </c>
      <c r="E106" s="28" t="s">
        <v>573</v>
      </c>
      <c r="F106" s="87">
        <v>1237617</v>
      </c>
      <c r="G106" s="29">
        <v>151.34</v>
      </c>
      <c r="H106" s="29" t="s">
        <v>851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44679</v>
      </c>
      <c r="B107" s="29" t="s">
        <v>1132</v>
      </c>
      <c r="C107" s="28" t="s">
        <v>1133</v>
      </c>
      <c r="D107" s="28" t="s">
        <v>1134</v>
      </c>
      <c r="E107" s="28" t="s">
        <v>573</v>
      </c>
      <c r="F107" s="87">
        <v>1077497</v>
      </c>
      <c r="G107" s="29">
        <v>151.41999999999999</v>
      </c>
      <c r="H107" s="29" t="s">
        <v>851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44679</v>
      </c>
      <c r="B108" s="29" t="s">
        <v>1105</v>
      </c>
      <c r="C108" s="28" t="s">
        <v>1106</v>
      </c>
      <c r="D108" s="28" t="s">
        <v>1244</v>
      </c>
      <c r="E108" s="28" t="s">
        <v>573</v>
      </c>
      <c r="F108" s="87">
        <v>75000</v>
      </c>
      <c r="G108" s="29">
        <v>193</v>
      </c>
      <c r="H108" s="29" t="s">
        <v>851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44679</v>
      </c>
      <c r="B109" s="29" t="s">
        <v>1011</v>
      </c>
      <c r="C109" s="28" t="s">
        <v>1012</v>
      </c>
      <c r="D109" s="28" t="s">
        <v>1104</v>
      </c>
      <c r="E109" s="28" t="s">
        <v>573</v>
      </c>
      <c r="F109" s="87">
        <v>10637483</v>
      </c>
      <c r="G109" s="29">
        <v>7.56</v>
      </c>
      <c r="H109" s="29" t="s">
        <v>851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44679</v>
      </c>
      <c r="B110" s="29" t="s">
        <v>1011</v>
      </c>
      <c r="C110" s="28" t="s">
        <v>1012</v>
      </c>
      <c r="D110" s="28" t="s">
        <v>1228</v>
      </c>
      <c r="E110" s="28" t="s">
        <v>573</v>
      </c>
      <c r="F110" s="87">
        <v>5162657</v>
      </c>
      <c r="G110" s="29">
        <v>7.4</v>
      </c>
      <c r="H110" s="29" t="s">
        <v>851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44679</v>
      </c>
      <c r="B111" s="29" t="s">
        <v>1135</v>
      </c>
      <c r="C111" s="28" t="s">
        <v>1136</v>
      </c>
      <c r="D111" s="28" t="s">
        <v>1128</v>
      </c>
      <c r="E111" s="28" t="s">
        <v>573</v>
      </c>
      <c r="F111" s="87">
        <v>389549</v>
      </c>
      <c r="G111" s="29">
        <v>103.56</v>
      </c>
      <c r="H111" s="29" t="s">
        <v>851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44679</v>
      </c>
      <c r="B112" s="29" t="s">
        <v>1138</v>
      </c>
      <c r="C112" s="28" t="s">
        <v>1139</v>
      </c>
      <c r="D112" s="28" t="s">
        <v>1229</v>
      </c>
      <c r="E112" s="28" t="s">
        <v>573</v>
      </c>
      <c r="F112" s="87">
        <v>140854</v>
      </c>
      <c r="G112" s="29">
        <v>59.3</v>
      </c>
      <c r="H112" s="29" t="s">
        <v>851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44679</v>
      </c>
      <c r="B113" s="29" t="s">
        <v>1138</v>
      </c>
      <c r="C113" s="28" t="s">
        <v>1139</v>
      </c>
      <c r="D113" s="28" t="s">
        <v>1137</v>
      </c>
      <c r="E113" s="28" t="s">
        <v>573</v>
      </c>
      <c r="F113" s="87">
        <v>690449</v>
      </c>
      <c r="G113" s="29">
        <v>60.18</v>
      </c>
      <c r="H113" s="29" t="s">
        <v>851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44679</v>
      </c>
      <c r="B114" s="29" t="s">
        <v>1245</v>
      </c>
      <c r="C114" s="28" t="s">
        <v>1246</v>
      </c>
      <c r="D114" s="28" t="s">
        <v>1247</v>
      </c>
      <c r="E114" s="28" t="s">
        <v>573</v>
      </c>
      <c r="F114" s="87">
        <v>55000</v>
      </c>
      <c r="G114" s="29">
        <v>163.4</v>
      </c>
      <c r="H114" s="29" t="s">
        <v>851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44679</v>
      </c>
      <c r="B115" s="29" t="s">
        <v>1248</v>
      </c>
      <c r="C115" s="28" t="s">
        <v>1249</v>
      </c>
      <c r="D115" s="28" t="s">
        <v>1250</v>
      </c>
      <c r="E115" s="28" t="s">
        <v>573</v>
      </c>
      <c r="F115" s="87">
        <v>1000000</v>
      </c>
      <c r="G115" s="29">
        <v>5.08</v>
      </c>
      <c r="H115" s="29" t="s">
        <v>851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44679</v>
      </c>
      <c r="B116" s="29" t="s">
        <v>1122</v>
      </c>
      <c r="C116" s="28" t="s">
        <v>1140</v>
      </c>
      <c r="D116" s="28" t="s">
        <v>1143</v>
      </c>
      <c r="E116" s="28" t="s">
        <v>573</v>
      </c>
      <c r="F116" s="87">
        <v>130895</v>
      </c>
      <c r="G116" s="29">
        <v>1137.75</v>
      </c>
      <c r="H116" s="29" t="s">
        <v>851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44679</v>
      </c>
      <c r="B117" s="29" t="s">
        <v>1122</v>
      </c>
      <c r="C117" s="28" t="s">
        <v>1140</v>
      </c>
      <c r="D117" s="28" t="s">
        <v>1076</v>
      </c>
      <c r="E117" s="28" t="s">
        <v>573</v>
      </c>
      <c r="F117" s="87">
        <v>82176</v>
      </c>
      <c r="G117" s="29">
        <v>1139.19</v>
      </c>
      <c r="H117" s="29" t="s">
        <v>851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44679</v>
      </c>
      <c r="B118" s="29" t="s">
        <v>1122</v>
      </c>
      <c r="C118" s="28" t="s">
        <v>1140</v>
      </c>
      <c r="D118" s="28" t="s">
        <v>1123</v>
      </c>
      <c r="E118" s="28" t="s">
        <v>573</v>
      </c>
      <c r="F118" s="87">
        <v>82503</v>
      </c>
      <c r="G118" s="29">
        <v>1141.79</v>
      </c>
      <c r="H118" s="29" t="s">
        <v>851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44679</v>
      </c>
      <c r="B119" s="29" t="s">
        <v>1122</v>
      </c>
      <c r="C119" s="28" t="s">
        <v>1140</v>
      </c>
      <c r="D119" s="28" t="s">
        <v>921</v>
      </c>
      <c r="E119" s="28" t="s">
        <v>573</v>
      </c>
      <c r="F119" s="87">
        <v>132361</v>
      </c>
      <c r="G119" s="29">
        <v>1135.1300000000001</v>
      </c>
      <c r="H119" s="29" t="s">
        <v>851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44679</v>
      </c>
      <c r="B120" s="29" t="s">
        <v>1122</v>
      </c>
      <c r="C120" s="28" t="s">
        <v>1140</v>
      </c>
      <c r="D120" s="28" t="s">
        <v>1134</v>
      </c>
      <c r="E120" s="28" t="s">
        <v>573</v>
      </c>
      <c r="F120" s="87">
        <v>476955</v>
      </c>
      <c r="G120" s="29">
        <v>1141.3699999999999</v>
      </c>
      <c r="H120" s="29" t="s">
        <v>851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44679</v>
      </c>
      <c r="B121" s="29" t="s">
        <v>1122</v>
      </c>
      <c r="C121" s="28" t="s">
        <v>1140</v>
      </c>
      <c r="D121" s="28" t="s">
        <v>920</v>
      </c>
      <c r="E121" s="28" t="s">
        <v>573</v>
      </c>
      <c r="F121" s="87">
        <v>559141</v>
      </c>
      <c r="G121" s="29">
        <v>1140.21</v>
      </c>
      <c r="H121" s="29" t="s">
        <v>851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44679</v>
      </c>
      <c r="B122" s="29" t="s">
        <v>1122</v>
      </c>
      <c r="C122" s="28" t="s">
        <v>1140</v>
      </c>
      <c r="D122" s="28" t="s">
        <v>1142</v>
      </c>
      <c r="E122" s="28" t="s">
        <v>573</v>
      </c>
      <c r="F122" s="87">
        <v>119510</v>
      </c>
      <c r="G122" s="29">
        <v>1140.6099999999999</v>
      </c>
      <c r="H122" s="29" t="s">
        <v>851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44679</v>
      </c>
      <c r="B123" s="29" t="s">
        <v>1122</v>
      </c>
      <c r="C123" s="28" t="s">
        <v>1140</v>
      </c>
      <c r="D123" s="28" t="s">
        <v>1131</v>
      </c>
      <c r="E123" s="28" t="s">
        <v>573</v>
      </c>
      <c r="F123" s="87">
        <v>89197</v>
      </c>
      <c r="G123" s="29">
        <v>1143.55</v>
      </c>
      <c r="H123" s="29" t="s">
        <v>851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44679</v>
      </c>
      <c r="B124" s="29" t="s">
        <v>1122</v>
      </c>
      <c r="C124" s="28" t="s">
        <v>1140</v>
      </c>
      <c r="D124" s="28" t="s">
        <v>1141</v>
      </c>
      <c r="E124" s="28" t="s">
        <v>573</v>
      </c>
      <c r="F124" s="87">
        <v>145171</v>
      </c>
      <c r="G124" s="29">
        <v>1151.46</v>
      </c>
      <c r="H124" s="29" t="s">
        <v>851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44679</v>
      </c>
      <c r="B125" s="29" t="s">
        <v>1233</v>
      </c>
      <c r="C125" s="28" t="s">
        <v>1234</v>
      </c>
      <c r="D125" s="28" t="s">
        <v>1235</v>
      </c>
      <c r="E125" s="28" t="s">
        <v>573</v>
      </c>
      <c r="F125" s="87">
        <v>10335</v>
      </c>
      <c r="G125" s="29">
        <v>33.22</v>
      </c>
      <c r="H125" s="29" t="s">
        <v>851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44679</v>
      </c>
      <c r="B126" s="29" t="s">
        <v>1236</v>
      </c>
      <c r="C126" s="28" t="s">
        <v>1237</v>
      </c>
      <c r="D126" s="28" t="s">
        <v>1238</v>
      </c>
      <c r="E126" s="28" t="s">
        <v>573</v>
      </c>
      <c r="F126" s="87">
        <v>86417</v>
      </c>
      <c r="G126" s="29">
        <v>2.85</v>
      </c>
      <c r="H126" s="29" t="s">
        <v>851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44679</v>
      </c>
      <c r="B127" s="29" t="s">
        <v>1236</v>
      </c>
      <c r="C127" s="28" t="s">
        <v>1237</v>
      </c>
      <c r="D127" s="28" t="s">
        <v>866</v>
      </c>
      <c r="E127" s="28" t="s">
        <v>573</v>
      </c>
      <c r="F127" s="87">
        <v>1380355</v>
      </c>
      <c r="G127" s="29">
        <v>2.97</v>
      </c>
      <c r="H127" s="29" t="s">
        <v>851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44679</v>
      </c>
      <c r="B128" s="29" t="s">
        <v>527</v>
      </c>
      <c r="C128" s="28" t="s">
        <v>1239</v>
      </c>
      <c r="D128" s="28" t="s">
        <v>1134</v>
      </c>
      <c r="E128" s="28" t="s">
        <v>573</v>
      </c>
      <c r="F128" s="87">
        <v>10938094</v>
      </c>
      <c r="G128" s="29">
        <v>67.05</v>
      </c>
      <c r="H128" s="29" t="s">
        <v>851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52"/>
  <sheetViews>
    <sheetView zoomScale="85" zoomScaleNormal="85" workbookViewId="0">
      <selection activeCell="D170" sqref="D17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44680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589</v>
      </c>
      <c r="F10" s="285">
        <v>146.5</v>
      </c>
      <c r="G10" s="285">
        <v>135</v>
      </c>
      <c r="H10" s="285">
        <v>156.5</v>
      </c>
      <c r="I10" s="377" t="s">
        <v>858</v>
      </c>
      <c r="J10" s="357" t="s">
        <v>954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587</v>
      </c>
      <c r="O10" s="360">
        <v>44658</v>
      </c>
      <c r="P10" s="357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531</v>
      </c>
      <c r="E11" s="376" t="s">
        <v>589</v>
      </c>
      <c r="F11" s="285">
        <v>1165</v>
      </c>
      <c r="G11" s="285">
        <v>1090</v>
      </c>
      <c r="H11" s="285">
        <v>1240</v>
      </c>
      <c r="I11" s="377" t="s">
        <v>852</v>
      </c>
      <c r="J11" s="357" t="s">
        <v>868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587</v>
      </c>
      <c r="O11" s="360">
        <v>44652</v>
      </c>
      <c r="P11" s="357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589</v>
      </c>
      <c r="F12" s="364">
        <v>1640</v>
      </c>
      <c r="G12" s="364">
        <v>1530</v>
      </c>
      <c r="H12" s="364">
        <v>1705</v>
      </c>
      <c r="I12" s="369" t="s">
        <v>870</v>
      </c>
      <c r="J12" s="370" t="s">
        <v>975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587</v>
      </c>
      <c r="O12" s="373">
        <v>44662</v>
      </c>
      <c r="P12" s="413">
        <f>VLOOKUP(D12,'MidCap Intra'!B18:C572,2,0)</f>
        <v>1617.6</v>
      </c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589</v>
      </c>
      <c r="F13" s="285">
        <v>134.5</v>
      </c>
      <c r="G13" s="285">
        <v>125</v>
      </c>
      <c r="H13" s="285">
        <v>142.5</v>
      </c>
      <c r="I13" s="377" t="s">
        <v>875</v>
      </c>
      <c r="J13" s="357" t="s">
        <v>862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587</v>
      </c>
      <c r="O13" s="360">
        <v>44652</v>
      </c>
      <c r="P13" s="357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03">
        <v>5</v>
      </c>
      <c r="B14" s="401">
        <v>44652</v>
      </c>
      <c r="C14" s="439"/>
      <c r="D14" s="440" t="s">
        <v>113</v>
      </c>
      <c r="E14" s="441" t="s">
        <v>589</v>
      </c>
      <c r="F14" s="403">
        <v>1155</v>
      </c>
      <c r="G14" s="403">
        <v>1090</v>
      </c>
      <c r="H14" s="403">
        <f>(1199.5+1090)/2</f>
        <v>1144.75</v>
      </c>
      <c r="I14" s="442" t="s">
        <v>852</v>
      </c>
      <c r="J14" s="419" t="s">
        <v>1014</v>
      </c>
      <c r="K14" s="419">
        <f t="shared" si="3"/>
        <v>-10.25</v>
      </c>
      <c r="L14" s="420">
        <f t="shared" si="4"/>
        <v>-8.0850000000000009</v>
      </c>
      <c r="M14" s="421">
        <f t="shared" si="5"/>
        <v>-1.5874458874458874E-2</v>
      </c>
      <c r="N14" s="419" t="s">
        <v>599</v>
      </c>
      <c r="O14" s="422">
        <v>44670</v>
      </c>
      <c r="P14" s="443"/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589</v>
      </c>
      <c r="F15" s="285">
        <v>4540</v>
      </c>
      <c r="G15" s="285">
        <v>4195</v>
      </c>
      <c r="H15" s="285">
        <v>4805</v>
      </c>
      <c r="I15" s="377" t="s">
        <v>924</v>
      </c>
      <c r="J15" s="357" t="s">
        <v>1013</v>
      </c>
      <c r="K15" s="357">
        <f t="shared" ref="K15:K16" si="6">H15-F15</f>
        <v>265</v>
      </c>
      <c r="L15" s="358">
        <f t="shared" ref="L15:L16" si="7">(F15*-0.7)/100</f>
        <v>-31.78</v>
      </c>
      <c r="M15" s="359">
        <f t="shared" ref="M15:M16" si="8">(K15+L15)/F15</f>
        <v>5.1370044052863433E-2</v>
      </c>
      <c r="N15" s="357" t="s">
        <v>587</v>
      </c>
      <c r="O15" s="360">
        <v>44670</v>
      </c>
      <c r="P15" s="357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3">
        <v>7</v>
      </c>
      <c r="B16" s="401">
        <v>44658</v>
      </c>
      <c r="C16" s="439"/>
      <c r="D16" s="440" t="s">
        <v>145</v>
      </c>
      <c r="E16" s="441" t="s">
        <v>589</v>
      </c>
      <c r="F16" s="403">
        <v>1820</v>
      </c>
      <c r="G16" s="403">
        <v>1715</v>
      </c>
      <c r="H16" s="403">
        <v>1715</v>
      </c>
      <c r="I16" s="442" t="s">
        <v>947</v>
      </c>
      <c r="J16" s="419" t="s">
        <v>1025</v>
      </c>
      <c r="K16" s="419">
        <f t="shared" si="6"/>
        <v>-105</v>
      </c>
      <c r="L16" s="420">
        <f t="shared" si="7"/>
        <v>-12.74</v>
      </c>
      <c r="M16" s="421">
        <f t="shared" si="8"/>
        <v>-6.4692307692307688E-2</v>
      </c>
      <c r="N16" s="419" t="s">
        <v>599</v>
      </c>
      <c r="O16" s="422">
        <v>44670</v>
      </c>
      <c r="P16" s="443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589</v>
      </c>
      <c r="F17" s="285">
        <v>152</v>
      </c>
      <c r="G17" s="285">
        <v>144</v>
      </c>
      <c r="H17" s="285">
        <v>161.5</v>
      </c>
      <c r="I17" s="377" t="s">
        <v>953</v>
      </c>
      <c r="J17" s="357" t="s">
        <v>955</v>
      </c>
      <c r="K17" s="357">
        <f t="shared" ref="K17:K19" si="9">H17-F17</f>
        <v>9.5</v>
      </c>
      <c r="L17" s="358">
        <f t="shared" ref="L17" si="10">(F17*-0.7)/100</f>
        <v>-1.0639999999999998</v>
      </c>
      <c r="M17" s="359">
        <f t="shared" ref="M17:M19" si="11">(K17+L17)/F17</f>
        <v>5.5500000000000001E-2</v>
      </c>
      <c r="N17" s="357" t="s">
        <v>587</v>
      </c>
      <c r="O17" s="360">
        <v>44662</v>
      </c>
      <c r="P17" s="357"/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589</v>
      </c>
      <c r="F18" s="285">
        <v>154.5</v>
      </c>
      <c r="G18" s="285">
        <v>144</v>
      </c>
      <c r="H18" s="285">
        <v>164</v>
      </c>
      <c r="I18" s="377" t="s">
        <v>980</v>
      </c>
      <c r="J18" s="357" t="s">
        <v>955</v>
      </c>
      <c r="K18" s="357">
        <f t="shared" si="9"/>
        <v>9.5</v>
      </c>
      <c r="L18" s="358">
        <f>(F18*-0.4)/100</f>
        <v>-0.61799999999999999</v>
      </c>
      <c r="M18" s="424">
        <f t="shared" si="11"/>
        <v>5.7488673139158571E-2</v>
      </c>
      <c r="N18" s="423" t="s">
        <v>587</v>
      </c>
      <c r="O18" s="425">
        <v>44664</v>
      </c>
      <c r="P18" s="423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3">
        <v>10</v>
      </c>
      <c r="B19" s="401">
        <v>44664</v>
      </c>
      <c r="C19" s="439"/>
      <c r="D19" s="440" t="s">
        <v>531</v>
      </c>
      <c r="E19" s="441" t="s">
        <v>589</v>
      </c>
      <c r="F19" s="403">
        <v>1290</v>
      </c>
      <c r="G19" s="403">
        <v>1215</v>
      </c>
      <c r="H19" s="403">
        <v>1215</v>
      </c>
      <c r="I19" s="442" t="s">
        <v>998</v>
      </c>
      <c r="J19" s="419" t="s">
        <v>1077</v>
      </c>
      <c r="K19" s="419">
        <f t="shared" si="9"/>
        <v>-75</v>
      </c>
      <c r="L19" s="420">
        <f t="shared" ref="L19" si="12">(F19*-0.7)/100</f>
        <v>-9.0299999999999994</v>
      </c>
      <c r="M19" s="421">
        <f t="shared" si="11"/>
        <v>-6.5139534883720929E-2</v>
      </c>
      <c r="N19" s="419" t="s">
        <v>599</v>
      </c>
      <c r="O19" s="422">
        <v>44676</v>
      </c>
      <c r="P19" s="443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589</v>
      </c>
      <c r="F20" s="251" t="s">
        <v>999</v>
      </c>
      <c r="G20" s="251">
        <v>2395</v>
      </c>
      <c r="H20" s="251"/>
      <c r="I20" s="341" t="s">
        <v>1000</v>
      </c>
      <c r="J20" s="278" t="s">
        <v>590</v>
      </c>
      <c r="K20" s="278"/>
      <c r="L20" s="447"/>
      <c r="M20" s="448"/>
      <c r="N20" s="438"/>
      <c r="O20" s="449"/>
      <c r="P20" s="464">
        <f>VLOOKUP(D20,'MidCap Intra'!B26:C580,2,0)</f>
        <v>2516.1999999999998</v>
      </c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589</v>
      </c>
      <c r="F21" s="251" t="s">
        <v>1022</v>
      </c>
      <c r="G21" s="251">
        <v>149</v>
      </c>
      <c r="H21" s="251"/>
      <c r="I21" s="341" t="s">
        <v>980</v>
      </c>
      <c r="J21" s="278" t="s">
        <v>590</v>
      </c>
      <c r="K21" s="446"/>
      <c r="L21" s="303"/>
      <c r="M21" s="304"/>
      <c r="N21" s="302"/>
      <c r="O21" s="331"/>
      <c r="P21" s="464">
        <f>VLOOKUP(D21,'MidCap Intra'!B27:C581,2,0)</f>
        <v>151.80000000000001</v>
      </c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44671</v>
      </c>
      <c r="C22" s="349"/>
      <c r="D22" s="339" t="s">
        <v>136</v>
      </c>
      <c r="E22" s="340" t="s">
        <v>589</v>
      </c>
      <c r="F22" s="251" t="s">
        <v>903</v>
      </c>
      <c r="G22" s="251">
        <v>695</v>
      </c>
      <c r="H22" s="251"/>
      <c r="I22" s="341" t="s">
        <v>1041</v>
      </c>
      <c r="J22" s="278" t="s">
        <v>590</v>
      </c>
      <c r="K22" s="446"/>
      <c r="L22" s="303"/>
      <c r="M22" s="304"/>
      <c r="N22" s="302"/>
      <c r="O22" s="331"/>
      <c r="P22" s="302">
        <f>VLOOKUP(D22,'MidCap Intra'!B28:C582,2,0)</f>
        <v>757.4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46"/>
      <c r="L23" s="303"/>
      <c r="M23" s="304"/>
      <c r="N23" s="302"/>
      <c r="O23" s="331"/>
      <c r="P23" s="42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591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592</v>
      </c>
      <c r="B27" s="119"/>
      <c r="C27" s="119"/>
      <c r="D27" s="119"/>
      <c r="E27" s="41"/>
      <c r="F27" s="127" t="s">
        <v>593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594</v>
      </c>
      <c r="B28" s="119"/>
      <c r="C28" s="119"/>
      <c r="D28" s="119" t="s">
        <v>850</v>
      </c>
      <c r="E28" s="6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596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564</v>
      </c>
      <c r="C31" s="98"/>
      <c r="D31" s="97" t="s">
        <v>575</v>
      </c>
      <c r="E31" s="96" t="s">
        <v>576</v>
      </c>
      <c r="F31" s="96" t="s">
        <v>577</v>
      </c>
      <c r="G31" s="96" t="s">
        <v>597</v>
      </c>
      <c r="H31" s="96" t="s">
        <v>579</v>
      </c>
      <c r="I31" s="96" t="s">
        <v>580</v>
      </c>
      <c r="J31" s="96" t="s">
        <v>581</v>
      </c>
      <c r="K31" s="96" t="s">
        <v>598</v>
      </c>
      <c r="L31" s="140" t="s">
        <v>583</v>
      </c>
      <c r="M31" s="98" t="s">
        <v>584</v>
      </c>
      <c r="N31" s="95" t="s">
        <v>585</v>
      </c>
      <c r="O31" s="309" t="s">
        <v>586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869</v>
      </c>
      <c r="F32" s="285">
        <v>208.5</v>
      </c>
      <c r="G32" s="285">
        <v>203</v>
      </c>
      <c r="H32" s="285">
        <v>215.5</v>
      </c>
      <c r="I32" s="285" t="s">
        <v>867</v>
      </c>
      <c r="J32" s="357" t="s">
        <v>863</v>
      </c>
      <c r="K32" s="357">
        <f t="shared" ref="K32" si="13">H32-F32</f>
        <v>7</v>
      </c>
      <c r="L32" s="358">
        <f t="shared" ref="L32" si="14">(F32*-0.7)/100</f>
        <v>-1.4594999999999998</v>
      </c>
      <c r="M32" s="359">
        <f t="shared" ref="M32" si="15">(K32+L32)/F32</f>
        <v>2.6573141486810552E-2</v>
      </c>
      <c r="N32" s="357" t="s">
        <v>587</v>
      </c>
      <c r="O32" s="360">
        <v>44652</v>
      </c>
      <c r="P32" s="307"/>
      <c r="Q32" s="307"/>
      <c r="R32" s="308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873</v>
      </c>
      <c r="E33" s="285" t="s">
        <v>589</v>
      </c>
      <c r="F33" s="285">
        <v>491.5</v>
      </c>
      <c r="G33" s="285">
        <v>477</v>
      </c>
      <c r="H33" s="285">
        <v>509</v>
      </c>
      <c r="I33" s="285" t="s">
        <v>874</v>
      </c>
      <c r="J33" s="357" t="s">
        <v>892</v>
      </c>
      <c r="K33" s="357">
        <f t="shared" ref="K33:K34" si="16">H33-F33</f>
        <v>17.5</v>
      </c>
      <c r="L33" s="358">
        <f t="shared" ref="L33:L34" si="17">(F33*-0.7)/100</f>
        <v>-3.4404999999999997</v>
      </c>
      <c r="M33" s="359">
        <f t="shared" ref="M33:M34" si="18">(K33+L33)/F33</f>
        <v>2.8605289928789419E-2</v>
      </c>
      <c r="N33" s="357" t="s">
        <v>587</v>
      </c>
      <c r="O33" s="360">
        <v>44655</v>
      </c>
      <c r="P33" s="307"/>
      <c r="Q33" s="307"/>
      <c r="R33" s="308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56">
        <v>3</v>
      </c>
      <c r="B34" s="457">
        <v>44655</v>
      </c>
      <c r="C34" s="458"/>
      <c r="D34" s="459" t="s">
        <v>514</v>
      </c>
      <c r="E34" s="431" t="s">
        <v>589</v>
      </c>
      <c r="F34" s="431">
        <v>431</v>
      </c>
      <c r="G34" s="431">
        <v>418</v>
      </c>
      <c r="H34" s="431">
        <v>433.5</v>
      </c>
      <c r="I34" s="431" t="s">
        <v>901</v>
      </c>
      <c r="J34" s="460" t="s">
        <v>1061</v>
      </c>
      <c r="K34" s="460">
        <f t="shared" si="16"/>
        <v>2.5</v>
      </c>
      <c r="L34" s="461">
        <f t="shared" si="17"/>
        <v>-3.0169999999999999</v>
      </c>
      <c r="M34" s="462">
        <f t="shared" si="18"/>
        <v>-1.1995359628770299E-3</v>
      </c>
      <c r="N34" s="460" t="s">
        <v>709</v>
      </c>
      <c r="O34" s="463">
        <v>44673</v>
      </c>
      <c r="P34" s="307"/>
      <c r="Q34" s="307"/>
      <c r="R34" s="308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589</v>
      </c>
      <c r="F35" s="285">
        <v>272</v>
      </c>
      <c r="G35" s="285">
        <v>264</v>
      </c>
      <c r="H35" s="285">
        <v>285.5</v>
      </c>
      <c r="I35" s="285" t="s">
        <v>910</v>
      </c>
      <c r="J35" s="357" t="s">
        <v>922</v>
      </c>
      <c r="K35" s="357">
        <f t="shared" ref="K35" si="19">H35-F35</f>
        <v>13.5</v>
      </c>
      <c r="L35" s="358">
        <f t="shared" ref="L35" si="20">(F35*-0.7)/100</f>
        <v>-1.9039999999999997</v>
      </c>
      <c r="M35" s="359">
        <f t="shared" ref="M35" si="21">(K35+L35)/F35</f>
        <v>4.2632352941176468E-2</v>
      </c>
      <c r="N35" s="357" t="s">
        <v>587</v>
      </c>
      <c r="O35" s="360">
        <v>44657</v>
      </c>
      <c r="P35" s="307"/>
      <c r="Q35" s="307"/>
      <c r="R35" s="308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16">
        <v>5</v>
      </c>
      <c r="B36" s="401">
        <v>44657</v>
      </c>
      <c r="C36" s="417"/>
      <c r="D36" s="418" t="s">
        <v>253</v>
      </c>
      <c r="E36" s="403" t="s">
        <v>589</v>
      </c>
      <c r="F36" s="403">
        <v>4580</v>
      </c>
      <c r="G36" s="403">
        <v>4430</v>
      </c>
      <c r="H36" s="403">
        <v>4430</v>
      </c>
      <c r="I36" s="403" t="s">
        <v>929</v>
      </c>
      <c r="J36" s="419" t="s">
        <v>974</v>
      </c>
      <c r="K36" s="419">
        <f t="shared" ref="K36:K37" si="22">H36-F36</f>
        <v>-150</v>
      </c>
      <c r="L36" s="420">
        <f t="shared" ref="L36:L37" si="23">(F36*-0.7)/100</f>
        <v>-32.06</v>
      </c>
      <c r="M36" s="421">
        <f t="shared" ref="M36:M37" si="24">(K36+L36)/F36</f>
        <v>-3.9751091703056768E-2</v>
      </c>
      <c r="N36" s="419" t="s">
        <v>599</v>
      </c>
      <c r="O36" s="422">
        <v>44662</v>
      </c>
      <c r="P36" s="307"/>
      <c r="Q36" s="307"/>
      <c r="R36" s="308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551</v>
      </c>
      <c r="E37" s="285" t="s">
        <v>589</v>
      </c>
      <c r="F37" s="285">
        <v>446.5</v>
      </c>
      <c r="G37" s="285">
        <v>432</v>
      </c>
      <c r="H37" s="285">
        <v>462.5</v>
      </c>
      <c r="I37" s="285" t="s">
        <v>930</v>
      </c>
      <c r="J37" s="357" t="s">
        <v>989</v>
      </c>
      <c r="K37" s="357">
        <f t="shared" si="22"/>
        <v>16</v>
      </c>
      <c r="L37" s="358">
        <f t="shared" si="23"/>
        <v>-3.1254999999999997</v>
      </c>
      <c r="M37" s="359">
        <f t="shared" si="24"/>
        <v>2.8834266517357224E-2</v>
      </c>
      <c r="N37" s="357" t="s">
        <v>587</v>
      </c>
      <c r="O37" s="360">
        <v>44664</v>
      </c>
      <c r="P37" s="307"/>
      <c r="Q37" s="307"/>
      <c r="R37" s="308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16">
        <v>7</v>
      </c>
      <c r="B38" s="401">
        <v>44658</v>
      </c>
      <c r="C38" s="417"/>
      <c r="D38" s="418" t="s">
        <v>187</v>
      </c>
      <c r="E38" s="403" t="s">
        <v>589</v>
      </c>
      <c r="F38" s="403">
        <v>110.25</v>
      </c>
      <c r="G38" s="403">
        <v>107.4</v>
      </c>
      <c r="H38" s="403">
        <v>107.4</v>
      </c>
      <c r="I38" s="403" t="s">
        <v>938</v>
      </c>
      <c r="J38" s="419" t="s">
        <v>990</v>
      </c>
      <c r="K38" s="419">
        <f t="shared" ref="K38:K41" si="25">H38-F38</f>
        <v>-2.8499999999999943</v>
      </c>
      <c r="L38" s="420">
        <f t="shared" ref="L38:L39" si="26">(F38*-0.7)/100</f>
        <v>-0.77174999999999994</v>
      </c>
      <c r="M38" s="421">
        <f t="shared" ref="M38:M39" si="27">(K38+L38)/F38</f>
        <v>-3.2850340136054368E-2</v>
      </c>
      <c r="N38" s="419" t="s">
        <v>599</v>
      </c>
      <c r="O38" s="422">
        <v>44664</v>
      </c>
      <c r="P38" s="307"/>
      <c r="Q38" s="307"/>
      <c r="R38" s="308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16">
        <v>8</v>
      </c>
      <c r="B39" s="401">
        <v>44658</v>
      </c>
      <c r="C39" s="417"/>
      <c r="D39" s="418" t="s">
        <v>116</v>
      </c>
      <c r="E39" s="403" t="s">
        <v>589</v>
      </c>
      <c r="F39" s="403">
        <v>1525</v>
      </c>
      <c r="G39" s="403">
        <v>1477</v>
      </c>
      <c r="H39" s="403">
        <v>1477</v>
      </c>
      <c r="I39" s="403" t="s">
        <v>939</v>
      </c>
      <c r="J39" s="419" t="s">
        <v>991</v>
      </c>
      <c r="K39" s="419">
        <f t="shared" si="25"/>
        <v>-48</v>
      </c>
      <c r="L39" s="420">
        <f t="shared" si="26"/>
        <v>-10.675000000000001</v>
      </c>
      <c r="M39" s="421">
        <f t="shared" si="27"/>
        <v>-3.8475409836065573E-2</v>
      </c>
      <c r="N39" s="419" t="s">
        <v>599</v>
      </c>
      <c r="O39" s="422">
        <v>44664</v>
      </c>
      <c r="P39" s="307"/>
      <c r="Q39" s="307"/>
      <c r="R39" s="308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16">
        <v>9</v>
      </c>
      <c r="B40" s="401">
        <v>44659</v>
      </c>
      <c r="C40" s="417"/>
      <c r="D40" s="418" t="s">
        <v>114</v>
      </c>
      <c r="E40" s="403" t="s">
        <v>589</v>
      </c>
      <c r="F40" s="403">
        <v>2444</v>
      </c>
      <c r="G40" s="403">
        <v>2370</v>
      </c>
      <c r="H40" s="403">
        <v>2370</v>
      </c>
      <c r="I40" s="403" t="s">
        <v>952</v>
      </c>
      <c r="J40" s="419" t="s">
        <v>1003</v>
      </c>
      <c r="K40" s="419">
        <f t="shared" ref="K40" si="28">H40-F40</f>
        <v>-74</v>
      </c>
      <c r="L40" s="420">
        <f t="shared" ref="L40" si="29">(F40*-0.7)/100</f>
        <v>-17.108000000000001</v>
      </c>
      <c r="M40" s="421">
        <f t="shared" ref="M40" si="30">(K40+L40)/F40</f>
        <v>-3.7278232405891981E-2</v>
      </c>
      <c r="N40" s="419" t="s">
        <v>599</v>
      </c>
      <c r="O40" s="422">
        <v>44669</v>
      </c>
      <c r="P40" s="307"/>
      <c r="Q40" s="307"/>
      <c r="R40" s="308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984</v>
      </c>
      <c r="E41" s="285" t="s">
        <v>589</v>
      </c>
      <c r="F41" s="285">
        <v>1142.5</v>
      </c>
      <c r="G41" s="285">
        <v>1113</v>
      </c>
      <c r="H41" s="285">
        <v>1174</v>
      </c>
      <c r="I41" s="285" t="s">
        <v>985</v>
      </c>
      <c r="J41" s="357" t="s">
        <v>1002</v>
      </c>
      <c r="K41" s="357">
        <f t="shared" si="25"/>
        <v>31.5</v>
      </c>
      <c r="L41" s="358">
        <f t="shared" ref="L41" si="31">(F41*-0.7)/100</f>
        <v>-7.9974999999999996</v>
      </c>
      <c r="M41" s="359">
        <f t="shared" ref="M41" si="32">(K41+L41)/F41</f>
        <v>2.0571115973741796E-2</v>
      </c>
      <c r="N41" s="357" t="s">
        <v>587</v>
      </c>
      <c r="O41" s="360">
        <v>44669</v>
      </c>
      <c r="P41" s="307"/>
      <c r="Q41" s="307"/>
      <c r="R41" s="308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61">
        <v>11</v>
      </c>
      <c r="B42" s="355">
        <v>44670</v>
      </c>
      <c r="C42" s="362"/>
      <c r="D42" s="363" t="s">
        <v>199</v>
      </c>
      <c r="E42" s="285" t="s">
        <v>589</v>
      </c>
      <c r="F42" s="285">
        <v>248</v>
      </c>
      <c r="G42" s="285">
        <v>240</v>
      </c>
      <c r="H42" s="285">
        <v>255.75</v>
      </c>
      <c r="I42" s="285">
        <v>265</v>
      </c>
      <c r="J42" s="357" t="s">
        <v>1047</v>
      </c>
      <c r="K42" s="357">
        <f t="shared" ref="K42:K44" si="33">H42-F42</f>
        <v>7.75</v>
      </c>
      <c r="L42" s="358">
        <f t="shared" ref="L42:L44" si="34">(F42*-0.7)/100</f>
        <v>-1.736</v>
      </c>
      <c r="M42" s="359">
        <f t="shared" ref="M42:M44" si="35">(K42+L42)/F42</f>
        <v>2.4250000000000001E-2</v>
      </c>
      <c r="N42" s="357" t="s">
        <v>587</v>
      </c>
      <c r="O42" s="360">
        <v>44672</v>
      </c>
      <c r="P42" s="307"/>
      <c r="Q42" s="307"/>
      <c r="R42" s="308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6">
        <v>12</v>
      </c>
      <c r="B43" s="401">
        <v>44671</v>
      </c>
      <c r="C43" s="417"/>
      <c r="D43" s="418" t="s">
        <v>188</v>
      </c>
      <c r="E43" s="403" t="s">
        <v>589</v>
      </c>
      <c r="F43" s="403">
        <v>1127.5</v>
      </c>
      <c r="G43" s="403">
        <v>1100</v>
      </c>
      <c r="H43" s="403">
        <v>1100</v>
      </c>
      <c r="I43" s="403" t="s">
        <v>1042</v>
      </c>
      <c r="J43" s="419" t="s">
        <v>1080</v>
      </c>
      <c r="K43" s="419">
        <f t="shared" si="33"/>
        <v>-27.5</v>
      </c>
      <c r="L43" s="420">
        <f t="shared" si="34"/>
        <v>-7.8925000000000001</v>
      </c>
      <c r="M43" s="421">
        <f t="shared" si="35"/>
        <v>-3.1390243902439025E-2</v>
      </c>
      <c r="N43" s="419" t="s">
        <v>599</v>
      </c>
      <c r="O43" s="422">
        <v>44676</v>
      </c>
      <c r="P43" s="307"/>
      <c r="Q43" s="307"/>
      <c r="R43" s="308" t="s">
        <v>933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6">
        <v>13</v>
      </c>
      <c r="B44" s="401">
        <v>44671</v>
      </c>
      <c r="C44" s="417"/>
      <c r="D44" s="418" t="s">
        <v>477</v>
      </c>
      <c r="E44" s="403" t="s">
        <v>589</v>
      </c>
      <c r="F44" s="403">
        <v>121</v>
      </c>
      <c r="G44" s="403">
        <v>117</v>
      </c>
      <c r="H44" s="403">
        <v>117</v>
      </c>
      <c r="I44" s="403" t="s">
        <v>1043</v>
      </c>
      <c r="J44" s="419" t="s">
        <v>1079</v>
      </c>
      <c r="K44" s="419">
        <f t="shared" si="33"/>
        <v>-4</v>
      </c>
      <c r="L44" s="420">
        <f t="shared" si="34"/>
        <v>-0.84699999999999986</v>
      </c>
      <c r="M44" s="421">
        <f t="shared" si="35"/>
        <v>-4.0057851239669415E-2</v>
      </c>
      <c r="N44" s="419" t="s">
        <v>599</v>
      </c>
      <c r="O44" s="422">
        <v>44676</v>
      </c>
      <c r="P44" s="307"/>
      <c r="Q44" s="307"/>
      <c r="R44" s="308" t="s">
        <v>933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50">
        <v>14</v>
      </c>
      <c r="B45" s="248">
        <v>44671</v>
      </c>
      <c r="C45" s="351"/>
      <c r="D45" s="352" t="s">
        <v>1044</v>
      </c>
      <c r="E45" s="251" t="s">
        <v>589</v>
      </c>
      <c r="F45" s="251" t="s">
        <v>1045</v>
      </c>
      <c r="G45" s="251">
        <v>227</v>
      </c>
      <c r="H45" s="251"/>
      <c r="I45" s="251" t="s">
        <v>1046</v>
      </c>
      <c r="J45" s="302" t="s">
        <v>590</v>
      </c>
      <c r="K45" s="302"/>
      <c r="L45" s="303"/>
      <c r="M45" s="304"/>
      <c r="N45" s="302"/>
      <c r="O45" s="331"/>
      <c r="P45" s="307"/>
      <c r="Q45" s="307"/>
      <c r="R45" s="308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6">
        <v>15</v>
      </c>
      <c r="B46" s="401">
        <v>44671</v>
      </c>
      <c r="C46" s="417"/>
      <c r="D46" s="418" t="s">
        <v>402</v>
      </c>
      <c r="E46" s="403" t="s">
        <v>589</v>
      </c>
      <c r="F46" s="403">
        <v>213</v>
      </c>
      <c r="G46" s="403">
        <v>207</v>
      </c>
      <c r="H46" s="403">
        <v>207</v>
      </c>
      <c r="I46" s="403" t="s">
        <v>658</v>
      </c>
      <c r="J46" s="419" t="s">
        <v>1078</v>
      </c>
      <c r="K46" s="419">
        <f t="shared" ref="K46:K47" si="36">H46-F46</f>
        <v>-6</v>
      </c>
      <c r="L46" s="420">
        <f t="shared" ref="L46:L47" si="37">(F46*-0.7)/100</f>
        <v>-1.4909999999999999</v>
      </c>
      <c r="M46" s="421">
        <f t="shared" ref="M46:M47" si="38">(K46+L46)/F46</f>
        <v>-3.5169014084507039E-2</v>
      </c>
      <c r="N46" s="419" t="s">
        <v>599</v>
      </c>
      <c r="O46" s="422">
        <v>44676</v>
      </c>
      <c r="P46" s="307"/>
      <c r="Q46" s="307"/>
      <c r="R46" s="308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361">
        <v>16</v>
      </c>
      <c r="B47" s="355">
        <v>44672</v>
      </c>
      <c r="C47" s="362"/>
      <c r="D47" s="363" t="s">
        <v>331</v>
      </c>
      <c r="E47" s="285" t="s">
        <v>589</v>
      </c>
      <c r="F47" s="285">
        <v>757.5</v>
      </c>
      <c r="G47" s="285">
        <v>730</v>
      </c>
      <c r="H47" s="285">
        <v>780</v>
      </c>
      <c r="I47" s="285">
        <v>800</v>
      </c>
      <c r="J47" s="357" t="s">
        <v>1047</v>
      </c>
      <c r="K47" s="357">
        <f t="shared" si="36"/>
        <v>22.5</v>
      </c>
      <c r="L47" s="358">
        <f t="shared" si="37"/>
        <v>-5.3025000000000002</v>
      </c>
      <c r="M47" s="359">
        <f t="shared" si="38"/>
        <v>2.2702970297029699E-2</v>
      </c>
      <c r="N47" s="357" t="s">
        <v>587</v>
      </c>
      <c r="O47" s="360">
        <v>44679</v>
      </c>
      <c r="P47" s="307"/>
      <c r="Q47" s="307"/>
      <c r="R47" s="308" t="s">
        <v>933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350">
        <v>17</v>
      </c>
      <c r="B48" s="248">
        <v>44672</v>
      </c>
      <c r="C48" s="351"/>
      <c r="D48" s="352" t="s">
        <v>520</v>
      </c>
      <c r="E48" s="251" t="s">
        <v>589</v>
      </c>
      <c r="F48" s="251" t="s">
        <v>1051</v>
      </c>
      <c r="G48" s="251">
        <v>1920</v>
      </c>
      <c r="H48" s="251"/>
      <c r="I48" s="251" t="s">
        <v>1052</v>
      </c>
      <c r="J48" s="302" t="s">
        <v>590</v>
      </c>
      <c r="K48" s="302"/>
      <c r="L48" s="303"/>
      <c r="M48" s="304"/>
      <c r="N48" s="302"/>
      <c r="O48" s="331"/>
      <c r="P48" s="307"/>
      <c r="Q48" s="307"/>
      <c r="R48" s="308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350">
        <v>18</v>
      </c>
      <c r="B49" s="248">
        <v>44672</v>
      </c>
      <c r="C49" s="351"/>
      <c r="D49" s="352" t="s">
        <v>116</v>
      </c>
      <c r="E49" s="251" t="s">
        <v>589</v>
      </c>
      <c r="F49" s="251" t="s">
        <v>1053</v>
      </c>
      <c r="G49" s="251">
        <v>1340</v>
      </c>
      <c r="H49" s="251"/>
      <c r="I49" s="251">
        <v>1450</v>
      </c>
      <c r="J49" s="302" t="s">
        <v>590</v>
      </c>
      <c r="K49" s="302"/>
      <c r="L49" s="303"/>
      <c r="M49" s="304"/>
      <c r="N49" s="302"/>
      <c r="O49" s="331"/>
      <c r="P49" s="307"/>
      <c r="Q49" s="307"/>
      <c r="R49" s="308" t="s">
        <v>588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50">
        <v>19</v>
      </c>
      <c r="B50" s="248">
        <v>44673</v>
      </c>
      <c r="C50" s="351"/>
      <c r="D50" s="352" t="s">
        <v>1064</v>
      </c>
      <c r="E50" s="251" t="s">
        <v>589</v>
      </c>
      <c r="F50" s="251" t="s">
        <v>1065</v>
      </c>
      <c r="G50" s="251">
        <v>1647</v>
      </c>
      <c r="H50" s="251"/>
      <c r="I50" s="251" t="s">
        <v>1066</v>
      </c>
      <c r="J50" s="302" t="s">
        <v>590</v>
      </c>
      <c r="K50" s="302"/>
      <c r="L50" s="303"/>
      <c r="M50" s="304"/>
      <c r="N50" s="302"/>
      <c r="O50" s="331"/>
      <c r="P50" s="307"/>
      <c r="Q50" s="307"/>
      <c r="R50" s="308" t="s">
        <v>588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50">
        <v>20</v>
      </c>
      <c r="B51" s="248">
        <v>44676</v>
      </c>
      <c r="C51" s="351"/>
      <c r="D51" s="352" t="s">
        <v>199</v>
      </c>
      <c r="E51" s="251" t="s">
        <v>589</v>
      </c>
      <c r="F51" s="251" t="s">
        <v>1086</v>
      </c>
      <c r="G51" s="251">
        <v>240</v>
      </c>
      <c r="H51" s="251"/>
      <c r="I51" s="251">
        <v>265</v>
      </c>
      <c r="J51" s="302" t="s">
        <v>590</v>
      </c>
      <c r="K51" s="302"/>
      <c r="L51" s="303"/>
      <c r="M51" s="304"/>
      <c r="N51" s="302"/>
      <c r="O51" s="331"/>
      <c r="P51" s="307"/>
      <c r="Q51" s="307"/>
      <c r="R51" s="308" t="s">
        <v>588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361">
        <v>21</v>
      </c>
      <c r="B52" s="355">
        <v>44676</v>
      </c>
      <c r="C52" s="362"/>
      <c r="D52" s="363" t="s">
        <v>189</v>
      </c>
      <c r="E52" s="285" t="s">
        <v>589</v>
      </c>
      <c r="F52" s="285">
        <v>494</v>
      </c>
      <c r="G52" s="285">
        <v>479</v>
      </c>
      <c r="H52" s="285">
        <v>507</v>
      </c>
      <c r="I52" s="285" t="s">
        <v>1087</v>
      </c>
      <c r="J52" s="357" t="s">
        <v>1146</v>
      </c>
      <c r="K52" s="357">
        <f t="shared" ref="K52" si="39">H52-F52</f>
        <v>13</v>
      </c>
      <c r="L52" s="358">
        <f t="shared" ref="L52" si="40">(F52*-0.7)/100</f>
        <v>-3.4579999999999997</v>
      </c>
      <c r="M52" s="359">
        <f t="shared" ref="M52" si="41">(K52+L52)/F52</f>
        <v>1.931578947368421E-2</v>
      </c>
      <c r="N52" s="357" t="s">
        <v>587</v>
      </c>
      <c r="O52" s="360">
        <v>44679</v>
      </c>
      <c r="P52" s="307"/>
      <c r="Q52" s="307"/>
      <c r="R52" s="308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361">
        <v>22</v>
      </c>
      <c r="B53" s="355">
        <v>44679</v>
      </c>
      <c r="C53" s="362"/>
      <c r="D53" s="363" t="s">
        <v>296</v>
      </c>
      <c r="E53" s="285" t="s">
        <v>1144</v>
      </c>
      <c r="F53" s="285">
        <v>225</v>
      </c>
      <c r="G53" s="285">
        <v>218</v>
      </c>
      <c r="H53" s="285">
        <v>230.5</v>
      </c>
      <c r="I53" s="285" t="s">
        <v>1145</v>
      </c>
      <c r="J53" s="357" t="s">
        <v>1047</v>
      </c>
      <c r="K53" s="357">
        <f t="shared" ref="K53" si="42">H53-F53</f>
        <v>5.5</v>
      </c>
      <c r="L53" s="358">
        <f>(F53*-0.07)/100</f>
        <v>-0.15750000000000003</v>
      </c>
      <c r="M53" s="359">
        <f t="shared" ref="M53" si="43">(K53+L53)/F53</f>
        <v>2.3744444444444446E-2</v>
      </c>
      <c r="N53" s="357" t="s">
        <v>587</v>
      </c>
      <c r="O53" s="360">
        <v>44679</v>
      </c>
      <c r="P53" s="307"/>
      <c r="Q53" s="307"/>
      <c r="R53" s="308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70" customFormat="1" ht="15" customHeight="1">
      <c r="K54" s="252"/>
      <c r="L54" s="283"/>
      <c r="M54" s="322"/>
      <c r="N54" s="252"/>
      <c r="O54" s="293"/>
      <c r="P54" s="1"/>
      <c r="Q54" s="1"/>
      <c r="R54" s="319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324"/>
      <c r="AJ54" s="323"/>
      <c r="AK54" s="323"/>
      <c r="AL54" s="323"/>
    </row>
    <row r="55" spans="1:38" ht="15" customHeight="1">
      <c r="A55" s="310"/>
      <c r="B55" s="311"/>
      <c r="C55" s="312"/>
      <c r="D55" s="313"/>
      <c r="E55" s="314"/>
      <c r="F55" s="314"/>
      <c r="G55" s="314"/>
      <c r="H55" s="314"/>
      <c r="I55" s="314"/>
      <c r="J55" s="315"/>
      <c r="K55" s="315"/>
      <c r="L55" s="316"/>
      <c r="M55" s="317"/>
      <c r="N55" s="315"/>
      <c r="O55" s="318"/>
      <c r="P55" s="1"/>
      <c r="Q55" s="1"/>
      <c r="R55" s="319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19" t="s">
        <v>591</v>
      </c>
      <c r="B56" s="142"/>
      <c r="C56" s="142"/>
      <c r="D56" s="1"/>
      <c r="E56" s="6"/>
      <c r="F56" s="6"/>
      <c r="G56" s="6"/>
      <c r="H56" s="6" t="s">
        <v>603</v>
      </c>
      <c r="I56" s="6"/>
      <c r="J56" s="6"/>
      <c r="K56" s="115"/>
      <c r="L56" s="144"/>
      <c r="M56" s="115"/>
      <c r="N56" s="116"/>
      <c r="O56" s="115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297"/>
      <c r="AD56" s="297"/>
      <c r="AE56" s="297"/>
      <c r="AF56" s="297"/>
      <c r="AG56" s="297"/>
      <c r="AH56" s="297"/>
    </row>
    <row r="57" spans="1:38" ht="12.75" customHeight="1">
      <c r="A57" s="126" t="s">
        <v>592</v>
      </c>
      <c r="B57" s="119"/>
      <c r="C57" s="119"/>
      <c r="D57" s="119"/>
      <c r="E57" s="41"/>
      <c r="F57" s="127" t="s">
        <v>593</v>
      </c>
      <c r="G57" s="56"/>
      <c r="H57" s="41"/>
      <c r="I57" s="56"/>
      <c r="J57" s="6"/>
      <c r="K57" s="145"/>
      <c r="L57" s="146"/>
      <c r="M57" s="6"/>
      <c r="N57" s="109"/>
      <c r="O57" s="147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6"/>
      <c r="B58" s="119"/>
      <c r="C58" s="119"/>
      <c r="D58" s="119"/>
      <c r="E58" s="6"/>
      <c r="F58" s="127" t="s">
        <v>595</v>
      </c>
      <c r="G58" s="56"/>
      <c r="H58" s="41"/>
      <c r="I58" s="56"/>
      <c r="J58" s="6"/>
      <c r="K58" s="145"/>
      <c r="L58" s="146"/>
      <c r="M58" s="6"/>
      <c r="N58" s="109"/>
      <c r="O58" s="147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9"/>
      <c r="B59" s="119"/>
      <c r="C59" s="119"/>
      <c r="D59" s="119"/>
      <c r="E59" s="6"/>
      <c r="F59" s="6"/>
      <c r="G59" s="6"/>
      <c r="H59" s="6"/>
      <c r="I59" s="6"/>
      <c r="J59" s="132"/>
      <c r="K59" s="129"/>
      <c r="L59" s="130"/>
      <c r="M59" s="6"/>
      <c r="N59" s="133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48" t="s">
        <v>604</v>
      </c>
      <c r="B60" s="148"/>
      <c r="C60" s="148"/>
      <c r="D60" s="148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6" t="s">
        <v>16</v>
      </c>
      <c r="B61" s="96" t="s">
        <v>564</v>
      </c>
      <c r="C61" s="96"/>
      <c r="D61" s="97" t="s">
        <v>575</v>
      </c>
      <c r="E61" s="96" t="s">
        <v>576</v>
      </c>
      <c r="F61" s="96" t="s">
        <v>577</v>
      </c>
      <c r="G61" s="96" t="s">
        <v>597</v>
      </c>
      <c r="H61" s="96" t="s">
        <v>579</v>
      </c>
      <c r="I61" s="96" t="s">
        <v>580</v>
      </c>
      <c r="J61" s="95" t="s">
        <v>581</v>
      </c>
      <c r="K61" s="149" t="s">
        <v>605</v>
      </c>
      <c r="L61" s="98" t="s">
        <v>583</v>
      </c>
      <c r="M61" s="149" t="s">
        <v>606</v>
      </c>
      <c r="N61" s="96" t="s">
        <v>607</v>
      </c>
      <c r="O61" s="95" t="s">
        <v>585</v>
      </c>
      <c r="P61" s="97" t="s">
        <v>586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247" customFormat="1" ht="13.5" customHeight="1">
      <c r="A62" s="356">
        <v>1</v>
      </c>
      <c r="B62" s="347">
        <v>44651</v>
      </c>
      <c r="C62" s="346"/>
      <c r="D62" s="346" t="s">
        <v>879</v>
      </c>
      <c r="E62" s="285" t="s">
        <v>589</v>
      </c>
      <c r="F62" s="285">
        <v>17520</v>
      </c>
      <c r="G62" s="285">
        <v>17340</v>
      </c>
      <c r="H62" s="330">
        <v>17625</v>
      </c>
      <c r="I62" s="330" t="s">
        <v>880</v>
      </c>
      <c r="J62" s="342" t="s">
        <v>872</v>
      </c>
      <c r="K62" s="330">
        <f t="shared" ref="K62" si="44">H62-F62</f>
        <v>105</v>
      </c>
      <c r="L62" s="343">
        <f t="shared" ref="L62" si="45">(H62*N62)*0.07%</f>
        <v>616.87500000000011</v>
      </c>
      <c r="M62" s="344">
        <f t="shared" ref="M62" si="46">(K62*N62)-L62</f>
        <v>4633.125</v>
      </c>
      <c r="N62" s="330">
        <v>50</v>
      </c>
      <c r="O62" s="345" t="s">
        <v>587</v>
      </c>
      <c r="P62" s="355">
        <v>44652</v>
      </c>
      <c r="Q62" s="249"/>
      <c r="R62" s="253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5" customHeight="1">
      <c r="A63" s="356">
        <v>2</v>
      </c>
      <c r="B63" s="355">
        <v>44652</v>
      </c>
      <c r="C63" s="332"/>
      <c r="D63" s="346" t="s">
        <v>884</v>
      </c>
      <c r="E63" s="285" t="s">
        <v>589</v>
      </c>
      <c r="F63" s="285">
        <v>2455</v>
      </c>
      <c r="G63" s="285">
        <v>2400</v>
      </c>
      <c r="H63" s="330">
        <v>2495</v>
      </c>
      <c r="I63" s="330" t="s">
        <v>871</v>
      </c>
      <c r="J63" s="342" t="s">
        <v>631</v>
      </c>
      <c r="K63" s="330">
        <f t="shared" ref="K63" si="47">H63-F63</f>
        <v>40</v>
      </c>
      <c r="L63" s="343">
        <f t="shared" ref="L63" si="48">(H63*N63)*0.07%</f>
        <v>436.62500000000006</v>
      </c>
      <c r="M63" s="344">
        <f t="shared" ref="M63" si="49">(K63*N63)-L63</f>
        <v>9563.375</v>
      </c>
      <c r="N63" s="330">
        <v>250</v>
      </c>
      <c r="O63" s="345" t="s">
        <v>587</v>
      </c>
      <c r="P63" s="355">
        <v>44652</v>
      </c>
      <c r="Q63" s="249"/>
      <c r="R63" s="253" t="s">
        <v>933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5" customHeight="1">
      <c r="A64" s="356">
        <v>3</v>
      </c>
      <c r="B64" s="355">
        <v>44652</v>
      </c>
      <c r="C64" s="332"/>
      <c r="D64" s="346" t="s">
        <v>878</v>
      </c>
      <c r="E64" s="285" t="s">
        <v>589</v>
      </c>
      <c r="F64" s="285">
        <v>2830</v>
      </c>
      <c r="G64" s="285">
        <v>2775</v>
      </c>
      <c r="H64" s="330">
        <v>2867.5</v>
      </c>
      <c r="I64" s="330" t="s">
        <v>882</v>
      </c>
      <c r="J64" s="342" t="s">
        <v>883</v>
      </c>
      <c r="K64" s="330">
        <f t="shared" ref="K64:K65" si="50">H64-F64</f>
        <v>37.5</v>
      </c>
      <c r="L64" s="343">
        <f t="shared" ref="L64:L65" si="51">(H64*N64)*0.07%</f>
        <v>501.81250000000006</v>
      </c>
      <c r="M64" s="344">
        <f t="shared" ref="M64:M65" si="52">(K64*N64)-L64</f>
        <v>8873.1875</v>
      </c>
      <c r="N64" s="330">
        <v>250</v>
      </c>
      <c r="O64" s="345" t="s">
        <v>587</v>
      </c>
      <c r="P64" s="355">
        <v>44652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5" customHeight="1">
      <c r="A65" s="356">
        <v>4</v>
      </c>
      <c r="B65" s="355">
        <v>44652</v>
      </c>
      <c r="C65" s="346"/>
      <c r="D65" s="346" t="s">
        <v>885</v>
      </c>
      <c r="E65" s="285" t="s">
        <v>589</v>
      </c>
      <c r="F65" s="285">
        <v>2380</v>
      </c>
      <c r="G65" s="285">
        <v>2335</v>
      </c>
      <c r="H65" s="330">
        <v>2410</v>
      </c>
      <c r="I65" s="330" t="s">
        <v>886</v>
      </c>
      <c r="J65" s="342" t="s">
        <v>602</v>
      </c>
      <c r="K65" s="330">
        <f t="shared" si="50"/>
        <v>30</v>
      </c>
      <c r="L65" s="343">
        <f t="shared" si="51"/>
        <v>463.92500000000007</v>
      </c>
      <c r="M65" s="344">
        <f t="shared" si="52"/>
        <v>7786.0749999999998</v>
      </c>
      <c r="N65" s="330">
        <v>275</v>
      </c>
      <c r="O65" s="345" t="s">
        <v>587</v>
      </c>
      <c r="P65" s="355">
        <v>44655</v>
      </c>
      <c r="Q65" s="249"/>
      <c r="R65" s="253" t="s">
        <v>933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5" customHeight="1">
      <c r="A66" s="356">
        <v>5</v>
      </c>
      <c r="B66" s="355">
        <v>44652</v>
      </c>
      <c r="C66" s="346"/>
      <c r="D66" s="346" t="s">
        <v>887</v>
      </c>
      <c r="E66" s="285" t="s">
        <v>589</v>
      </c>
      <c r="F66" s="285">
        <v>2100</v>
      </c>
      <c r="G66" s="285">
        <v>2048</v>
      </c>
      <c r="H66" s="330">
        <v>2130</v>
      </c>
      <c r="I66" s="330" t="s">
        <v>865</v>
      </c>
      <c r="J66" s="342" t="s">
        <v>602</v>
      </c>
      <c r="K66" s="330">
        <f t="shared" ref="K66" si="53">H66-F66</f>
        <v>30</v>
      </c>
      <c r="L66" s="343">
        <f t="shared" ref="L66" si="54">(H66*N66)*0.07%</f>
        <v>372.75000000000006</v>
      </c>
      <c r="M66" s="344">
        <f t="shared" ref="M66" si="55">(K66*N66)-L66</f>
        <v>7127.25</v>
      </c>
      <c r="N66" s="330">
        <v>250</v>
      </c>
      <c r="O66" s="345" t="s">
        <v>587</v>
      </c>
      <c r="P66" s="355">
        <v>44655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56">
        <v>6</v>
      </c>
      <c r="B67" s="355">
        <v>44652</v>
      </c>
      <c r="C67" s="346"/>
      <c r="D67" s="346" t="s">
        <v>888</v>
      </c>
      <c r="E67" s="285" t="s">
        <v>589</v>
      </c>
      <c r="F67" s="285">
        <v>1494</v>
      </c>
      <c r="G67" s="285">
        <v>1475</v>
      </c>
      <c r="H67" s="330">
        <v>1637.5</v>
      </c>
      <c r="I67" s="330" t="s">
        <v>889</v>
      </c>
      <c r="J67" s="342" t="s">
        <v>893</v>
      </c>
      <c r="K67" s="330">
        <f t="shared" ref="K67:K68" si="56">H67-F67</f>
        <v>143.5</v>
      </c>
      <c r="L67" s="343">
        <f t="shared" ref="L67:L68" si="57">(H67*N67)*0.07%</f>
        <v>630.43750000000011</v>
      </c>
      <c r="M67" s="344">
        <f t="shared" ref="M67:M68" si="58">(K67*N67)-L67</f>
        <v>78294.5625</v>
      </c>
      <c r="N67" s="330">
        <v>550</v>
      </c>
      <c r="O67" s="345" t="s">
        <v>587</v>
      </c>
      <c r="P67" s="355">
        <v>44655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56">
        <v>7</v>
      </c>
      <c r="B68" s="355">
        <v>44652</v>
      </c>
      <c r="C68" s="346"/>
      <c r="D68" s="346" t="s">
        <v>876</v>
      </c>
      <c r="E68" s="285" t="s">
        <v>589</v>
      </c>
      <c r="F68" s="285">
        <v>955</v>
      </c>
      <c r="G68" s="285">
        <v>940</v>
      </c>
      <c r="H68" s="330">
        <v>966.5</v>
      </c>
      <c r="I68" s="330" t="s">
        <v>890</v>
      </c>
      <c r="J68" s="342" t="s">
        <v>894</v>
      </c>
      <c r="K68" s="330">
        <f t="shared" si="56"/>
        <v>11.5</v>
      </c>
      <c r="L68" s="343">
        <f t="shared" si="57"/>
        <v>575.06750000000011</v>
      </c>
      <c r="M68" s="344">
        <f t="shared" si="58"/>
        <v>9199.932499999999</v>
      </c>
      <c r="N68" s="330">
        <v>850</v>
      </c>
      <c r="O68" s="345" t="s">
        <v>587</v>
      </c>
      <c r="P68" s="355">
        <v>44655</v>
      </c>
      <c r="Q68" s="249"/>
      <c r="R68" s="253" t="s">
        <v>933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56">
        <v>8</v>
      </c>
      <c r="B69" s="355">
        <v>44655</v>
      </c>
      <c r="C69" s="346"/>
      <c r="D69" s="346" t="s">
        <v>879</v>
      </c>
      <c r="E69" s="285" t="s">
        <v>898</v>
      </c>
      <c r="F69" s="285">
        <v>18090</v>
      </c>
      <c r="G69" s="285">
        <v>18260</v>
      </c>
      <c r="H69" s="330">
        <v>17980</v>
      </c>
      <c r="I69" s="330" t="s">
        <v>899</v>
      </c>
      <c r="J69" s="342" t="s">
        <v>900</v>
      </c>
      <c r="K69" s="330">
        <f>F69-H69</f>
        <v>110</v>
      </c>
      <c r="L69" s="343">
        <f t="shared" ref="L69:L70" si="59">(H69*N69)*0.07%</f>
        <v>629.30000000000007</v>
      </c>
      <c r="M69" s="344">
        <f t="shared" ref="M69:M70" si="60">(K69*N69)-L69</f>
        <v>4870.7</v>
      </c>
      <c r="N69" s="330">
        <v>50</v>
      </c>
      <c r="O69" s="345" t="s">
        <v>587</v>
      </c>
      <c r="P69" s="355">
        <v>44655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5">
        <v>9</v>
      </c>
      <c r="B70" s="355">
        <v>44655</v>
      </c>
      <c r="C70" s="346"/>
      <c r="D70" s="346" t="s">
        <v>902</v>
      </c>
      <c r="E70" s="285" t="s">
        <v>589</v>
      </c>
      <c r="F70" s="285">
        <v>736.5</v>
      </c>
      <c r="G70" s="285">
        <v>726</v>
      </c>
      <c r="H70" s="330">
        <v>745</v>
      </c>
      <c r="I70" s="330" t="s">
        <v>903</v>
      </c>
      <c r="J70" s="342" t="s">
        <v>638</v>
      </c>
      <c r="K70" s="330">
        <f t="shared" ref="K70:K71" si="61">H70-F70</f>
        <v>8.5</v>
      </c>
      <c r="L70" s="343">
        <f t="shared" si="59"/>
        <v>704.02500000000009</v>
      </c>
      <c r="M70" s="344">
        <f t="shared" si="60"/>
        <v>10770.975</v>
      </c>
      <c r="N70" s="330">
        <v>1350</v>
      </c>
      <c r="O70" s="345" t="s">
        <v>587</v>
      </c>
      <c r="P70" s="355">
        <v>44656</v>
      </c>
      <c r="Q70" s="249"/>
      <c r="R70" s="253" t="s">
        <v>933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91">
        <v>10</v>
      </c>
      <c r="B71" s="401">
        <v>44655</v>
      </c>
      <c r="C71" s="402"/>
      <c r="D71" s="402" t="s">
        <v>906</v>
      </c>
      <c r="E71" s="403" t="s">
        <v>589</v>
      </c>
      <c r="F71" s="403">
        <v>988</v>
      </c>
      <c r="G71" s="403">
        <v>974</v>
      </c>
      <c r="H71" s="398">
        <v>974</v>
      </c>
      <c r="I71" s="398" t="s">
        <v>907</v>
      </c>
      <c r="J71" s="397" t="s">
        <v>914</v>
      </c>
      <c r="K71" s="398">
        <f t="shared" si="61"/>
        <v>-14</v>
      </c>
      <c r="L71" s="399">
        <f t="shared" ref="L71" si="62">(H71*N71)*0.07%</f>
        <v>613.62000000000012</v>
      </c>
      <c r="M71" s="400">
        <f t="shared" ref="M71" si="63">(K71*N71)-L71</f>
        <v>-13213.62</v>
      </c>
      <c r="N71" s="398">
        <v>900</v>
      </c>
      <c r="O71" s="419" t="s">
        <v>599</v>
      </c>
      <c r="P71" s="401">
        <v>44656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5">
        <v>11</v>
      </c>
      <c r="B72" s="355">
        <v>44655</v>
      </c>
      <c r="C72" s="346"/>
      <c r="D72" s="346" t="s">
        <v>878</v>
      </c>
      <c r="E72" s="285" t="s">
        <v>589</v>
      </c>
      <c r="F72" s="285">
        <v>2870</v>
      </c>
      <c r="G72" s="285">
        <v>2820</v>
      </c>
      <c r="H72" s="330">
        <v>2905</v>
      </c>
      <c r="I72" s="330" t="s">
        <v>908</v>
      </c>
      <c r="J72" s="342" t="s">
        <v>912</v>
      </c>
      <c r="K72" s="330">
        <f t="shared" ref="K72" si="64">H72-F72</f>
        <v>35</v>
      </c>
      <c r="L72" s="343">
        <f t="shared" ref="L72" si="65">(H72*N72)*0.07%</f>
        <v>508.37500000000006</v>
      </c>
      <c r="M72" s="344">
        <f t="shared" ref="M72" si="66">(K72*N72)-L72</f>
        <v>8241.625</v>
      </c>
      <c r="N72" s="330">
        <v>250</v>
      </c>
      <c r="O72" s="345" t="s">
        <v>587</v>
      </c>
      <c r="P72" s="355">
        <v>44656</v>
      </c>
      <c r="Q72" s="249"/>
      <c r="R72" s="253" t="s">
        <v>933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85">
        <v>12</v>
      </c>
      <c r="B73" s="355">
        <v>44656</v>
      </c>
      <c r="C73" s="346"/>
      <c r="D73" s="346" t="s">
        <v>911</v>
      </c>
      <c r="E73" s="285" t="s">
        <v>589</v>
      </c>
      <c r="F73" s="285">
        <v>583</v>
      </c>
      <c r="G73" s="285">
        <v>570</v>
      </c>
      <c r="H73" s="330">
        <v>586.5</v>
      </c>
      <c r="I73" s="330">
        <v>600</v>
      </c>
      <c r="J73" s="342" t="s">
        <v>935</v>
      </c>
      <c r="K73" s="330">
        <f t="shared" ref="K73" si="67">H73-F73</f>
        <v>3.5</v>
      </c>
      <c r="L73" s="343">
        <f t="shared" ref="L73:L75" si="68">(H73*N73)*0.07%</f>
        <v>441.34125000000006</v>
      </c>
      <c r="M73" s="344">
        <f t="shared" ref="M73:M75" si="69">(K73*N73)-L73</f>
        <v>3321.1587500000001</v>
      </c>
      <c r="N73" s="330">
        <v>1075</v>
      </c>
      <c r="O73" s="345" t="s">
        <v>587</v>
      </c>
      <c r="P73" s="355">
        <v>44656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85">
        <v>13</v>
      </c>
      <c r="B74" s="355">
        <v>44656</v>
      </c>
      <c r="C74" s="346"/>
      <c r="D74" s="346" t="s">
        <v>879</v>
      </c>
      <c r="E74" s="285" t="s">
        <v>898</v>
      </c>
      <c r="F74" s="285">
        <v>18130</v>
      </c>
      <c r="G74" s="285">
        <v>18310</v>
      </c>
      <c r="H74" s="330">
        <v>18045</v>
      </c>
      <c r="I74" s="330" t="s">
        <v>899</v>
      </c>
      <c r="J74" s="342" t="s">
        <v>913</v>
      </c>
      <c r="K74" s="330">
        <f>F74-H74</f>
        <v>85</v>
      </c>
      <c r="L74" s="343">
        <f t="shared" si="68"/>
        <v>631.57500000000005</v>
      </c>
      <c r="M74" s="344">
        <f t="shared" si="69"/>
        <v>3618.4250000000002</v>
      </c>
      <c r="N74" s="330">
        <v>50</v>
      </c>
      <c r="O74" s="345" t="s">
        <v>587</v>
      </c>
      <c r="P74" s="355">
        <v>44656</v>
      </c>
      <c r="Q74" s="249"/>
      <c r="R74" s="253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85">
        <v>14</v>
      </c>
      <c r="B75" s="355">
        <v>44656</v>
      </c>
      <c r="C75" s="346"/>
      <c r="D75" s="346" t="s">
        <v>902</v>
      </c>
      <c r="E75" s="285" t="s">
        <v>589</v>
      </c>
      <c r="F75" s="285">
        <v>736</v>
      </c>
      <c r="G75" s="285">
        <v>725</v>
      </c>
      <c r="H75" s="330">
        <v>744</v>
      </c>
      <c r="I75" s="330" t="s">
        <v>903</v>
      </c>
      <c r="J75" s="342" t="s">
        <v>862</v>
      </c>
      <c r="K75" s="330">
        <f t="shared" ref="K75" si="70">H75-F75</f>
        <v>8</v>
      </c>
      <c r="L75" s="343">
        <f t="shared" si="68"/>
        <v>703.08000000000015</v>
      </c>
      <c r="M75" s="344">
        <f t="shared" si="69"/>
        <v>10096.92</v>
      </c>
      <c r="N75" s="330">
        <v>1350</v>
      </c>
      <c r="O75" s="345" t="s">
        <v>587</v>
      </c>
      <c r="P75" s="355">
        <v>44656</v>
      </c>
      <c r="Q75" s="249"/>
      <c r="R75" s="253" t="s">
        <v>933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85">
        <v>15</v>
      </c>
      <c r="B76" s="355">
        <v>44657</v>
      </c>
      <c r="C76" s="346"/>
      <c r="D76" s="346" t="s">
        <v>885</v>
      </c>
      <c r="E76" s="285" t="s">
        <v>589</v>
      </c>
      <c r="F76" s="285">
        <v>2463</v>
      </c>
      <c r="G76" s="285">
        <v>2410</v>
      </c>
      <c r="H76" s="330">
        <v>2497.5</v>
      </c>
      <c r="I76" s="330" t="s">
        <v>923</v>
      </c>
      <c r="J76" s="342" t="s">
        <v>934</v>
      </c>
      <c r="K76" s="330">
        <f t="shared" ref="K76" si="71">H76-F76</f>
        <v>34.5</v>
      </c>
      <c r="L76" s="343">
        <f t="shared" ref="L76" si="72">(H76*N76)*0.07%</f>
        <v>480.76875000000007</v>
      </c>
      <c r="M76" s="344">
        <f t="shared" ref="M76" si="73">(K76*N76)-L76</f>
        <v>9006.7312500000007</v>
      </c>
      <c r="N76" s="330">
        <v>275</v>
      </c>
      <c r="O76" s="345" t="s">
        <v>587</v>
      </c>
      <c r="P76" s="355">
        <v>44657</v>
      </c>
      <c r="Q76" s="249"/>
      <c r="R76" s="253" t="s">
        <v>933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385">
        <v>16</v>
      </c>
      <c r="B77" s="355">
        <v>44657</v>
      </c>
      <c r="C77" s="346"/>
      <c r="D77" s="346" t="s">
        <v>878</v>
      </c>
      <c r="E77" s="285" t="s">
        <v>589</v>
      </c>
      <c r="F77" s="285">
        <v>2880</v>
      </c>
      <c r="G77" s="285">
        <v>2830</v>
      </c>
      <c r="H77" s="330">
        <v>2920</v>
      </c>
      <c r="I77" s="330" t="s">
        <v>908</v>
      </c>
      <c r="J77" s="342" t="s">
        <v>631</v>
      </c>
      <c r="K77" s="330">
        <f t="shared" ref="K77:K79" si="74">H77-F77</f>
        <v>40</v>
      </c>
      <c r="L77" s="343">
        <f t="shared" ref="L77:L79" si="75">(H77*N77)*0.07%</f>
        <v>511.00000000000006</v>
      </c>
      <c r="M77" s="344">
        <f t="shared" ref="M77" si="76">(K77*N77)-L77</f>
        <v>9489</v>
      </c>
      <c r="N77" s="330">
        <v>250</v>
      </c>
      <c r="O77" s="345" t="s">
        <v>587</v>
      </c>
      <c r="P77" s="355">
        <v>44658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385">
        <v>17</v>
      </c>
      <c r="B78" s="355">
        <v>44657</v>
      </c>
      <c r="C78" s="346"/>
      <c r="D78" s="346" t="s">
        <v>885</v>
      </c>
      <c r="E78" s="285" t="s">
        <v>589</v>
      </c>
      <c r="F78" s="285">
        <v>2462</v>
      </c>
      <c r="G78" s="285">
        <v>2410</v>
      </c>
      <c r="H78" s="330">
        <v>2525</v>
      </c>
      <c r="I78" s="330" t="s">
        <v>923</v>
      </c>
      <c r="J78" s="342" t="s">
        <v>937</v>
      </c>
      <c r="K78" s="330">
        <f t="shared" si="74"/>
        <v>63</v>
      </c>
      <c r="L78" s="343">
        <f t="shared" si="75"/>
        <v>486.06250000000006</v>
      </c>
      <c r="M78" s="344">
        <f>(K78*N78)-L78</f>
        <v>16838.9375</v>
      </c>
      <c r="N78" s="330">
        <v>275</v>
      </c>
      <c r="O78" s="345" t="s">
        <v>587</v>
      </c>
      <c r="P78" s="355">
        <v>44658</v>
      </c>
      <c r="Q78" s="249"/>
      <c r="R78" s="253" t="s">
        <v>933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91">
        <v>18</v>
      </c>
      <c r="B79" s="401">
        <v>44657</v>
      </c>
      <c r="C79" s="402"/>
      <c r="D79" s="402" t="s">
        <v>931</v>
      </c>
      <c r="E79" s="403" t="s">
        <v>589</v>
      </c>
      <c r="F79" s="403">
        <v>1832</v>
      </c>
      <c r="G79" s="403">
        <v>1790</v>
      </c>
      <c r="H79" s="398">
        <v>1790</v>
      </c>
      <c r="I79" s="398" t="s">
        <v>932</v>
      </c>
      <c r="J79" s="397" t="s">
        <v>956</v>
      </c>
      <c r="K79" s="398">
        <f t="shared" si="74"/>
        <v>-42</v>
      </c>
      <c r="L79" s="399">
        <f t="shared" si="75"/>
        <v>375.90000000000003</v>
      </c>
      <c r="M79" s="400">
        <f t="shared" ref="M79" si="77">(K79*N79)-L79</f>
        <v>-12975.9</v>
      </c>
      <c r="N79" s="398">
        <v>300</v>
      </c>
      <c r="O79" s="419" t="s">
        <v>599</v>
      </c>
      <c r="P79" s="401">
        <v>44662</v>
      </c>
      <c r="Q79" s="249"/>
      <c r="R79" s="253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91">
        <v>19</v>
      </c>
      <c r="B80" s="401">
        <v>44657</v>
      </c>
      <c r="C80" s="402"/>
      <c r="D80" s="402" t="s">
        <v>911</v>
      </c>
      <c r="E80" s="403" t="s">
        <v>589</v>
      </c>
      <c r="F80" s="403">
        <v>582</v>
      </c>
      <c r="G80" s="403">
        <v>570</v>
      </c>
      <c r="H80" s="398">
        <v>570</v>
      </c>
      <c r="I80" s="398">
        <v>600</v>
      </c>
      <c r="J80" s="397" t="s">
        <v>976</v>
      </c>
      <c r="K80" s="398">
        <f t="shared" ref="K80" si="78">H80-F80</f>
        <v>-12</v>
      </c>
      <c r="L80" s="399">
        <f t="shared" ref="L80" si="79">(H80*N80)*0.07%</f>
        <v>359.10000000000008</v>
      </c>
      <c r="M80" s="400">
        <f t="shared" ref="M80" si="80">(K80*N80)-L80</f>
        <v>-11159.1</v>
      </c>
      <c r="N80" s="398">
        <v>900</v>
      </c>
      <c r="O80" s="419" t="s">
        <v>599</v>
      </c>
      <c r="P80" s="401">
        <v>44663</v>
      </c>
      <c r="Q80" s="249"/>
      <c r="R80" s="253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385">
        <v>20</v>
      </c>
      <c r="B81" s="355">
        <v>44658</v>
      </c>
      <c r="C81" s="346"/>
      <c r="D81" s="346" t="s">
        <v>902</v>
      </c>
      <c r="E81" s="285" t="s">
        <v>589</v>
      </c>
      <c r="F81" s="285">
        <v>731.5</v>
      </c>
      <c r="G81" s="285">
        <v>722</v>
      </c>
      <c r="H81" s="330">
        <v>739.5</v>
      </c>
      <c r="I81" s="330" t="s">
        <v>940</v>
      </c>
      <c r="J81" s="342" t="s">
        <v>862</v>
      </c>
      <c r="K81" s="330">
        <f t="shared" ref="K81:K82" si="81">H81-F81</f>
        <v>8</v>
      </c>
      <c r="L81" s="343">
        <f t="shared" ref="L81:L82" si="82">(H81*N81)*0.07%</f>
        <v>698.8275000000001</v>
      </c>
      <c r="M81" s="344">
        <f t="shared" ref="M81:M82" si="83">(K81*N81)-L81</f>
        <v>10101.172500000001</v>
      </c>
      <c r="N81" s="330">
        <v>1350</v>
      </c>
      <c r="O81" s="345" t="s">
        <v>587</v>
      </c>
      <c r="P81" s="355">
        <v>44659</v>
      </c>
      <c r="Q81" s="249"/>
      <c r="R81" s="253" t="s">
        <v>933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385">
        <v>21</v>
      </c>
      <c r="B82" s="355">
        <v>44658</v>
      </c>
      <c r="C82" s="346"/>
      <c r="D82" s="346" t="s">
        <v>878</v>
      </c>
      <c r="E82" s="285" t="s">
        <v>589</v>
      </c>
      <c r="F82" s="285">
        <v>2870</v>
      </c>
      <c r="G82" s="285">
        <v>2820</v>
      </c>
      <c r="H82" s="330">
        <v>2910</v>
      </c>
      <c r="I82" s="330" t="s">
        <v>908</v>
      </c>
      <c r="J82" s="342" t="s">
        <v>631</v>
      </c>
      <c r="K82" s="330">
        <f t="shared" si="81"/>
        <v>40</v>
      </c>
      <c r="L82" s="343">
        <f t="shared" si="82"/>
        <v>509.25000000000006</v>
      </c>
      <c r="M82" s="344">
        <f t="shared" si="83"/>
        <v>9490.75</v>
      </c>
      <c r="N82" s="330">
        <v>250</v>
      </c>
      <c r="O82" s="345" t="s">
        <v>587</v>
      </c>
      <c r="P82" s="355">
        <v>44659</v>
      </c>
      <c r="Q82" s="249"/>
      <c r="R82" s="253" t="s">
        <v>933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385">
        <v>22</v>
      </c>
      <c r="B83" s="355">
        <v>44659</v>
      </c>
      <c r="C83" s="346"/>
      <c r="D83" s="346" t="s">
        <v>948</v>
      </c>
      <c r="E83" s="285" t="s">
        <v>589</v>
      </c>
      <c r="F83" s="285">
        <v>1161</v>
      </c>
      <c r="G83" s="285">
        <v>1142</v>
      </c>
      <c r="H83" s="330">
        <v>1174.5</v>
      </c>
      <c r="I83" s="330" t="s">
        <v>949</v>
      </c>
      <c r="J83" s="342" t="s">
        <v>922</v>
      </c>
      <c r="K83" s="330">
        <f t="shared" ref="K83:K84" si="84">H83-F83</f>
        <v>13.5</v>
      </c>
      <c r="L83" s="343">
        <f t="shared" ref="L83:L84" si="85">(H83*N83)*0.07%</f>
        <v>575.50500000000011</v>
      </c>
      <c r="M83" s="344">
        <f t="shared" ref="M83:M84" si="86">(K83*N83)-L83</f>
        <v>8874.494999999999</v>
      </c>
      <c r="N83" s="330">
        <v>700</v>
      </c>
      <c r="O83" s="345" t="s">
        <v>587</v>
      </c>
      <c r="P83" s="355">
        <v>44659</v>
      </c>
      <c r="Q83" s="249"/>
      <c r="R83" s="253" t="s">
        <v>933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391">
        <v>23</v>
      </c>
      <c r="B84" s="401">
        <v>44659</v>
      </c>
      <c r="C84" s="402"/>
      <c r="D84" s="402" t="s">
        <v>950</v>
      </c>
      <c r="E84" s="403" t="s">
        <v>589</v>
      </c>
      <c r="F84" s="403">
        <v>1573</v>
      </c>
      <c r="G84" s="403">
        <v>1535</v>
      </c>
      <c r="H84" s="398">
        <v>1535</v>
      </c>
      <c r="I84" s="398" t="s">
        <v>951</v>
      </c>
      <c r="J84" s="397" t="s">
        <v>945</v>
      </c>
      <c r="K84" s="398">
        <f t="shared" si="84"/>
        <v>-38</v>
      </c>
      <c r="L84" s="399">
        <f t="shared" si="85"/>
        <v>376.07500000000005</v>
      </c>
      <c r="M84" s="400">
        <f t="shared" si="86"/>
        <v>-13676.075000000001</v>
      </c>
      <c r="N84" s="398">
        <v>350</v>
      </c>
      <c r="O84" s="419" t="s">
        <v>599</v>
      </c>
      <c r="P84" s="401">
        <v>44664</v>
      </c>
      <c r="Q84" s="249"/>
      <c r="R84" s="253" t="s">
        <v>933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391">
        <v>24</v>
      </c>
      <c r="B85" s="401">
        <v>44662</v>
      </c>
      <c r="C85" s="402"/>
      <c r="D85" s="402" t="s">
        <v>885</v>
      </c>
      <c r="E85" s="403" t="s">
        <v>589</v>
      </c>
      <c r="F85" s="403">
        <v>2515</v>
      </c>
      <c r="G85" s="403">
        <v>2465</v>
      </c>
      <c r="H85" s="398">
        <v>2465</v>
      </c>
      <c r="I85" s="398" t="s">
        <v>957</v>
      </c>
      <c r="J85" s="397" t="s">
        <v>977</v>
      </c>
      <c r="K85" s="398">
        <f t="shared" ref="K85:K87" si="87">H85-F85</f>
        <v>-50</v>
      </c>
      <c r="L85" s="399">
        <f t="shared" ref="L85:L86" si="88">(H85*N85)*0.07%</f>
        <v>474.51250000000005</v>
      </c>
      <c r="M85" s="400">
        <f t="shared" ref="M85:M86" si="89">(K85*N85)-L85</f>
        <v>-14224.512500000001</v>
      </c>
      <c r="N85" s="398">
        <v>275</v>
      </c>
      <c r="O85" s="419" t="s">
        <v>599</v>
      </c>
      <c r="P85" s="401">
        <v>44663</v>
      </c>
      <c r="Q85" s="249"/>
      <c r="R85" s="253" t="s">
        <v>933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391">
        <v>25</v>
      </c>
      <c r="B86" s="401">
        <v>44662</v>
      </c>
      <c r="C86" s="402"/>
      <c r="D86" s="402" t="s">
        <v>963</v>
      </c>
      <c r="E86" s="403" t="s">
        <v>589</v>
      </c>
      <c r="F86" s="403">
        <v>1137</v>
      </c>
      <c r="G86" s="403">
        <v>1120</v>
      </c>
      <c r="H86" s="398">
        <v>1120</v>
      </c>
      <c r="I86" s="398" t="s">
        <v>964</v>
      </c>
      <c r="J86" s="397" t="s">
        <v>919</v>
      </c>
      <c r="K86" s="398">
        <f t="shared" si="87"/>
        <v>-17</v>
      </c>
      <c r="L86" s="399">
        <f t="shared" si="88"/>
        <v>548.80000000000007</v>
      </c>
      <c r="M86" s="400">
        <f t="shared" si="89"/>
        <v>-12448.8</v>
      </c>
      <c r="N86" s="398">
        <v>700</v>
      </c>
      <c r="O86" s="443" t="s">
        <v>599</v>
      </c>
      <c r="P86" s="401">
        <v>44663</v>
      </c>
      <c r="Q86" s="249"/>
      <c r="R86" s="253" t="s">
        <v>933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486">
        <v>26</v>
      </c>
      <c r="B87" s="480">
        <v>44662</v>
      </c>
      <c r="C87" s="402"/>
      <c r="D87" s="402" t="s">
        <v>967</v>
      </c>
      <c r="E87" s="403" t="s">
        <v>589</v>
      </c>
      <c r="F87" s="403">
        <v>269.5</v>
      </c>
      <c r="G87" s="403">
        <v>262</v>
      </c>
      <c r="H87" s="403">
        <v>262</v>
      </c>
      <c r="I87" s="403">
        <v>280</v>
      </c>
      <c r="J87" s="488" t="s">
        <v>1026</v>
      </c>
      <c r="K87" s="403">
        <f t="shared" si="87"/>
        <v>-7.5</v>
      </c>
      <c r="L87" s="450">
        <v>400</v>
      </c>
      <c r="M87" s="490">
        <f>(-3.65*3200)-500</f>
        <v>-12180</v>
      </c>
      <c r="N87" s="492">
        <v>3200</v>
      </c>
      <c r="O87" s="494" t="s">
        <v>599</v>
      </c>
      <c r="P87" s="480">
        <v>44671</v>
      </c>
      <c r="Q87" s="249"/>
      <c r="R87" s="253" t="s">
        <v>588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487"/>
      <c r="B88" s="481"/>
      <c r="C88" s="402"/>
      <c r="D88" s="402" t="s">
        <v>968</v>
      </c>
      <c r="E88" s="403" t="s">
        <v>898</v>
      </c>
      <c r="F88" s="403">
        <v>4.8499999999999996</v>
      </c>
      <c r="G88" s="403"/>
      <c r="H88" s="403">
        <v>1</v>
      </c>
      <c r="I88" s="403"/>
      <c r="J88" s="489"/>
      <c r="K88" s="403">
        <f>F88-H88</f>
        <v>3.8499999999999996</v>
      </c>
      <c r="L88" s="450">
        <v>100</v>
      </c>
      <c r="M88" s="491"/>
      <c r="N88" s="493"/>
      <c r="O88" s="494"/>
      <c r="P88" s="481"/>
      <c r="Q88" s="249"/>
      <c r="R88" s="253" t="s">
        <v>588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427">
        <v>27</v>
      </c>
      <c r="B89" s="355">
        <v>44663</v>
      </c>
      <c r="C89" s="346"/>
      <c r="D89" s="346" t="s">
        <v>978</v>
      </c>
      <c r="E89" s="285" t="s">
        <v>589</v>
      </c>
      <c r="F89" s="285">
        <v>2600</v>
      </c>
      <c r="G89" s="285">
        <v>2550</v>
      </c>
      <c r="H89" s="330">
        <v>2610</v>
      </c>
      <c r="I89" s="330" t="s">
        <v>979</v>
      </c>
      <c r="J89" s="342" t="s">
        <v>1020</v>
      </c>
      <c r="K89" s="330">
        <f t="shared" ref="K89" si="90">H89-F89</f>
        <v>10</v>
      </c>
      <c r="L89" s="343">
        <f t="shared" ref="L89" si="91">(H89*N89)*0.07%</f>
        <v>456.75000000000006</v>
      </c>
      <c r="M89" s="344">
        <f t="shared" ref="M89" si="92">(K89*N89)-L89</f>
        <v>2043.25</v>
      </c>
      <c r="N89" s="330">
        <v>250</v>
      </c>
      <c r="O89" s="345" t="s">
        <v>587</v>
      </c>
      <c r="P89" s="355">
        <v>44670</v>
      </c>
      <c r="Q89" s="249"/>
      <c r="R89" s="253" t="s">
        <v>588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427">
        <v>28</v>
      </c>
      <c r="B90" s="355">
        <v>44663</v>
      </c>
      <c r="C90" s="346"/>
      <c r="D90" s="346" t="s">
        <v>879</v>
      </c>
      <c r="E90" s="285" t="s">
        <v>589</v>
      </c>
      <c r="F90" s="285">
        <v>17575</v>
      </c>
      <c r="G90" s="285">
        <v>17420</v>
      </c>
      <c r="H90" s="330">
        <v>17645</v>
      </c>
      <c r="I90" s="330" t="s">
        <v>981</v>
      </c>
      <c r="J90" s="342" t="s">
        <v>770</v>
      </c>
      <c r="K90" s="330">
        <f t="shared" ref="K90" si="93">H90-F90</f>
        <v>70</v>
      </c>
      <c r="L90" s="343">
        <f t="shared" ref="L90" si="94">(H90*N90)*0.07%</f>
        <v>617.57500000000005</v>
      </c>
      <c r="M90" s="344">
        <f t="shared" ref="M90" si="95">(K90*N90)-L90</f>
        <v>2882.4250000000002</v>
      </c>
      <c r="N90" s="330">
        <v>50</v>
      </c>
      <c r="O90" s="345" t="s">
        <v>587</v>
      </c>
      <c r="P90" s="355">
        <v>44664</v>
      </c>
      <c r="Q90" s="249"/>
      <c r="R90" s="253" t="s">
        <v>588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s="247" customFormat="1" ht="13.15" customHeight="1">
      <c r="A91" s="428">
        <v>29</v>
      </c>
      <c r="B91" s="429">
        <v>44664</v>
      </c>
      <c r="C91" s="430"/>
      <c r="D91" s="430" t="s">
        <v>879</v>
      </c>
      <c r="E91" s="431" t="s">
        <v>589</v>
      </c>
      <c r="F91" s="431">
        <v>17530</v>
      </c>
      <c r="G91" s="431">
        <v>17400</v>
      </c>
      <c r="H91" s="432">
        <v>17535</v>
      </c>
      <c r="I91" s="432">
        <v>17800</v>
      </c>
      <c r="J91" s="433" t="s">
        <v>997</v>
      </c>
      <c r="K91" s="432">
        <f t="shared" ref="K91:K94" si="96">H91-F91</f>
        <v>5</v>
      </c>
      <c r="L91" s="434">
        <f t="shared" ref="L91:L94" si="97">(H91*N91)*0.07%</f>
        <v>613.72500000000014</v>
      </c>
      <c r="M91" s="435">
        <f t="shared" ref="M91:M94" si="98">(K91*N91)-L91</f>
        <v>-363.72500000000014</v>
      </c>
      <c r="N91" s="432">
        <v>50</v>
      </c>
      <c r="O91" s="436" t="s">
        <v>709</v>
      </c>
      <c r="P91" s="429">
        <v>44664</v>
      </c>
      <c r="Q91" s="249"/>
      <c r="R91" s="253" t="s">
        <v>588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4"/>
      <c r="AG91" s="311"/>
      <c r="AH91" s="249"/>
      <c r="AI91" s="249"/>
      <c r="AJ91" s="314"/>
      <c r="AK91" s="314"/>
      <c r="AL91" s="314"/>
    </row>
    <row r="92" spans="1:38" s="247" customFormat="1" ht="13.15" customHeight="1">
      <c r="A92" s="356">
        <v>30</v>
      </c>
      <c r="B92" s="355">
        <v>44669</v>
      </c>
      <c r="C92" s="346"/>
      <c r="D92" s="346" t="s">
        <v>878</v>
      </c>
      <c r="E92" s="285" t="s">
        <v>589</v>
      </c>
      <c r="F92" s="285">
        <v>2905</v>
      </c>
      <c r="G92" s="285">
        <v>2850</v>
      </c>
      <c r="H92" s="330">
        <v>2950</v>
      </c>
      <c r="I92" s="330" t="s">
        <v>1005</v>
      </c>
      <c r="J92" s="342" t="s">
        <v>1008</v>
      </c>
      <c r="K92" s="330">
        <f t="shared" si="96"/>
        <v>45</v>
      </c>
      <c r="L92" s="343">
        <f t="shared" si="97"/>
        <v>516.25000000000011</v>
      </c>
      <c r="M92" s="344">
        <f t="shared" si="98"/>
        <v>10733.75</v>
      </c>
      <c r="N92" s="330">
        <v>250</v>
      </c>
      <c r="O92" s="345" t="s">
        <v>587</v>
      </c>
      <c r="P92" s="355">
        <v>44669</v>
      </c>
      <c r="Q92" s="249"/>
      <c r="R92" s="253" t="s">
        <v>933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4"/>
      <c r="AG92" s="311"/>
      <c r="AH92" s="249"/>
      <c r="AI92" s="249"/>
      <c r="AJ92" s="314"/>
      <c r="AK92" s="314"/>
      <c r="AL92" s="314"/>
    </row>
    <row r="93" spans="1:38" s="247" customFormat="1" ht="13.15" customHeight="1">
      <c r="A93" s="356">
        <v>31</v>
      </c>
      <c r="B93" s="355">
        <v>44669</v>
      </c>
      <c r="C93" s="346"/>
      <c r="D93" s="346" t="s">
        <v>1004</v>
      </c>
      <c r="E93" s="285" t="s">
        <v>589</v>
      </c>
      <c r="F93" s="285">
        <v>114.5</v>
      </c>
      <c r="G93" s="285">
        <v>111</v>
      </c>
      <c r="H93" s="330">
        <v>116.7</v>
      </c>
      <c r="I93" s="330" t="s">
        <v>1006</v>
      </c>
      <c r="J93" s="342" t="s">
        <v>1009</v>
      </c>
      <c r="K93" s="330">
        <f t="shared" si="96"/>
        <v>2.2000000000000028</v>
      </c>
      <c r="L93" s="343">
        <f t="shared" si="97"/>
        <v>359.43600000000004</v>
      </c>
      <c r="M93" s="344">
        <f t="shared" si="98"/>
        <v>9320.564000000013</v>
      </c>
      <c r="N93" s="330">
        <v>4400</v>
      </c>
      <c r="O93" s="345" t="s">
        <v>587</v>
      </c>
      <c r="P93" s="355">
        <v>44669</v>
      </c>
      <c r="Q93" s="249"/>
      <c r="R93" s="253" t="s">
        <v>933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4"/>
      <c r="AG93" s="311"/>
      <c r="AH93" s="249"/>
      <c r="AI93" s="249"/>
      <c r="AJ93" s="314"/>
      <c r="AK93" s="314"/>
      <c r="AL93" s="314"/>
    </row>
    <row r="94" spans="1:38" s="247" customFormat="1" ht="13.15" customHeight="1">
      <c r="A94" s="445">
        <v>32</v>
      </c>
      <c r="B94" s="401">
        <v>44669</v>
      </c>
      <c r="C94" s="402"/>
      <c r="D94" s="402" t="s">
        <v>887</v>
      </c>
      <c r="E94" s="403" t="s">
        <v>589</v>
      </c>
      <c r="F94" s="403">
        <v>2205</v>
      </c>
      <c r="G94" s="403">
        <v>2150</v>
      </c>
      <c r="H94" s="398">
        <v>2150</v>
      </c>
      <c r="I94" s="398" t="s">
        <v>1007</v>
      </c>
      <c r="J94" s="397" t="s">
        <v>1016</v>
      </c>
      <c r="K94" s="398">
        <f t="shared" si="96"/>
        <v>-55</v>
      </c>
      <c r="L94" s="399">
        <f t="shared" si="97"/>
        <v>376.25000000000006</v>
      </c>
      <c r="M94" s="400">
        <f t="shared" si="98"/>
        <v>-14126.25</v>
      </c>
      <c r="N94" s="398">
        <v>250</v>
      </c>
      <c r="O94" s="419" t="s">
        <v>599</v>
      </c>
      <c r="P94" s="401">
        <v>44670</v>
      </c>
      <c r="Q94" s="249"/>
      <c r="R94" s="253" t="s">
        <v>933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4"/>
      <c r="AG94" s="311"/>
      <c r="AH94" s="249"/>
      <c r="AI94" s="249"/>
      <c r="AJ94" s="314"/>
      <c r="AK94" s="314"/>
      <c r="AL94" s="314"/>
    </row>
    <row r="95" spans="1:38" s="247" customFormat="1" ht="13.15" customHeight="1">
      <c r="A95" s="445">
        <v>33</v>
      </c>
      <c r="B95" s="401">
        <v>44670</v>
      </c>
      <c r="C95" s="402"/>
      <c r="D95" s="402" t="s">
        <v>1004</v>
      </c>
      <c r="E95" s="403" t="s">
        <v>589</v>
      </c>
      <c r="F95" s="403">
        <v>114</v>
      </c>
      <c r="G95" s="403">
        <v>111</v>
      </c>
      <c r="H95" s="398">
        <v>111</v>
      </c>
      <c r="I95" s="398" t="s">
        <v>1006</v>
      </c>
      <c r="J95" s="397" t="s">
        <v>1015</v>
      </c>
      <c r="K95" s="398">
        <f t="shared" ref="K95" si="99">H95-F95</f>
        <v>-3</v>
      </c>
      <c r="L95" s="399">
        <f t="shared" ref="L95" si="100">(H95*N95)*0.07%</f>
        <v>341.88000000000005</v>
      </c>
      <c r="M95" s="400">
        <f t="shared" ref="M95" si="101">(K95*N95)-L95</f>
        <v>-13541.88</v>
      </c>
      <c r="N95" s="398">
        <v>4400</v>
      </c>
      <c r="O95" s="419" t="s">
        <v>599</v>
      </c>
      <c r="P95" s="401">
        <v>44670</v>
      </c>
      <c r="Q95" s="249"/>
      <c r="R95" s="253" t="s">
        <v>933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4"/>
      <c r="AG95" s="311"/>
      <c r="AH95" s="249"/>
      <c r="AI95" s="249"/>
      <c r="AJ95" s="314"/>
      <c r="AK95" s="314"/>
      <c r="AL95" s="314"/>
    </row>
    <row r="96" spans="1:38" s="247" customFormat="1" ht="13.15" customHeight="1">
      <c r="A96" s="445">
        <v>34</v>
      </c>
      <c r="B96" s="401">
        <v>44670</v>
      </c>
      <c r="C96" s="402"/>
      <c r="D96" s="402" t="s">
        <v>948</v>
      </c>
      <c r="E96" s="403" t="s">
        <v>589</v>
      </c>
      <c r="F96" s="403">
        <v>1099</v>
      </c>
      <c r="G96" s="403">
        <v>1084</v>
      </c>
      <c r="H96" s="398">
        <v>1084</v>
      </c>
      <c r="I96" s="398" t="s">
        <v>1018</v>
      </c>
      <c r="J96" s="397" t="s">
        <v>1019</v>
      </c>
      <c r="K96" s="398">
        <f t="shared" ref="K96" si="102">H96-F96</f>
        <v>-15</v>
      </c>
      <c r="L96" s="399">
        <f t="shared" ref="L96" si="103">(H96*N96)*0.07%</f>
        <v>531.16000000000008</v>
      </c>
      <c r="M96" s="400">
        <f t="shared" ref="M96" si="104">(K96*N96)-L96</f>
        <v>-11031.16</v>
      </c>
      <c r="N96" s="398">
        <v>700</v>
      </c>
      <c r="O96" s="419" t="s">
        <v>599</v>
      </c>
      <c r="P96" s="401">
        <v>44670</v>
      </c>
      <c r="Q96" s="249"/>
      <c r="R96" s="253" t="s">
        <v>588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4"/>
      <c r="AG96" s="311"/>
      <c r="AH96" s="249"/>
      <c r="AI96" s="249"/>
      <c r="AJ96" s="314"/>
      <c r="AK96" s="314"/>
      <c r="AL96" s="314"/>
    </row>
    <row r="97" spans="1:38" s="247" customFormat="1" ht="13.15" customHeight="1">
      <c r="A97" s="445">
        <v>35</v>
      </c>
      <c r="B97" s="401">
        <v>44670</v>
      </c>
      <c r="C97" s="402"/>
      <c r="D97" s="402" t="s">
        <v>885</v>
      </c>
      <c r="E97" s="403" t="s">
        <v>589</v>
      </c>
      <c r="F97" s="403">
        <v>2427.5</v>
      </c>
      <c r="G97" s="403">
        <v>2380</v>
      </c>
      <c r="H97" s="398">
        <v>2380</v>
      </c>
      <c r="I97" s="398" t="s">
        <v>1021</v>
      </c>
      <c r="J97" s="397" t="s">
        <v>1032</v>
      </c>
      <c r="K97" s="398">
        <f t="shared" ref="K97:K98" si="105">H97-F97</f>
        <v>-47.5</v>
      </c>
      <c r="L97" s="399">
        <f t="shared" ref="L97:L98" si="106">(H97*N97)*0.07%</f>
        <v>458.15000000000009</v>
      </c>
      <c r="M97" s="400">
        <f t="shared" ref="M97:M98" si="107">(K97*N97)-L97</f>
        <v>-13520.65</v>
      </c>
      <c r="N97" s="398">
        <v>275</v>
      </c>
      <c r="O97" s="419" t="s">
        <v>599</v>
      </c>
      <c r="P97" s="401">
        <v>44671</v>
      </c>
      <c r="Q97" s="249"/>
      <c r="R97" s="253" t="s">
        <v>933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4"/>
      <c r="AG97" s="311"/>
      <c r="AH97" s="249"/>
      <c r="AI97" s="249"/>
      <c r="AJ97" s="314"/>
      <c r="AK97" s="314"/>
      <c r="AL97" s="314"/>
    </row>
    <row r="98" spans="1:38" s="247" customFormat="1" ht="13.15" customHeight="1">
      <c r="A98" s="445">
        <v>36</v>
      </c>
      <c r="B98" s="401">
        <v>44670</v>
      </c>
      <c r="C98" s="402"/>
      <c r="D98" s="402" t="s">
        <v>878</v>
      </c>
      <c r="E98" s="403" t="s">
        <v>589</v>
      </c>
      <c r="F98" s="403">
        <v>2900</v>
      </c>
      <c r="G98" s="403">
        <v>2850</v>
      </c>
      <c r="H98" s="398">
        <v>2850</v>
      </c>
      <c r="I98" s="398" t="s">
        <v>1005</v>
      </c>
      <c r="J98" s="397" t="s">
        <v>1019</v>
      </c>
      <c r="K98" s="398">
        <f t="shared" si="105"/>
        <v>-50</v>
      </c>
      <c r="L98" s="399">
        <f t="shared" si="106"/>
        <v>498.75000000000006</v>
      </c>
      <c r="M98" s="400">
        <f t="shared" si="107"/>
        <v>-12998.75</v>
      </c>
      <c r="N98" s="398">
        <v>250</v>
      </c>
      <c r="O98" s="419" t="s">
        <v>599</v>
      </c>
      <c r="P98" s="401">
        <v>44678</v>
      </c>
      <c r="Q98" s="249"/>
      <c r="R98" s="253" t="s">
        <v>933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4"/>
      <c r="AG98" s="311"/>
      <c r="AH98" s="249"/>
      <c r="AI98" s="249"/>
      <c r="AJ98" s="314"/>
      <c r="AK98" s="314"/>
      <c r="AL98" s="314"/>
    </row>
    <row r="99" spans="1:38" s="247" customFormat="1" ht="13.15" customHeight="1">
      <c r="A99" s="356">
        <v>37</v>
      </c>
      <c r="B99" s="355">
        <v>44671</v>
      </c>
      <c r="C99" s="346"/>
      <c r="D99" s="346" t="s">
        <v>1027</v>
      </c>
      <c r="E99" s="285" t="s">
        <v>589</v>
      </c>
      <c r="F99" s="285">
        <v>374</v>
      </c>
      <c r="G99" s="285">
        <v>363</v>
      </c>
      <c r="H99" s="330">
        <v>383.5</v>
      </c>
      <c r="I99" s="330" t="s">
        <v>1028</v>
      </c>
      <c r="J99" s="342" t="s">
        <v>955</v>
      </c>
      <c r="K99" s="330">
        <f t="shared" ref="K99" si="108">H99-F99</f>
        <v>9.5</v>
      </c>
      <c r="L99" s="343">
        <f t="shared" ref="L99" si="109">(H99*N99)*0.07%</f>
        <v>295.29500000000002</v>
      </c>
      <c r="M99" s="344">
        <f t="shared" ref="M99" si="110">(K99*N99)-L99</f>
        <v>10154.705</v>
      </c>
      <c r="N99" s="330">
        <v>1100</v>
      </c>
      <c r="O99" s="345" t="s">
        <v>587</v>
      </c>
      <c r="P99" s="355">
        <v>44671</v>
      </c>
      <c r="Q99" s="249"/>
      <c r="R99" s="253" t="s">
        <v>933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4"/>
      <c r="AG99" s="311"/>
      <c r="AH99" s="249"/>
      <c r="AI99" s="249"/>
      <c r="AJ99" s="314"/>
      <c r="AK99" s="314"/>
      <c r="AL99" s="314"/>
    </row>
    <row r="100" spans="1:38" s="247" customFormat="1" ht="13.15" customHeight="1">
      <c r="A100" s="445">
        <v>38</v>
      </c>
      <c r="B100" s="401">
        <v>44671</v>
      </c>
      <c r="C100" s="402"/>
      <c r="D100" s="402" t="s">
        <v>876</v>
      </c>
      <c r="E100" s="403" t="s">
        <v>589</v>
      </c>
      <c r="F100" s="403">
        <v>948</v>
      </c>
      <c r="G100" s="403">
        <v>933</v>
      </c>
      <c r="H100" s="398">
        <v>933</v>
      </c>
      <c r="I100" s="398" t="s">
        <v>1029</v>
      </c>
      <c r="J100" s="397" t="s">
        <v>1019</v>
      </c>
      <c r="K100" s="398">
        <f t="shared" ref="K100" si="111">H100-F100</f>
        <v>-15</v>
      </c>
      <c r="L100" s="399">
        <f t="shared" ref="L100" si="112">(H100*N100)*0.07%</f>
        <v>555.1350000000001</v>
      </c>
      <c r="M100" s="400">
        <f t="shared" ref="M100" si="113">(K100*N100)-L100</f>
        <v>-13305.135</v>
      </c>
      <c r="N100" s="398">
        <v>850</v>
      </c>
      <c r="O100" s="419" t="s">
        <v>599</v>
      </c>
      <c r="P100" s="401">
        <v>44673</v>
      </c>
      <c r="Q100" s="249"/>
      <c r="R100" s="253" t="s">
        <v>588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4"/>
      <c r="AG100" s="311"/>
      <c r="AH100" s="249"/>
      <c r="AI100" s="249"/>
      <c r="AJ100" s="314"/>
      <c r="AK100" s="314"/>
      <c r="AL100" s="314"/>
    </row>
    <row r="101" spans="1:38" s="247" customFormat="1" ht="13.15" customHeight="1">
      <c r="A101" s="356">
        <v>39</v>
      </c>
      <c r="B101" s="355">
        <v>44671</v>
      </c>
      <c r="C101" s="346"/>
      <c r="D101" s="346" t="s">
        <v>1030</v>
      </c>
      <c r="E101" s="285" t="s">
        <v>589</v>
      </c>
      <c r="F101" s="285">
        <v>508.5</v>
      </c>
      <c r="G101" s="285">
        <v>500</v>
      </c>
      <c r="H101" s="330">
        <v>514.5</v>
      </c>
      <c r="I101" s="330" t="s">
        <v>1031</v>
      </c>
      <c r="J101" s="342" t="s">
        <v>1059</v>
      </c>
      <c r="K101" s="330">
        <f t="shared" ref="K101:K104" si="114">H101-F101</f>
        <v>6</v>
      </c>
      <c r="L101" s="343">
        <f t="shared" ref="L101:L104" si="115">(H101*N101)*0.07%</f>
        <v>540.22500000000002</v>
      </c>
      <c r="M101" s="344">
        <f t="shared" ref="M101:M104" si="116">(K101*N101)-L101</f>
        <v>8459.7749999999996</v>
      </c>
      <c r="N101" s="330">
        <v>1500</v>
      </c>
      <c r="O101" s="345" t="s">
        <v>587</v>
      </c>
      <c r="P101" s="355">
        <v>44672</v>
      </c>
      <c r="Q101" s="249"/>
      <c r="R101" s="253" t="s">
        <v>588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4"/>
      <c r="AG101" s="311"/>
      <c r="AH101" s="249"/>
      <c r="AI101" s="249"/>
      <c r="AJ101" s="314"/>
      <c r="AK101" s="314"/>
      <c r="AL101" s="314"/>
    </row>
    <row r="102" spans="1:38" s="247" customFormat="1" ht="13.15" customHeight="1">
      <c r="A102" s="356">
        <v>40</v>
      </c>
      <c r="B102" s="355">
        <v>44672</v>
      </c>
      <c r="C102" s="346"/>
      <c r="D102" s="346" t="s">
        <v>1048</v>
      </c>
      <c r="E102" s="285" t="s">
        <v>589</v>
      </c>
      <c r="F102" s="285">
        <v>757</v>
      </c>
      <c r="G102" s="285">
        <v>748</v>
      </c>
      <c r="H102" s="330">
        <v>764.5</v>
      </c>
      <c r="I102" s="330" t="s">
        <v>1049</v>
      </c>
      <c r="J102" s="342" t="s">
        <v>1060</v>
      </c>
      <c r="K102" s="330">
        <f t="shared" si="114"/>
        <v>7.5</v>
      </c>
      <c r="L102" s="343">
        <f t="shared" si="115"/>
        <v>735.83125000000007</v>
      </c>
      <c r="M102" s="344">
        <f t="shared" si="116"/>
        <v>9576.6687500000007</v>
      </c>
      <c r="N102" s="330">
        <v>1375</v>
      </c>
      <c r="O102" s="345" t="s">
        <v>587</v>
      </c>
      <c r="P102" s="355">
        <v>44672</v>
      </c>
      <c r="Q102" s="249"/>
      <c r="R102" s="253" t="s">
        <v>588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4"/>
      <c r="AG102" s="311"/>
      <c r="AH102" s="249"/>
      <c r="AI102" s="249"/>
      <c r="AJ102" s="314"/>
      <c r="AK102" s="314"/>
      <c r="AL102" s="314"/>
    </row>
    <row r="103" spans="1:38" s="247" customFormat="1" ht="13.15" customHeight="1">
      <c r="A103" s="445">
        <v>41</v>
      </c>
      <c r="B103" s="401">
        <v>44672</v>
      </c>
      <c r="C103" s="402"/>
      <c r="D103" s="402" t="s">
        <v>885</v>
      </c>
      <c r="E103" s="403" t="s">
        <v>589</v>
      </c>
      <c r="F103" s="403">
        <v>2382</v>
      </c>
      <c r="G103" s="403">
        <v>2345</v>
      </c>
      <c r="H103" s="398">
        <v>2345</v>
      </c>
      <c r="I103" s="398" t="s">
        <v>1050</v>
      </c>
      <c r="J103" s="397" t="s">
        <v>1067</v>
      </c>
      <c r="K103" s="398">
        <f t="shared" si="114"/>
        <v>-37</v>
      </c>
      <c r="L103" s="399">
        <f t="shared" si="115"/>
        <v>451.41250000000008</v>
      </c>
      <c r="M103" s="400">
        <f t="shared" si="116"/>
        <v>-10626.4125</v>
      </c>
      <c r="N103" s="398">
        <v>275</v>
      </c>
      <c r="O103" s="419" t="s">
        <v>599</v>
      </c>
      <c r="P103" s="401">
        <v>44673</v>
      </c>
      <c r="Q103" s="249"/>
      <c r="R103" s="253" t="s">
        <v>588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4"/>
      <c r="AG103" s="311"/>
      <c r="AH103" s="249"/>
      <c r="AI103" s="249"/>
      <c r="AJ103" s="314"/>
      <c r="AK103" s="314"/>
      <c r="AL103" s="314"/>
    </row>
    <row r="104" spans="1:38" s="247" customFormat="1" ht="13.15" customHeight="1">
      <c r="A104" s="445">
        <v>42</v>
      </c>
      <c r="B104" s="401">
        <v>44672</v>
      </c>
      <c r="C104" s="402"/>
      <c r="D104" s="402" t="s">
        <v>1027</v>
      </c>
      <c r="E104" s="403" t="s">
        <v>589</v>
      </c>
      <c r="F104" s="403">
        <v>382</v>
      </c>
      <c r="G104" s="403">
        <v>371</v>
      </c>
      <c r="H104" s="398">
        <v>371</v>
      </c>
      <c r="I104" s="398" t="s">
        <v>1054</v>
      </c>
      <c r="J104" s="397" t="s">
        <v>1074</v>
      </c>
      <c r="K104" s="398">
        <f t="shared" si="114"/>
        <v>-11</v>
      </c>
      <c r="L104" s="399">
        <f t="shared" si="115"/>
        <v>285.67</v>
      </c>
      <c r="M104" s="400">
        <f t="shared" si="116"/>
        <v>-12385.67</v>
      </c>
      <c r="N104" s="398">
        <v>1100</v>
      </c>
      <c r="O104" s="419" t="s">
        <v>599</v>
      </c>
      <c r="P104" s="401">
        <v>44676</v>
      </c>
      <c r="Q104" s="249"/>
      <c r="R104" s="253" t="s">
        <v>933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4"/>
      <c r="AG104" s="311"/>
      <c r="AH104" s="249"/>
      <c r="AI104" s="249"/>
      <c r="AJ104" s="314"/>
      <c r="AK104" s="314"/>
      <c r="AL104" s="314"/>
    </row>
    <row r="105" spans="1:38" s="247" customFormat="1" ht="13.15" customHeight="1">
      <c r="A105" s="356">
        <v>43</v>
      </c>
      <c r="B105" s="355">
        <v>44673</v>
      </c>
      <c r="C105" s="346"/>
      <c r="D105" s="346" t="s">
        <v>1062</v>
      </c>
      <c r="E105" s="285" t="s">
        <v>589</v>
      </c>
      <c r="F105" s="285">
        <v>2895</v>
      </c>
      <c r="G105" s="285">
        <v>2820</v>
      </c>
      <c r="H105" s="330">
        <v>2945</v>
      </c>
      <c r="I105" s="330" t="s">
        <v>1063</v>
      </c>
      <c r="J105" s="342" t="s">
        <v>973</v>
      </c>
      <c r="K105" s="330">
        <f t="shared" ref="K105" si="117">H105-F105</f>
        <v>50</v>
      </c>
      <c r="L105" s="343">
        <f t="shared" ref="L105" si="118">(H105*N105)*0.07%</f>
        <v>360.76250000000005</v>
      </c>
      <c r="M105" s="344">
        <f t="shared" ref="M105" si="119">(K105*N105)-L105</f>
        <v>8389.2374999999993</v>
      </c>
      <c r="N105" s="330">
        <v>175</v>
      </c>
      <c r="O105" s="345" t="s">
        <v>587</v>
      </c>
      <c r="P105" s="355">
        <v>44673</v>
      </c>
      <c r="Q105" s="249"/>
      <c r="R105" s="253" t="s">
        <v>933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4"/>
      <c r="AG105" s="311"/>
      <c r="AH105" s="249"/>
      <c r="AI105" s="249"/>
      <c r="AJ105" s="314"/>
      <c r="AK105" s="314"/>
      <c r="AL105" s="314"/>
    </row>
    <row r="106" spans="1:38" s="247" customFormat="1" ht="13.15" customHeight="1">
      <c r="A106" s="445">
        <v>44</v>
      </c>
      <c r="B106" s="401">
        <v>44673</v>
      </c>
      <c r="C106" s="402"/>
      <c r="D106" s="402" t="s">
        <v>1048</v>
      </c>
      <c r="E106" s="403" t="s">
        <v>589</v>
      </c>
      <c r="F106" s="403">
        <v>756.5</v>
      </c>
      <c r="G106" s="403">
        <v>748</v>
      </c>
      <c r="H106" s="398">
        <v>750</v>
      </c>
      <c r="I106" s="398" t="s">
        <v>1049</v>
      </c>
      <c r="J106" s="397" t="s">
        <v>1074</v>
      </c>
      <c r="K106" s="398">
        <f t="shared" ref="K106:K107" si="120">H106-F106</f>
        <v>-6.5</v>
      </c>
      <c r="L106" s="399">
        <f t="shared" ref="L106:L107" si="121">(H106*N106)*0.07%</f>
        <v>721.87500000000011</v>
      </c>
      <c r="M106" s="400">
        <f t="shared" ref="M106:M107" si="122">(K106*N106)-L106</f>
        <v>-9659.375</v>
      </c>
      <c r="N106" s="398">
        <v>1375</v>
      </c>
      <c r="O106" s="419" t="s">
        <v>599</v>
      </c>
      <c r="P106" s="401">
        <v>44673</v>
      </c>
      <c r="Q106" s="249"/>
      <c r="R106" s="253" t="s">
        <v>588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4"/>
      <c r="AG106" s="311"/>
      <c r="AH106" s="249"/>
      <c r="AI106" s="249"/>
      <c r="AJ106" s="314"/>
      <c r="AK106" s="314"/>
      <c r="AL106" s="314"/>
    </row>
    <row r="107" spans="1:38" s="247" customFormat="1" ht="13.15" customHeight="1">
      <c r="A107" s="445">
        <v>45</v>
      </c>
      <c r="B107" s="401">
        <v>44673</v>
      </c>
      <c r="C107" s="402"/>
      <c r="D107" s="402" t="s">
        <v>1030</v>
      </c>
      <c r="E107" s="403" t="s">
        <v>589</v>
      </c>
      <c r="F107" s="403">
        <v>508.5</v>
      </c>
      <c r="G107" s="403">
        <v>500</v>
      </c>
      <c r="H107" s="398">
        <v>500</v>
      </c>
      <c r="I107" s="398" t="s">
        <v>1031</v>
      </c>
      <c r="J107" s="397" t="s">
        <v>1075</v>
      </c>
      <c r="K107" s="398">
        <f t="shared" si="120"/>
        <v>-8.5</v>
      </c>
      <c r="L107" s="399">
        <f t="shared" si="121"/>
        <v>525.00000000000011</v>
      </c>
      <c r="M107" s="400">
        <f t="shared" si="122"/>
        <v>-13275</v>
      </c>
      <c r="N107" s="398">
        <v>1500</v>
      </c>
      <c r="O107" s="419" t="s">
        <v>599</v>
      </c>
      <c r="P107" s="401">
        <v>44673</v>
      </c>
      <c r="Q107" s="249"/>
      <c r="R107" s="253" t="s">
        <v>588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4"/>
      <c r="AG107" s="311"/>
      <c r="AH107" s="249"/>
      <c r="AI107" s="249"/>
      <c r="AJ107" s="314"/>
      <c r="AK107" s="314"/>
      <c r="AL107" s="314"/>
    </row>
    <row r="108" spans="1:38" s="247" customFormat="1" ht="13.15" customHeight="1">
      <c r="A108" s="445">
        <v>46</v>
      </c>
      <c r="B108" s="401">
        <v>44676</v>
      </c>
      <c r="C108" s="402"/>
      <c r="D108" s="402" t="s">
        <v>1088</v>
      </c>
      <c r="E108" s="403" t="s">
        <v>589</v>
      </c>
      <c r="F108" s="403">
        <v>561</v>
      </c>
      <c r="G108" s="403">
        <v>540</v>
      </c>
      <c r="H108" s="398">
        <v>540</v>
      </c>
      <c r="I108" s="398">
        <v>600</v>
      </c>
      <c r="J108" s="397" t="s">
        <v>1089</v>
      </c>
      <c r="K108" s="398">
        <f t="shared" ref="K108:K110" si="123">H108-F108</f>
        <v>-21</v>
      </c>
      <c r="L108" s="399">
        <f t="shared" ref="L108:L110" si="124">(H108*N108)*0.07%</f>
        <v>236.25000000000003</v>
      </c>
      <c r="M108" s="400">
        <f t="shared" ref="M108:M110" si="125">(K108*N108)-L108</f>
        <v>-13361.25</v>
      </c>
      <c r="N108" s="398">
        <v>625</v>
      </c>
      <c r="O108" s="419" t="s">
        <v>599</v>
      </c>
      <c r="P108" s="401">
        <v>44676</v>
      </c>
      <c r="Q108" s="249"/>
      <c r="R108" s="253" t="s">
        <v>933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4"/>
      <c r="AG108" s="311"/>
      <c r="AH108" s="249"/>
      <c r="AI108" s="249"/>
      <c r="AJ108" s="314"/>
      <c r="AK108" s="314"/>
      <c r="AL108" s="314"/>
    </row>
    <row r="109" spans="1:38" s="247" customFormat="1" ht="13.15" customHeight="1">
      <c r="A109" s="356">
        <v>47</v>
      </c>
      <c r="B109" s="355">
        <v>44677</v>
      </c>
      <c r="C109" s="346"/>
      <c r="D109" s="346" t="s">
        <v>1096</v>
      </c>
      <c r="E109" s="285" t="s">
        <v>589</v>
      </c>
      <c r="F109" s="285">
        <v>1595</v>
      </c>
      <c r="G109" s="285">
        <v>1550</v>
      </c>
      <c r="H109" s="330">
        <v>1627.5</v>
      </c>
      <c r="I109" s="330" t="s">
        <v>1097</v>
      </c>
      <c r="J109" s="342" t="s">
        <v>753</v>
      </c>
      <c r="K109" s="330">
        <f t="shared" si="123"/>
        <v>32.5</v>
      </c>
      <c r="L109" s="343">
        <f t="shared" si="124"/>
        <v>398.73750000000007</v>
      </c>
      <c r="M109" s="344">
        <f t="shared" si="125"/>
        <v>10976.262500000001</v>
      </c>
      <c r="N109" s="330">
        <v>350</v>
      </c>
      <c r="O109" s="345" t="s">
        <v>587</v>
      </c>
      <c r="P109" s="355">
        <v>44679</v>
      </c>
      <c r="Q109" s="249"/>
      <c r="R109" s="253" t="s">
        <v>933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4"/>
      <c r="AG109" s="311"/>
      <c r="AH109" s="249"/>
      <c r="AI109" s="249"/>
      <c r="AJ109" s="314"/>
      <c r="AK109" s="314"/>
      <c r="AL109" s="314"/>
    </row>
    <row r="110" spans="1:38" s="247" customFormat="1" ht="13.15" customHeight="1">
      <c r="A110" s="428">
        <v>47</v>
      </c>
      <c r="B110" s="429">
        <v>44677</v>
      </c>
      <c r="C110" s="430"/>
      <c r="D110" s="430" t="s">
        <v>1098</v>
      </c>
      <c r="E110" s="431" t="s">
        <v>589</v>
      </c>
      <c r="F110" s="431">
        <v>2815</v>
      </c>
      <c r="G110" s="431">
        <v>2730</v>
      </c>
      <c r="H110" s="432">
        <v>2820</v>
      </c>
      <c r="I110" s="432" t="s">
        <v>1099</v>
      </c>
      <c r="J110" s="433" t="s">
        <v>997</v>
      </c>
      <c r="K110" s="432">
        <f t="shared" si="123"/>
        <v>5</v>
      </c>
      <c r="L110" s="434">
        <f t="shared" si="124"/>
        <v>345.45000000000005</v>
      </c>
      <c r="M110" s="435">
        <f t="shared" si="125"/>
        <v>529.54999999999995</v>
      </c>
      <c r="N110" s="432">
        <v>175</v>
      </c>
      <c r="O110" s="436" t="s">
        <v>709</v>
      </c>
      <c r="P110" s="429">
        <v>44679</v>
      </c>
      <c r="Q110" s="249"/>
      <c r="R110" s="253" t="s">
        <v>933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4"/>
      <c r="AG110" s="311"/>
      <c r="AH110" s="249"/>
      <c r="AI110" s="249"/>
      <c r="AJ110" s="314"/>
      <c r="AK110" s="314"/>
      <c r="AL110" s="314"/>
    </row>
    <row r="111" spans="1:38" s="247" customFormat="1" ht="13.15" customHeight="1">
      <c r="A111" s="356">
        <v>47</v>
      </c>
      <c r="B111" s="355">
        <v>44677</v>
      </c>
      <c r="C111" s="346"/>
      <c r="D111" s="346" t="s">
        <v>1100</v>
      </c>
      <c r="E111" s="285" t="s">
        <v>589</v>
      </c>
      <c r="F111" s="285">
        <v>722</v>
      </c>
      <c r="G111" s="285">
        <v>712</v>
      </c>
      <c r="H111" s="330">
        <v>729.5</v>
      </c>
      <c r="I111" s="330" t="s">
        <v>1101</v>
      </c>
      <c r="J111" s="342" t="s">
        <v>1060</v>
      </c>
      <c r="K111" s="330">
        <f t="shared" ref="K111" si="126">H111-F111</f>
        <v>7.5</v>
      </c>
      <c r="L111" s="343">
        <f t="shared" ref="L111" si="127">(H111*N111)*0.07%</f>
        <v>689.37750000000005</v>
      </c>
      <c r="M111" s="344">
        <f t="shared" ref="M111" si="128">(K111*N111)-L111</f>
        <v>9435.6224999999995</v>
      </c>
      <c r="N111" s="330">
        <v>1350</v>
      </c>
      <c r="O111" s="345" t="s">
        <v>587</v>
      </c>
      <c r="P111" s="355">
        <v>44678</v>
      </c>
      <c r="Q111" s="249"/>
      <c r="R111" s="253" t="s">
        <v>588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4"/>
      <c r="AG111" s="311"/>
      <c r="AH111" s="249"/>
      <c r="AI111" s="249"/>
      <c r="AJ111" s="314"/>
      <c r="AK111" s="314"/>
      <c r="AL111" s="314"/>
    </row>
    <row r="112" spans="1:38" s="247" customFormat="1" ht="13.15" customHeight="1">
      <c r="A112" s="356">
        <v>48</v>
      </c>
      <c r="B112" s="355">
        <v>44678</v>
      </c>
      <c r="C112" s="346"/>
      <c r="D112" s="346" t="s">
        <v>1107</v>
      </c>
      <c r="E112" s="285" t="s">
        <v>589</v>
      </c>
      <c r="F112" s="285">
        <v>17050</v>
      </c>
      <c r="G112" s="285">
        <v>17890</v>
      </c>
      <c r="H112" s="330">
        <v>17145</v>
      </c>
      <c r="I112" s="330" t="s">
        <v>1108</v>
      </c>
      <c r="J112" s="342" t="s">
        <v>1147</v>
      </c>
      <c r="K112" s="330">
        <f t="shared" ref="K112" si="129">H112-F112</f>
        <v>95</v>
      </c>
      <c r="L112" s="343">
        <f t="shared" ref="L112" si="130">(H112*N112)*0.07%</f>
        <v>600.07500000000005</v>
      </c>
      <c r="M112" s="344">
        <f t="shared" ref="M112" si="131">(K112*N112)-L112</f>
        <v>4149.9250000000002</v>
      </c>
      <c r="N112" s="330">
        <v>50</v>
      </c>
      <c r="O112" s="345" t="s">
        <v>587</v>
      </c>
      <c r="P112" s="355">
        <v>44679</v>
      </c>
      <c r="Q112" s="249"/>
      <c r="R112" s="253" t="s">
        <v>588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4"/>
      <c r="AG112" s="311"/>
      <c r="AH112" s="249"/>
      <c r="AI112" s="249"/>
      <c r="AJ112" s="314"/>
      <c r="AK112" s="314"/>
      <c r="AL112" s="314"/>
    </row>
    <row r="113" spans="1:38" s="247" customFormat="1" ht="13.15" customHeight="1">
      <c r="A113" s="437">
        <v>49</v>
      </c>
      <c r="B113" s="248">
        <v>44678</v>
      </c>
      <c r="C113" s="332"/>
      <c r="D113" s="332" t="s">
        <v>1114</v>
      </c>
      <c r="E113" s="251" t="s">
        <v>589</v>
      </c>
      <c r="F113" s="251" t="s">
        <v>1115</v>
      </c>
      <c r="G113" s="251">
        <v>1220</v>
      </c>
      <c r="H113" s="252"/>
      <c r="I113" s="252" t="s">
        <v>1116</v>
      </c>
      <c r="J113" s="302" t="s">
        <v>590</v>
      </c>
      <c r="K113" s="252"/>
      <c r="L113" s="283"/>
      <c r="M113" s="284"/>
      <c r="N113" s="252"/>
      <c r="O113" s="348"/>
      <c r="P113" s="248"/>
      <c r="Q113" s="249"/>
      <c r="R113" s="253" t="s">
        <v>933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4"/>
      <c r="AG113" s="311"/>
      <c r="AH113" s="249"/>
      <c r="AI113" s="249"/>
      <c r="AJ113" s="314"/>
      <c r="AK113" s="314"/>
      <c r="AL113" s="314"/>
    </row>
    <row r="114" spans="1:38" s="247" customFormat="1" ht="13.15" customHeight="1">
      <c r="A114" s="437">
        <v>50</v>
      </c>
      <c r="B114" s="248"/>
      <c r="C114" s="332"/>
      <c r="D114" s="332"/>
      <c r="E114" s="251"/>
      <c r="F114" s="251"/>
      <c r="G114" s="251"/>
      <c r="H114" s="252"/>
      <c r="I114" s="252"/>
      <c r="J114" s="302"/>
      <c r="K114" s="252"/>
      <c r="L114" s="283"/>
      <c r="M114" s="284"/>
      <c r="N114" s="252"/>
      <c r="O114" s="348"/>
      <c r="P114" s="248"/>
      <c r="Q114" s="249"/>
      <c r="R114" s="253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4"/>
      <c r="AG114" s="311"/>
      <c r="AH114" s="249"/>
      <c r="AI114" s="249"/>
      <c r="AJ114" s="314"/>
      <c r="AK114" s="314"/>
      <c r="AL114" s="314"/>
    </row>
    <row r="115" spans="1:38" s="247" customFormat="1" ht="13.15" customHeight="1">
      <c r="A115" s="437"/>
      <c r="B115" s="248"/>
      <c r="C115" s="332"/>
      <c r="D115" s="332"/>
      <c r="E115" s="251"/>
      <c r="F115" s="251"/>
      <c r="G115" s="251"/>
      <c r="H115" s="252"/>
      <c r="I115" s="252"/>
      <c r="J115" s="302"/>
      <c r="K115" s="252"/>
      <c r="L115" s="283"/>
      <c r="M115" s="284"/>
      <c r="N115" s="252"/>
      <c r="O115" s="348"/>
      <c r="P115" s="248"/>
      <c r="Q115" s="249"/>
      <c r="R115" s="253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4"/>
      <c r="AG115" s="311"/>
      <c r="AH115" s="249"/>
      <c r="AI115" s="249"/>
      <c r="AJ115" s="314"/>
      <c r="AK115" s="314"/>
      <c r="AL115" s="314"/>
    </row>
    <row r="116" spans="1:38" s="247" customFormat="1" ht="13.15" customHeight="1">
      <c r="A116" s="437"/>
      <c r="B116" s="248"/>
      <c r="C116" s="332"/>
      <c r="D116" s="332"/>
      <c r="E116" s="251"/>
      <c r="F116" s="251"/>
      <c r="G116" s="251"/>
      <c r="H116" s="252"/>
      <c r="I116" s="252"/>
      <c r="J116" s="302"/>
      <c r="K116" s="252"/>
      <c r="L116" s="283"/>
      <c r="M116" s="284"/>
      <c r="N116" s="252"/>
      <c r="O116" s="348"/>
      <c r="P116" s="248"/>
      <c r="Q116" s="249"/>
      <c r="R116" s="253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4"/>
      <c r="AG116" s="311"/>
      <c r="AH116" s="249"/>
      <c r="AI116" s="249"/>
      <c r="AJ116" s="314"/>
      <c r="AK116" s="314"/>
      <c r="AL116" s="314"/>
    </row>
    <row r="117" spans="1:38" s="247" customFormat="1" ht="13.15" customHeight="1">
      <c r="A117" s="437"/>
      <c r="B117" s="248"/>
      <c r="C117" s="332"/>
      <c r="D117" s="332"/>
      <c r="E117" s="251"/>
      <c r="F117" s="251"/>
      <c r="G117" s="251"/>
      <c r="H117" s="252"/>
      <c r="I117" s="252"/>
      <c r="J117" s="302"/>
      <c r="K117" s="252"/>
      <c r="L117" s="283"/>
      <c r="M117" s="284"/>
      <c r="N117" s="252"/>
      <c r="O117" s="348"/>
      <c r="P117" s="248"/>
      <c r="Q117" s="249"/>
      <c r="R117" s="253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4"/>
      <c r="AG117" s="311"/>
      <c r="AH117" s="249"/>
      <c r="AI117" s="249"/>
      <c r="AJ117" s="314"/>
      <c r="AK117" s="314"/>
      <c r="AL117" s="314"/>
    </row>
    <row r="118" spans="1:38" s="247" customFormat="1" ht="13.15" customHeight="1">
      <c r="A118" s="251"/>
      <c r="B118" s="248"/>
      <c r="C118" s="332"/>
      <c r="D118" s="332"/>
      <c r="E118" s="251"/>
      <c r="F118" s="251"/>
      <c r="G118" s="251"/>
      <c r="H118" s="252"/>
      <c r="I118" s="252"/>
      <c r="J118" s="302"/>
      <c r="K118" s="252"/>
      <c r="L118" s="283"/>
      <c r="M118" s="284"/>
      <c r="N118" s="252"/>
      <c r="O118" s="292"/>
      <c r="P118" s="293"/>
      <c r="Q118" s="249"/>
      <c r="R118" s="253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4"/>
      <c r="AG118" s="311"/>
      <c r="AH118" s="249"/>
      <c r="AI118" s="249"/>
      <c r="AJ118" s="314"/>
      <c r="AK118" s="314"/>
      <c r="AL118" s="314"/>
    </row>
    <row r="119" spans="1:38" ht="13.5" customHeight="1">
      <c r="A119" s="107"/>
      <c r="B119" s="108"/>
      <c r="C119" s="142"/>
      <c r="D119" s="150"/>
      <c r="E119" s="151"/>
      <c r="F119" s="107"/>
      <c r="G119" s="107"/>
      <c r="H119" s="107"/>
      <c r="I119" s="143"/>
      <c r="J119" s="143"/>
      <c r="K119" s="143"/>
      <c r="L119" s="143"/>
      <c r="M119" s="143"/>
      <c r="N119" s="143"/>
      <c r="O119" s="143"/>
      <c r="P119" s="143"/>
      <c r="Q119" s="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52"/>
      <c r="B120" s="108"/>
      <c r="C120" s="109"/>
      <c r="D120" s="153"/>
      <c r="E120" s="112"/>
      <c r="F120" s="112"/>
      <c r="G120" s="112"/>
      <c r="H120" s="112"/>
      <c r="I120" s="112"/>
      <c r="J120" s="6"/>
      <c r="K120" s="112"/>
      <c r="L120" s="112"/>
      <c r="M120" s="6"/>
      <c r="N120" s="1"/>
      <c r="O120" s="109"/>
      <c r="P120" s="41"/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ht="12.75" customHeight="1">
      <c r="A121" s="154" t="s">
        <v>609</v>
      </c>
      <c r="B121" s="154"/>
      <c r="C121" s="154"/>
      <c r="D121" s="154"/>
      <c r="E121" s="155"/>
      <c r="F121" s="112"/>
      <c r="G121" s="112"/>
      <c r="H121" s="112"/>
      <c r="I121" s="112"/>
      <c r="J121" s="1"/>
      <c r="K121" s="6"/>
      <c r="L121" s="6"/>
      <c r="M121" s="6"/>
      <c r="N121" s="1"/>
      <c r="O121" s="1"/>
      <c r="P121" s="41"/>
      <c r="Q121" s="4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41"/>
      <c r="AH121" s="41"/>
      <c r="AI121" s="41"/>
      <c r="AJ121" s="41"/>
      <c r="AK121" s="41"/>
      <c r="AL121" s="41"/>
    </row>
    <row r="122" spans="1:38" ht="38.25" customHeight="1">
      <c r="A122" s="96" t="s">
        <v>16</v>
      </c>
      <c r="B122" s="96" t="s">
        <v>564</v>
      </c>
      <c r="C122" s="96"/>
      <c r="D122" s="97" t="s">
        <v>575</v>
      </c>
      <c r="E122" s="96" t="s">
        <v>576</v>
      </c>
      <c r="F122" s="96" t="s">
        <v>577</v>
      </c>
      <c r="G122" s="96" t="s">
        <v>597</v>
      </c>
      <c r="H122" s="96" t="s">
        <v>579</v>
      </c>
      <c r="I122" s="96" t="s">
        <v>580</v>
      </c>
      <c r="J122" s="95" t="s">
        <v>581</v>
      </c>
      <c r="K122" s="95" t="s">
        <v>610</v>
      </c>
      <c r="L122" s="98" t="s">
        <v>583</v>
      </c>
      <c r="M122" s="149" t="s">
        <v>606</v>
      </c>
      <c r="N122" s="96" t="s">
        <v>607</v>
      </c>
      <c r="O122" s="96" t="s">
        <v>585</v>
      </c>
      <c r="P122" s="97" t="s">
        <v>586</v>
      </c>
      <c r="Q122" s="4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41"/>
      <c r="AH122" s="41"/>
      <c r="AI122" s="41"/>
      <c r="AJ122" s="41"/>
      <c r="AK122" s="41"/>
      <c r="AL122" s="41"/>
    </row>
    <row r="123" spans="1:38" s="247" customFormat="1" ht="12.75" customHeight="1">
      <c r="A123" s="391">
        <v>1</v>
      </c>
      <c r="B123" s="392">
        <v>44655</v>
      </c>
      <c r="C123" s="393"/>
      <c r="D123" s="394" t="s">
        <v>895</v>
      </c>
      <c r="E123" s="391" t="s">
        <v>589</v>
      </c>
      <c r="F123" s="391">
        <v>56</v>
      </c>
      <c r="G123" s="391">
        <v>39</v>
      </c>
      <c r="H123" s="395">
        <v>39</v>
      </c>
      <c r="I123" s="396" t="s">
        <v>909</v>
      </c>
      <c r="J123" s="397" t="s">
        <v>919</v>
      </c>
      <c r="K123" s="398">
        <f t="shared" ref="K123" si="132">H123-F123</f>
        <v>-17</v>
      </c>
      <c r="L123" s="399">
        <v>100</v>
      </c>
      <c r="M123" s="400">
        <f t="shared" ref="M123" si="133">(K123*N123)-L123</f>
        <v>-5200</v>
      </c>
      <c r="N123" s="398">
        <v>300</v>
      </c>
      <c r="O123" s="419" t="s">
        <v>599</v>
      </c>
      <c r="P123" s="401">
        <v>44655</v>
      </c>
      <c r="Q123" s="249"/>
      <c r="R123" s="250" t="s">
        <v>933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85">
        <v>2</v>
      </c>
      <c r="B124" s="386">
        <v>44655</v>
      </c>
      <c r="C124" s="387"/>
      <c r="D124" s="388" t="s">
        <v>896</v>
      </c>
      <c r="E124" s="385" t="s">
        <v>589</v>
      </c>
      <c r="F124" s="385">
        <v>82.5</v>
      </c>
      <c r="G124" s="385">
        <v>35</v>
      </c>
      <c r="H124" s="389">
        <v>102.5</v>
      </c>
      <c r="I124" s="390" t="s">
        <v>897</v>
      </c>
      <c r="J124" s="342" t="s">
        <v>904</v>
      </c>
      <c r="K124" s="330">
        <f t="shared" ref="K124:K125" si="134">H124-F124</f>
        <v>20</v>
      </c>
      <c r="L124" s="343">
        <v>100</v>
      </c>
      <c r="M124" s="344">
        <f t="shared" ref="M124:M125" si="135">(K124*N124)-L124</f>
        <v>900</v>
      </c>
      <c r="N124" s="330">
        <v>50</v>
      </c>
      <c r="O124" s="345" t="s">
        <v>587</v>
      </c>
      <c r="P124" s="355">
        <v>44655</v>
      </c>
      <c r="Q124" s="249"/>
      <c r="R124" s="250" t="s">
        <v>588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91">
        <v>3</v>
      </c>
      <c r="B125" s="392">
        <v>44655</v>
      </c>
      <c r="C125" s="393"/>
      <c r="D125" s="394" t="s">
        <v>896</v>
      </c>
      <c r="E125" s="391" t="s">
        <v>589</v>
      </c>
      <c r="F125" s="391">
        <v>77</v>
      </c>
      <c r="G125" s="391">
        <v>35</v>
      </c>
      <c r="H125" s="395">
        <v>54</v>
      </c>
      <c r="I125" s="396" t="s">
        <v>897</v>
      </c>
      <c r="J125" s="397" t="s">
        <v>905</v>
      </c>
      <c r="K125" s="398">
        <f t="shared" si="134"/>
        <v>-23</v>
      </c>
      <c r="L125" s="399">
        <v>100</v>
      </c>
      <c r="M125" s="400">
        <f t="shared" si="135"/>
        <v>-1250</v>
      </c>
      <c r="N125" s="398">
        <v>50</v>
      </c>
      <c r="O125" s="419" t="s">
        <v>599</v>
      </c>
      <c r="P125" s="401">
        <v>44655</v>
      </c>
      <c r="Q125" s="249"/>
      <c r="R125" s="250" t="s">
        <v>588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385">
        <v>4</v>
      </c>
      <c r="B126" s="355">
        <v>44656</v>
      </c>
      <c r="C126" s="387"/>
      <c r="D126" s="388" t="s">
        <v>918</v>
      </c>
      <c r="E126" s="385" t="s">
        <v>589</v>
      </c>
      <c r="F126" s="385">
        <v>290</v>
      </c>
      <c r="G126" s="385">
        <v>170</v>
      </c>
      <c r="H126" s="389">
        <v>375</v>
      </c>
      <c r="I126" s="390" t="s">
        <v>917</v>
      </c>
      <c r="J126" s="342" t="s">
        <v>913</v>
      </c>
      <c r="K126" s="330">
        <f t="shared" ref="K126:K128" si="136">H126-F126</f>
        <v>85</v>
      </c>
      <c r="L126" s="343">
        <v>100</v>
      </c>
      <c r="M126" s="344">
        <f t="shared" ref="M126:M128" si="137">(K126*N126)-L126</f>
        <v>2025</v>
      </c>
      <c r="N126" s="330">
        <v>25</v>
      </c>
      <c r="O126" s="345" t="s">
        <v>587</v>
      </c>
      <c r="P126" s="355">
        <v>44656</v>
      </c>
      <c r="Q126" s="249"/>
      <c r="R126" s="250" t="s">
        <v>588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85">
        <v>5</v>
      </c>
      <c r="B127" s="355">
        <v>44656</v>
      </c>
      <c r="C127" s="387"/>
      <c r="D127" s="388" t="s">
        <v>915</v>
      </c>
      <c r="E127" s="385" t="s">
        <v>589</v>
      </c>
      <c r="F127" s="385">
        <v>245</v>
      </c>
      <c r="G127" s="385">
        <v>130</v>
      </c>
      <c r="H127" s="385">
        <v>305</v>
      </c>
      <c r="I127" s="389" t="s">
        <v>916</v>
      </c>
      <c r="J127" s="342" t="s">
        <v>796</v>
      </c>
      <c r="K127" s="330">
        <f t="shared" si="136"/>
        <v>60</v>
      </c>
      <c r="L127" s="343">
        <v>100</v>
      </c>
      <c r="M127" s="344">
        <f t="shared" si="137"/>
        <v>1400</v>
      </c>
      <c r="N127" s="330">
        <v>25</v>
      </c>
      <c r="O127" s="345" t="s">
        <v>587</v>
      </c>
      <c r="P127" s="355">
        <v>44656</v>
      </c>
      <c r="Q127" s="249"/>
      <c r="R127" s="250" t="s">
        <v>933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91">
        <v>6</v>
      </c>
      <c r="B128" s="392">
        <v>44656</v>
      </c>
      <c r="C128" s="393"/>
      <c r="D128" s="394" t="s">
        <v>1023</v>
      </c>
      <c r="E128" s="391" t="s">
        <v>589</v>
      </c>
      <c r="F128" s="391">
        <v>13.5</v>
      </c>
      <c r="G128" s="391">
        <v>5</v>
      </c>
      <c r="H128" s="395">
        <v>5</v>
      </c>
      <c r="I128" s="396" t="s">
        <v>1024</v>
      </c>
      <c r="J128" s="397" t="s">
        <v>905</v>
      </c>
      <c r="K128" s="398">
        <f t="shared" si="136"/>
        <v>-8.5</v>
      </c>
      <c r="L128" s="399">
        <v>100</v>
      </c>
      <c r="M128" s="400">
        <f t="shared" si="137"/>
        <v>-5412.5</v>
      </c>
      <c r="N128" s="398">
        <v>625</v>
      </c>
      <c r="O128" s="419" t="s">
        <v>599</v>
      </c>
      <c r="P128" s="401">
        <v>44655</v>
      </c>
      <c r="Q128" s="249"/>
      <c r="R128" s="250" t="s">
        <v>933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85">
        <v>7</v>
      </c>
      <c r="B129" s="355">
        <v>44657</v>
      </c>
      <c r="C129" s="387"/>
      <c r="D129" s="388" t="s">
        <v>925</v>
      </c>
      <c r="E129" s="385" t="s">
        <v>589</v>
      </c>
      <c r="F129" s="385">
        <v>94</v>
      </c>
      <c r="G129" s="385">
        <v>45</v>
      </c>
      <c r="H129" s="389">
        <v>114</v>
      </c>
      <c r="I129" s="390" t="s">
        <v>926</v>
      </c>
      <c r="J129" s="342" t="s">
        <v>904</v>
      </c>
      <c r="K129" s="330">
        <f t="shared" ref="K129" si="138">H129-F129</f>
        <v>20</v>
      </c>
      <c r="L129" s="343">
        <v>100</v>
      </c>
      <c r="M129" s="344">
        <f t="shared" ref="M129" si="139">(K129*N129)-L129</f>
        <v>900</v>
      </c>
      <c r="N129" s="330">
        <v>50</v>
      </c>
      <c r="O129" s="345" t="s">
        <v>587</v>
      </c>
      <c r="P129" s="355">
        <v>44657</v>
      </c>
      <c r="Q129" s="249"/>
      <c r="R129" s="250" t="s">
        <v>588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85">
        <v>8</v>
      </c>
      <c r="B130" s="355">
        <v>44657</v>
      </c>
      <c r="C130" s="387"/>
      <c r="D130" s="388" t="s">
        <v>927</v>
      </c>
      <c r="E130" s="385" t="s">
        <v>589</v>
      </c>
      <c r="F130" s="385">
        <v>155</v>
      </c>
      <c r="G130" s="385">
        <v>45</v>
      </c>
      <c r="H130" s="389">
        <v>225</v>
      </c>
      <c r="I130" s="390" t="s">
        <v>928</v>
      </c>
      <c r="J130" s="342" t="s">
        <v>770</v>
      </c>
      <c r="K130" s="330">
        <f t="shared" ref="K130:K132" si="140">H130-F130</f>
        <v>70</v>
      </c>
      <c r="L130" s="343">
        <v>100</v>
      </c>
      <c r="M130" s="344">
        <f t="shared" ref="M130:M132" si="141">(K130*N130)-L130</f>
        <v>1650</v>
      </c>
      <c r="N130" s="330">
        <v>25</v>
      </c>
      <c r="O130" s="345" t="s">
        <v>587</v>
      </c>
      <c r="P130" s="355">
        <v>44657</v>
      </c>
      <c r="Q130" s="249"/>
      <c r="R130" s="250" t="s">
        <v>933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91">
        <v>9</v>
      </c>
      <c r="B131" s="401">
        <v>44657</v>
      </c>
      <c r="C131" s="393"/>
      <c r="D131" s="394" t="s">
        <v>925</v>
      </c>
      <c r="E131" s="391" t="s">
        <v>589</v>
      </c>
      <c r="F131" s="391">
        <v>73</v>
      </c>
      <c r="G131" s="391">
        <v>35</v>
      </c>
      <c r="H131" s="395">
        <v>35</v>
      </c>
      <c r="I131" s="396" t="s">
        <v>926</v>
      </c>
      <c r="J131" s="397" t="s">
        <v>945</v>
      </c>
      <c r="K131" s="398">
        <f t="shared" si="140"/>
        <v>-38</v>
      </c>
      <c r="L131" s="399">
        <v>100</v>
      </c>
      <c r="M131" s="400">
        <f t="shared" si="141"/>
        <v>-2000</v>
      </c>
      <c r="N131" s="398">
        <v>50</v>
      </c>
      <c r="O131" s="419" t="s">
        <v>599</v>
      </c>
      <c r="P131" s="401">
        <v>44658</v>
      </c>
      <c r="Q131" s="249"/>
      <c r="R131" s="250" t="s">
        <v>588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91">
        <v>10</v>
      </c>
      <c r="B132" s="401">
        <v>44657</v>
      </c>
      <c r="C132" s="393"/>
      <c r="D132" s="394" t="s">
        <v>927</v>
      </c>
      <c r="E132" s="391" t="s">
        <v>589</v>
      </c>
      <c r="F132" s="391">
        <v>145</v>
      </c>
      <c r="G132" s="391">
        <v>45</v>
      </c>
      <c r="H132" s="395">
        <v>45</v>
      </c>
      <c r="I132" s="396" t="s">
        <v>928</v>
      </c>
      <c r="J132" s="397" t="s">
        <v>946</v>
      </c>
      <c r="K132" s="398">
        <f t="shared" si="140"/>
        <v>-100</v>
      </c>
      <c r="L132" s="399">
        <v>100</v>
      </c>
      <c r="M132" s="400">
        <f t="shared" si="141"/>
        <v>-2600</v>
      </c>
      <c r="N132" s="398">
        <v>25</v>
      </c>
      <c r="O132" s="419" t="s">
        <v>599</v>
      </c>
      <c r="P132" s="401">
        <v>44658</v>
      </c>
      <c r="Q132" s="249"/>
      <c r="R132" s="250" t="s">
        <v>933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385">
        <v>11</v>
      </c>
      <c r="B133" s="355">
        <v>44658</v>
      </c>
      <c r="C133" s="387"/>
      <c r="D133" s="388" t="s">
        <v>943</v>
      </c>
      <c r="E133" s="385" t="s">
        <v>589</v>
      </c>
      <c r="F133" s="385">
        <v>62.5</v>
      </c>
      <c r="G133" s="385">
        <v>19</v>
      </c>
      <c r="H133" s="389">
        <v>80</v>
      </c>
      <c r="I133" s="390" t="s">
        <v>944</v>
      </c>
      <c r="J133" s="342" t="s">
        <v>892</v>
      </c>
      <c r="K133" s="330">
        <f t="shared" ref="K133:K137" si="142">H133-F133</f>
        <v>17.5</v>
      </c>
      <c r="L133" s="343">
        <v>100</v>
      </c>
      <c r="M133" s="344">
        <f t="shared" ref="M133:M136" si="143">(K133*N133)-L133</f>
        <v>775</v>
      </c>
      <c r="N133" s="330">
        <v>50</v>
      </c>
      <c r="O133" s="345" t="s">
        <v>587</v>
      </c>
      <c r="P133" s="355">
        <v>44659</v>
      </c>
      <c r="Q133" s="249"/>
      <c r="R133" s="250" t="s">
        <v>588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391">
        <v>12</v>
      </c>
      <c r="B134" s="401">
        <v>44662</v>
      </c>
      <c r="C134" s="393"/>
      <c r="D134" s="394" t="s">
        <v>958</v>
      </c>
      <c r="E134" s="391" t="s">
        <v>589</v>
      </c>
      <c r="F134" s="391">
        <v>51.5</v>
      </c>
      <c r="G134" s="391">
        <v>32</v>
      </c>
      <c r="H134" s="395">
        <v>34</v>
      </c>
      <c r="I134" s="396" t="s">
        <v>959</v>
      </c>
      <c r="J134" s="397" t="s">
        <v>972</v>
      </c>
      <c r="K134" s="398">
        <f t="shared" si="142"/>
        <v>-17.5</v>
      </c>
      <c r="L134" s="399">
        <v>100</v>
      </c>
      <c r="M134" s="400">
        <f t="shared" si="143"/>
        <v>-4475</v>
      </c>
      <c r="N134" s="398">
        <v>250</v>
      </c>
      <c r="O134" s="419" t="s">
        <v>599</v>
      </c>
      <c r="P134" s="401">
        <v>44662</v>
      </c>
      <c r="Q134" s="249"/>
      <c r="R134" s="250" t="s">
        <v>588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85">
        <v>13</v>
      </c>
      <c r="B135" s="355">
        <v>44662</v>
      </c>
      <c r="C135" s="387"/>
      <c r="D135" s="388" t="s">
        <v>960</v>
      </c>
      <c r="E135" s="385" t="s">
        <v>589</v>
      </c>
      <c r="F135" s="385">
        <v>71</v>
      </c>
      <c r="G135" s="385">
        <v>35</v>
      </c>
      <c r="H135" s="389">
        <v>91</v>
      </c>
      <c r="I135" s="390" t="s">
        <v>961</v>
      </c>
      <c r="J135" s="342" t="s">
        <v>904</v>
      </c>
      <c r="K135" s="330">
        <f t="shared" si="142"/>
        <v>20</v>
      </c>
      <c r="L135" s="343">
        <v>100</v>
      </c>
      <c r="M135" s="344">
        <f t="shared" si="143"/>
        <v>900</v>
      </c>
      <c r="N135" s="330">
        <v>50</v>
      </c>
      <c r="O135" s="345" t="s">
        <v>587</v>
      </c>
      <c r="P135" s="355">
        <v>44662</v>
      </c>
      <c r="Q135" s="249"/>
      <c r="R135" s="250" t="s">
        <v>588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85">
        <v>14</v>
      </c>
      <c r="B136" s="355">
        <v>44662</v>
      </c>
      <c r="C136" s="387"/>
      <c r="D136" s="388" t="s">
        <v>962</v>
      </c>
      <c r="E136" s="385" t="s">
        <v>589</v>
      </c>
      <c r="F136" s="385">
        <v>255</v>
      </c>
      <c r="G136" s="385">
        <v>175</v>
      </c>
      <c r="H136" s="389">
        <v>305</v>
      </c>
      <c r="I136" s="390" t="s">
        <v>916</v>
      </c>
      <c r="J136" s="342" t="s">
        <v>973</v>
      </c>
      <c r="K136" s="330">
        <f t="shared" si="142"/>
        <v>50</v>
      </c>
      <c r="L136" s="343">
        <v>100</v>
      </c>
      <c r="M136" s="344">
        <f t="shared" si="143"/>
        <v>1150</v>
      </c>
      <c r="N136" s="330">
        <v>25</v>
      </c>
      <c r="O136" s="345" t="s">
        <v>587</v>
      </c>
      <c r="P136" s="355">
        <v>44662</v>
      </c>
      <c r="Q136" s="249"/>
      <c r="R136" s="250" t="s">
        <v>588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91">
        <v>15</v>
      </c>
      <c r="B137" s="401">
        <v>44662</v>
      </c>
      <c r="C137" s="414"/>
      <c r="D137" s="394" t="s">
        <v>965</v>
      </c>
      <c r="E137" s="391" t="s">
        <v>589</v>
      </c>
      <c r="F137" s="391">
        <v>34.5</v>
      </c>
      <c r="G137" s="391">
        <v>25</v>
      </c>
      <c r="H137" s="391">
        <v>25.5</v>
      </c>
      <c r="I137" s="415" t="s">
        <v>966</v>
      </c>
      <c r="J137" s="397" t="s">
        <v>971</v>
      </c>
      <c r="K137" s="398">
        <f t="shared" si="142"/>
        <v>-9</v>
      </c>
      <c r="L137" s="399">
        <v>100</v>
      </c>
      <c r="M137" s="400">
        <f t="shared" ref="M137" si="144">(K137*N137)-L137</f>
        <v>-5275</v>
      </c>
      <c r="N137" s="398">
        <v>575</v>
      </c>
      <c r="O137" s="419" t="s">
        <v>599</v>
      </c>
      <c r="P137" s="401">
        <v>44662</v>
      </c>
      <c r="Q137" s="249"/>
      <c r="R137" s="250" t="s">
        <v>588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91">
        <v>16</v>
      </c>
      <c r="B138" s="401">
        <v>44662</v>
      </c>
      <c r="C138" s="414"/>
      <c r="D138" s="394" t="s">
        <v>962</v>
      </c>
      <c r="E138" s="391" t="s">
        <v>589</v>
      </c>
      <c r="F138" s="391">
        <v>235</v>
      </c>
      <c r="G138" s="391">
        <v>140</v>
      </c>
      <c r="H138" s="391">
        <v>155</v>
      </c>
      <c r="I138" s="415" t="s">
        <v>916</v>
      </c>
      <c r="J138" s="397" t="s">
        <v>970</v>
      </c>
      <c r="K138" s="398">
        <f t="shared" ref="K138" si="145">H138-F138</f>
        <v>-80</v>
      </c>
      <c r="L138" s="399">
        <v>100</v>
      </c>
      <c r="M138" s="400">
        <f t="shared" ref="M138" si="146">(K138*N138)-L138</f>
        <v>-2100</v>
      </c>
      <c r="N138" s="398">
        <v>25</v>
      </c>
      <c r="O138" s="419" t="s">
        <v>599</v>
      </c>
      <c r="P138" s="401">
        <v>44662</v>
      </c>
      <c r="Q138" s="249"/>
      <c r="R138" s="250" t="s">
        <v>933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91">
        <v>17</v>
      </c>
      <c r="B139" s="401">
        <v>44662</v>
      </c>
      <c r="C139" s="393"/>
      <c r="D139" s="394" t="s">
        <v>969</v>
      </c>
      <c r="E139" s="391" t="s">
        <v>589</v>
      </c>
      <c r="F139" s="391">
        <v>71</v>
      </c>
      <c r="G139" s="391">
        <v>35</v>
      </c>
      <c r="H139" s="395">
        <v>35</v>
      </c>
      <c r="I139" s="396" t="s">
        <v>961</v>
      </c>
      <c r="J139" s="397" t="s">
        <v>988</v>
      </c>
      <c r="K139" s="398">
        <f t="shared" ref="K139:K141" si="147">H139-F139</f>
        <v>-36</v>
      </c>
      <c r="L139" s="399">
        <v>100</v>
      </c>
      <c r="M139" s="400">
        <f t="shared" ref="M139:M141" si="148">(K139*N139)-L139</f>
        <v>-1900</v>
      </c>
      <c r="N139" s="398">
        <v>50</v>
      </c>
      <c r="O139" s="419" t="s">
        <v>599</v>
      </c>
      <c r="P139" s="401">
        <v>44663</v>
      </c>
      <c r="Q139" s="249"/>
      <c r="R139" s="250" t="s">
        <v>588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85">
        <v>18</v>
      </c>
      <c r="B140" s="355">
        <v>44663</v>
      </c>
      <c r="C140" s="387"/>
      <c r="D140" s="388" t="s">
        <v>982</v>
      </c>
      <c r="E140" s="385" t="s">
        <v>589</v>
      </c>
      <c r="F140" s="385">
        <v>145</v>
      </c>
      <c r="G140" s="385">
        <v>45</v>
      </c>
      <c r="H140" s="389">
        <v>195</v>
      </c>
      <c r="I140" s="390" t="s">
        <v>983</v>
      </c>
      <c r="J140" s="342" t="s">
        <v>973</v>
      </c>
      <c r="K140" s="330">
        <f t="shared" si="147"/>
        <v>50</v>
      </c>
      <c r="L140" s="343">
        <v>100</v>
      </c>
      <c r="M140" s="344">
        <f t="shared" si="148"/>
        <v>1150</v>
      </c>
      <c r="N140" s="330">
        <v>25</v>
      </c>
      <c r="O140" s="345" t="s">
        <v>587</v>
      </c>
      <c r="P140" s="355">
        <v>44663</v>
      </c>
      <c r="Q140" s="249"/>
      <c r="R140" s="250" t="s">
        <v>933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85">
        <v>19</v>
      </c>
      <c r="B141" s="355">
        <v>44663</v>
      </c>
      <c r="C141" s="387"/>
      <c r="D141" s="388" t="s">
        <v>986</v>
      </c>
      <c r="E141" s="385" t="s">
        <v>589</v>
      </c>
      <c r="F141" s="385">
        <v>48.5</v>
      </c>
      <c r="G141" s="385">
        <v>18</v>
      </c>
      <c r="H141" s="389">
        <v>68.5</v>
      </c>
      <c r="I141" s="390" t="s">
        <v>987</v>
      </c>
      <c r="J141" s="342" t="s">
        <v>904</v>
      </c>
      <c r="K141" s="330">
        <f t="shared" si="147"/>
        <v>20</v>
      </c>
      <c r="L141" s="343">
        <v>100</v>
      </c>
      <c r="M141" s="344">
        <f t="shared" si="148"/>
        <v>900</v>
      </c>
      <c r="N141" s="330">
        <v>50</v>
      </c>
      <c r="O141" s="345" t="s">
        <v>587</v>
      </c>
      <c r="P141" s="355">
        <v>44663</v>
      </c>
      <c r="Q141" s="249"/>
      <c r="R141" s="250" t="s">
        <v>588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85">
        <v>20</v>
      </c>
      <c r="B142" s="355">
        <v>44664</v>
      </c>
      <c r="C142" s="387"/>
      <c r="D142" s="388" t="s">
        <v>992</v>
      </c>
      <c r="E142" s="385" t="s">
        <v>589</v>
      </c>
      <c r="F142" s="385">
        <v>26</v>
      </c>
      <c r="G142" s="385"/>
      <c r="H142" s="389">
        <v>46</v>
      </c>
      <c r="I142" s="390" t="s">
        <v>993</v>
      </c>
      <c r="J142" s="342" t="s">
        <v>904</v>
      </c>
      <c r="K142" s="330">
        <f t="shared" ref="K142:K144" si="149">H142-F142</f>
        <v>20</v>
      </c>
      <c r="L142" s="343">
        <v>100</v>
      </c>
      <c r="M142" s="344">
        <f t="shared" ref="M142:M143" si="150">(K142*N142)-L142</f>
        <v>900</v>
      </c>
      <c r="N142" s="330">
        <v>50</v>
      </c>
      <c r="O142" s="345" t="s">
        <v>587</v>
      </c>
      <c r="P142" s="355">
        <v>44664</v>
      </c>
      <c r="Q142" s="249"/>
      <c r="R142" s="250" t="s">
        <v>933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391">
        <v>21</v>
      </c>
      <c r="B143" s="401">
        <v>44664</v>
      </c>
      <c r="C143" s="414"/>
      <c r="D143" s="394" t="s">
        <v>994</v>
      </c>
      <c r="E143" s="391" t="s">
        <v>589</v>
      </c>
      <c r="F143" s="391">
        <v>29</v>
      </c>
      <c r="G143" s="391">
        <v>0</v>
      </c>
      <c r="H143" s="391">
        <v>0</v>
      </c>
      <c r="I143" s="415" t="s">
        <v>993</v>
      </c>
      <c r="J143" s="397" t="s">
        <v>905</v>
      </c>
      <c r="K143" s="398">
        <f t="shared" si="149"/>
        <v>-29</v>
      </c>
      <c r="L143" s="399">
        <v>100</v>
      </c>
      <c r="M143" s="400">
        <f t="shared" si="150"/>
        <v>-1550</v>
      </c>
      <c r="N143" s="398">
        <v>50</v>
      </c>
      <c r="O143" s="419" t="s">
        <v>599</v>
      </c>
      <c r="P143" s="401">
        <v>44664</v>
      </c>
      <c r="Q143" s="249"/>
      <c r="R143" s="250" t="s">
        <v>933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86">
        <v>22</v>
      </c>
      <c r="B144" s="480">
        <v>44664</v>
      </c>
      <c r="C144" s="393"/>
      <c r="D144" s="394" t="s">
        <v>995</v>
      </c>
      <c r="E144" s="391" t="s">
        <v>589</v>
      </c>
      <c r="F144" s="391">
        <v>360</v>
      </c>
      <c r="G144" s="391">
        <v>170</v>
      </c>
      <c r="H144" s="395">
        <v>170</v>
      </c>
      <c r="I144" s="396" t="s">
        <v>996</v>
      </c>
      <c r="J144" s="397" t="s">
        <v>1010</v>
      </c>
      <c r="K144" s="398">
        <f t="shared" si="149"/>
        <v>-190</v>
      </c>
      <c r="L144" s="399">
        <v>100</v>
      </c>
      <c r="M144" s="484">
        <f>(130*25-200)</f>
        <v>3050</v>
      </c>
      <c r="N144" s="482">
        <v>25</v>
      </c>
      <c r="O144" s="478" t="s">
        <v>599</v>
      </c>
      <c r="P144" s="480">
        <v>44669</v>
      </c>
      <c r="Q144" s="249"/>
      <c r="R144" s="250" t="s">
        <v>588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87"/>
      <c r="B145" s="481"/>
      <c r="C145" s="393"/>
      <c r="D145" s="394" t="s">
        <v>1001</v>
      </c>
      <c r="E145" s="391" t="s">
        <v>898</v>
      </c>
      <c r="F145" s="391">
        <v>60</v>
      </c>
      <c r="G145" s="391"/>
      <c r="H145" s="395">
        <v>0</v>
      </c>
      <c r="I145" s="396"/>
      <c r="J145" s="397" t="s">
        <v>796</v>
      </c>
      <c r="K145" s="398">
        <v>60</v>
      </c>
      <c r="L145" s="399">
        <v>100</v>
      </c>
      <c r="M145" s="485"/>
      <c r="N145" s="483"/>
      <c r="O145" s="479"/>
      <c r="P145" s="481"/>
      <c r="Q145" s="249"/>
      <c r="R145" s="250" t="s">
        <v>588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385">
        <v>23</v>
      </c>
      <c r="B146" s="355">
        <v>44671</v>
      </c>
      <c r="C146" s="387"/>
      <c r="D146" s="388" t="s">
        <v>1033</v>
      </c>
      <c r="E146" s="385" t="s">
        <v>589</v>
      </c>
      <c r="F146" s="385">
        <v>72</v>
      </c>
      <c r="G146" s="385">
        <v>30</v>
      </c>
      <c r="H146" s="389">
        <v>92</v>
      </c>
      <c r="I146" s="390" t="s">
        <v>961</v>
      </c>
      <c r="J146" s="342" t="s">
        <v>904</v>
      </c>
      <c r="K146" s="330">
        <f t="shared" ref="K146:K151" si="151">H146-F146</f>
        <v>20</v>
      </c>
      <c r="L146" s="343">
        <v>100</v>
      </c>
      <c r="M146" s="344">
        <f t="shared" ref="M146:M151" si="152">(K146*N146)-L146</f>
        <v>900</v>
      </c>
      <c r="N146" s="330">
        <v>50</v>
      </c>
      <c r="O146" s="345" t="s">
        <v>587</v>
      </c>
      <c r="P146" s="355">
        <v>44671</v>
      </c>
      <c r="Q146" s="249"/>
      <c r="R146" s="250" t="s">
        <v>933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385">
        <v>24</v>
      </c>
      <c r="B147" s="355">
        <v>44671</v>
      </c>
      <c r="C147" s="387"/>
      <c r="D147" s="388" t="s">
        <v>1033</v>
      </c>
      <c r="E147" s="385" t="s">
        <v>589</v>
      </c>
      <c r="F147" s="385">
        <v>62</v>
      </c>
      <c r="G147" s="385">
        <v>20</v>
      </c>
      <c r="H147" s="389">
        <v>86.5</v>
      </c>
      <c r="I147" s="390" t="s">
        <v>961</v>
      </c>
      <c r="J147" s="342" t="s">
        <v>1037</v>
      </c>
      <c r="K147" s="330">
        <f t="shared" si="151"/>
        <v>24.5</v>
      </c>
      <c r="L147" s="343">
        <v>100</v>
      </c>
      <c r="M147" s="344">
        <f t="shared" si="152"/>
        <v>1125</v>
      </c>
      <c r="N147" s="330">
        <v>50</v>
      </c>
      <c r="O147" s="345" t="s">
        <v>587</v>
      </c>
      <c r="P147" s="355">
        <v>44671</v>
      </c>
      <c r="Q147" s="249"/>
      <c r="R147" s="250" t="s">
        <v>933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385">
        <v>25</v>
      </c>
      <c r="B148" s="355">
        <v>44671</v>
      </c>
      <c r="C148" s="387"/>
      <c r="D148" s="388" t="s">
        <v>1033</v>
      </c>
      <c r="E148" s="385" t="s">
        <v>589</v>
      </c>
      <c r="F148" s="385">
        <v>52</v>
      </c>
      <c r="G148" s="385">
        <v>15</v>
      </c>
      <c r="H148" s="389">
        <v>78.5</v>
      </c>
      <c r="I148" s="390" t="s">
        <v>1034</v>
      </c>
      <c r="J148" s="342" t="s">
        <v>1038</v>
      </c>
      <c r="K148" s="330">
        <f t="shared" si="151"/>
        <v>26.5</v>
      </c>
      <c r="L148" s="343">
        <v>100</v>
      </c>
      <c r="M148" s="344">
        <f t="shared" si="152"/>
        <v>1225</v>
      </c>
      <c r="N148" s="330">
        <v>50</v>
      </c>
      <c r="O148" s="345" t="s">
        <v>587</v>
      </c>
      <c r="P148" s="355">
        <v>44671</v>
      </c>
      <c r="Q148" s="249"/>
      <c r="R148" s="250" t="s">
        <v>933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385">
        <v>26</v>
      </c>
      <c r="B149" s="355">
        <v>44671</v>
      </c>
      <c r="C149" s="387"/>
      <c r="D149" s="388" t="s">
        <v>1035</v>
      </c>
      <c r="E149" s="385" t="s">
        <v>589</v>
      </c>
      <c r="F149" s="385">
        <v>210</v>
      </c>
      <c r="G149" s="385">
        <v>110</v>
      </c>
      <c r="H149" s="389">
        <v>265</v>
      </c>
      <c r="I149" s="390" t="s">
        <v>1036</v>
      </c>
      <c r="J149" s="342" t="s">
        <v>726</v>
      </c>
      <c r="K149" s="330">
        <f t="shared" si="151"/>
        <v>55</v>
      </c>
      <c r="L149" s="343">
        <v>100</v>
      </c>
      <c r="M149" s="344">
        <f t="shared" si="152"/>
        <v>1275</v>
      </c>
      <c r="N149" s="330">
        <v>25</v>
      </c>
      <c r="O149" s="345" t="s">
        <v>587</v>
      </c>
      <c r="P149" s="355">
        <v>44671</v>
      </c>
      <c r="Q149" s="249"/>
      <c r="R149" s="250" t="s">
        <v>933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385">
        <v>27</v>
      </c>
      <c r="B150" s="355">
        <v>44671</v>
      </c>
      <c r="C150" s="387"/>
      <c r="D150" s="388" t="s">
        <v>1035</v>
      </c>
      <c r="E150" s="385" t="s">
        <v>589</v>
      </c>
      <c r="F150" s="385">
        <v>210</v>
      </c>
      <c r="G150" s="385">
        <v>110</v>
      </c>
      <c r="H150" s="389">
        <v>285</v>
      </c>
      <c r="I150" s="390" t="s">
        <v>1036</v>
      </c>
      <c r="J150" s="342" t="s">
        <v>868</v>
      </c>
      <c r="K150" s="330">
        <f t="shared" si="151"/>
        <v>75</v>
      </c>
      <c r="L150" s="343">
        <v>100</v>
      </c>
      <c r="M150" s="344">
        <f t="shared" si="152"/>
        <v>1775</v>
      </c>
      <c r="N150" s="330">
        <v>25</v>
      </c>
      <c r="O150" s="345" t="s">
        <v>587</v>
      </c>
      <c r="P150" s="355">
        <v>44671</v>
      </c>
      <c r="Q150" s="249"/>
      <c r="R150" s="250" t="s">
        <v>588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385">
        <v>28</v>
      </c>
      <c r="B151" s="355">
        <v>44671</v>
      </c>
      <c r="C151" s="387"/>
      <c r="D151" s="388" t="s">
        <v>1033</v>
      </c>
      <c r="E151" s="385" t="s">
        <v>589</v>
      </c>
      <c r="F151" s="385">
        <v>46</v>
      </c>
      <c r="G151" s="385">
        <v>10</v>
      </c>
      <c r="H151" s="389">
        <v>62</v>
      </c>
      <c r="I151" s="390" t="s">
        <v>1034</v>
      </c>
      <c r="J151" s="342" t="s">
        <v>989</v>
      </c>
      <c r="K151" s="330">
        <f t="shared" si="151"/>
        <v>16</v>
      </c>
      <c r="L151" s="343">
        <v>100</v>
      </c>
      <c r="M151" s="344">
        <f t="shared" si="152"/>
        <v>700</v>
      </c>
      <c r="N151" s="330">
        <v>50</v>
      </c>
      <c r="O151" s="345" t="s">
        <v>587</v>
      </c>
      <c r="P151" s="355">
        <v>44671</v>
      </c>
      <c r="Q151" s="249"/>
      <c r="R151" s="250" t="s">
        <v>933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385">
        <v>29</v>
      </c>
      <c r="B152" s="355">
        <v>44671</v>
      </c>
      <c r="C152" s="387"/>
      <c r="D152" s="388" t="s">
        <v>1039</v>
      </c>
      <c r="E152" s="385" t="s">
        <v>589</v>
      </c>
      <c r="F152" s="385">
        <v>30</v>
      </c>
      <c r="G152" s="385">
        <v>12</v>
      </c>
      <c r="H152" s="389">
        <v>39</v>
      </c>
      <c r="I152" s="390" t="s">
        <v>1040</v>
      </c>
      <c r="J152" s="342" t="s">
        <v>795</v>
      </c>
      <c r="K152" s="330">
        <f t="shared" ref="K152:K154" si="153">H152-F152</f>
        <v>9</v>
      </c>
      <c r="L152" s="343">
        <v>100</v>
      </c>
      <c r="M152" s="344">
        <f t="shared" ref="M152:M154" si="154">(K152*N152)-L152</f>
        <v>2150</v>
      </c>
      <c r="N152" s="330">
        <v>250</v>
      </c>
      <c r="O152" s="345" t="s">
        <v>587</v>
      </c>
      <c r="P152" s="355">
        <v>44672</v>
      </c>
      <c r="Q152" s="249"/>
      <c r="R152" s="250" t="s">
        <v>588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91">
        <v>30</v>
      </c>
      <c r="B153" s="401">
        <v>44672</v>
      </c>
      <c r="C153" s="393"/>
      <c r="D153" s="394" t="s">
        <v>1055</v>
      </c>
      <c r="E153" s="391" t="s">
        <v>589</v>
      </c>
      <c r="F153" s="391">
        <v>46.5</v>
      </c>
      <c r="G153" s="391">
        <v>10</v>
      </c>
      <c r="H153" s="395">
        <v>10</v>
      </c>
      <c r="I153" s="396" t="s">
        <v>1034</v>
      </c>
      <c r="J153" s="397" t="s">
        <v>1057</v>
      </c>
      <c r="K153" s="398">
        <f t="shared" si="153"/>
        <v>-36.5</v>
      </c>
      <c r="L153" s="399">
        <v>100</v>
      </c>
      <c r="M153" s="400">
        <f t="shared" si="154"/>
        <v>-1925</v>
      </c>
      <c r="N153" s="398">
        <v>50</v>
      </c>
      <c r="O153" s="419" t="s">
        <v>599</v>
      </c>
      <c r="P153" s="401">
        <v>44672</v>
      </c>
      <c r="Q153" s="249"/>
      <c r="R153" s="250" t="s">
        <v>588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451">
        <v>31</v>
      </c>
      <c r="B154" s="429">
        <v>44672</v>
      </c>
      <c r="C154" s="452"/>
      <c r="D154" s="453" t="s">
        <v>1056</v>
      </c>
      <c r="E154" s="451" t="s">
        <v>589</v>
      </c>
      <c r="F154" s="451">
        <v>17</v>
      </c>
      <c r="G154" s="451"/>
      <c r="H154" s="454">
        <v>19</v>
      </c>
      <c r="I154" s="455" t="s">
        <v>993</v>
      </c>
      <c r="J154" s="433" t="s">
        <v>1058</v>
      </c>
      <c r="K154" s="432">
        <f t="shared" si="153"/>
        <v>2</v>
      </c>
      <c r="L154" s="434">
        <v>100</v>
      </c>
      <c r="M154" s="435">
        <f t="shared" si="154"/>
        <v>0</v>
      </c>
      <c r="N154" s="432">
        <v>50</v>
      </c>
      <c r="O154" s="436" t="s">
        <v>709</v>
      </c>
      <c r="P154" s="429">
        <v>44672</v>
      </c>
      <c r="Q154" s="249"/>
      <c r="R154" s="250" t="s">
        <v>588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391">
        <v>32</v>
      </c>
      <c r="B155" s="401">
        <v>44673</v>
      </c>
      <c r="C155" s="393"/>
      <c r="D155" s="394" t="s">
        <v>1068</v>
      </c>
      <c r="E155" s="391" t="s">
        <v>589</v>
      </c>
      <c r="F155" s="391">
        <v>10</v>
      </c>
      <c r="G155" s="391">
        <v>5.5</v>
      </c>
      <c r="H155" s="395">
        <v>5.5</v>
      </c>
      <c r="I155" s="396" t="s">
        <v>1069</v>
      </c>
      <c r="J155" s="397" t="s">
        <v>1081</v>
      </c>
      <c r="K155" s="398">
        <f t="shared" ref="K155:K157" si="155">H155-F155</f>
        <v>-4.5</v>
      </c>
      <c r="L155" s="399">
        <v>100</v>
      </c>
      <c r="M155" s="400">
        <f t="shared" ref="M155:M157" si="156">(K155*N155)-L155</f>
        <v>-4600</v>
      </c>
      <c r="N155" s="398">
        <v>1000</v>
      </c>
      <c r="O155" s="419" t="s">
        <v>599</v>
      </c>
      <c r="P155" s="401">
        <v>44672</v>
      </c>
      <c r="Q155" s="249"/>
      <c r="R155" s="250" t="s">
        <v>588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391">
        <v>33</v>
      </c>
      <c r="B156" s="401">
        <v>44673</v>
      </c>
      <c r="C156" s="393"/>
      <c r="D156" s="394" t="s">
        <v>1070</v>
      </c>
      <c r="E156" s="391" t="s">
        <v>589</v>
      </c>
      <c r="F156" s="391">
        <v>77.5</v>
      </c>
      <c r="G156" s="391">
        <v>38</v>
      </c>
      <c r="H156" s="395">
        <v>38</v>
      </c>
      <c r="I156" s="396" t="s">
        <v>1071</v>
      </c>
      <c r="J156" s="397" t="s">
        <v>1082</v>
      </c>
      <c r="K156" s="398">
        <f t="shared" si="155"/>
        <v>-39.5</v>
      </c>
      <c r="L156" s="399">
        <v>100</v>
      </c>
      <c r="M156" s="400">
        <f t="shared" si="156"/>
        <v>-2075</v>
      </c>
      <c r="N156" s="398">
        <v>50</v>
      </c>
      <c r="O156" s="419" t="s">
        <v>599</v>
      </c>
      <c r="P156" s="401">
        <v>44672</v>
      </c>
      <c r="Q156" s="249"/>
      <c r="R156" s="250" t="s">
        <v>588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391">
        <v>34</v>
      </c>
      <c r="B157" s="401">
        <v>44673</v>
      </c>
      <c r="C157" s="393"/>
      <c r="D157" s="394" t="s">
        <v>1073</v>
      </c>
      <c r="E157" s="391" t="s">
        <v>589</v>
      </c>
      <c r="F157" s="391">
        <v>385</v>
      </c>
      <c r="G157" s="391">
        <v>270</v>
      </c>
      <c r="H157" s="395">
        <v>270</v>
      </c>
      <c r="I157" s="396" t="s">
        <v>1072</v>
      </c>
      <c r="J157" s="397" t="s">
        <v>1083</v>
      </c>
      <c r="K157" s="398">
        <f t="shared" si="155"/>
        <v>-115</v>
      </c>
      <c r="L157" s="399">
        <v>100</v>
      </c>
      <c r="M157" s="400">
        <f t="shared" si="156"/>
        <v>-2975</v>
      </c>
      <c r="N157" s="398">
        <v>25</v>
      </c>
      <c r="O157" s="419" t="s">
        <v>599</v>
      </c>
      <c r="P157" s="401">
        <v>44672</v>
      </c>
      <c r="Q157" s="249"/>
      <c r="R157" s="250" t="s">
        <v>933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391">
        <v>35</v>
      </c>
      <c r="B158" s="401">
        <v>44676</v>
      </c>
      <c r="C158" s="393"/>
      <c r="D158" s="394" t="s">
        <v>1084</v>
      </c>
      <c r="E158" s="391" t="s">
        <v>589</v>
      </c>
      <c r="F158" s="391">
        <v>7.5</v>
      </c>
      <c r="G158" s="391">
        <v>2.5</v>
      </c>
      <c r="H158" s="395">
        <v>2.5</v>
      </c>
      <c r="I158" s="396" t="s">
        <v>1085</v>
      </c>
      <c r="J158" s="397" t="s">
        <v>1109</v>
      </c>
      <c r="K158" s="398">
        <f t="shared" ref="K158" si="157">H158-F158</f>
        <v>-5</v>
      </c>
      <c r="L158" s="399">
        <v>100</v>
      </c>
      <c r="M158" s="400">
        <f t="shared" ref="M158" si="158">(K158*N158)-L158</f>
        <v>-3225</v>
      </c>
      <c r="N158" s="398">
        <v>625</v>
      </c>
      <c r="O158" s="419" t="s">
        <v>599</v>
      </c>
      <c r="P158" s="401">
        <v>44672</v>
      </c>
      <c r="Q158" s="249"/>
      <c r="R158" s="250" t="s">
        <v>588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85">
        <v>36</v>
      </c>
      <c r="B159" s="355">
        <v>44677</v>
      </c>
      <c r="C159" s="387"/>
      <c r="D159" s="388" t="s">
        <v>1102</v>
      </c>
      <c r="E159" s="385" t="s">
        <v>589</v>
      </c>
      <c r="F159" s="385">
        <v>77.5</v>
      </c>
      <c r="G159" s="385">
        <v>35</v>
      </c>
      <c r="H159" s="389">
        <v>108</v>
      </c>
      <c r="I159" s="390" t="s">
        <v>1071</v>
      </c>
      <c r="J159" s="342" t="s">
        <v>1103</v>
      </c>
      <c r="K159" s="330">
        <f t="shared" ref="K159" si="159">H159-F159</f>
        <v>30.5</v>
      </c>
      <c r="L159" s="343">
        <v>100</v>
      </c>
      <c r="M159" s="344">
        <f t="shared" ref="M159" si="160">(K159*N159)-L159</f>
        <v>1425</v>
      </c>
      <c r="N159" s="330">
        <v>50</v>
      </c>
      <c r="O159" s="345" t="s">
        <v>587</v>
      </c>
      <c r="P159" s="355">
        <v>44677</v>
      </c>
      <c r="Q159" s="249"/>
      <c r="R159" s="250" t="s">
        <v>933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385">
        <v>37</v>
      </c>
      <c r="B160" s="355">
        <v>44678</v>
      </c>
      <c r="C160" s="387"/>
      <c r="D160" s="388" t="s">
        <v>1110</v>
      </c>
      <c r="E160" s="385" t="s">
        <v>589</v>
      </c>
      <c r="F160" s="385">
        <v>195</v>
      </c>
      <c r="G160" s="385">
        <v>95</v>
      </c>
      <c r="H160" s="389">
        <v>252.5</v>
      </c>
      <c r="I160" s="390" t="s">
        <v>1111</v>
      </c>
      <c r="J160" s="342" t="s">
        <v>1112</v>
      </c>
      <c r="K160" s="330">
        <f t="shared" ref="K160:K163" si="161">H160-F160</f>
        <v>57.5</v>
      </c>
      <c r="L160" s="343">
        <v>100</v>
      </c>
      <c r="M160" s="344">
        <f t="shared" ref="M160:M163" si="162">(K160*N160)-L160</f>
        <v>1337.5</v>
      </c>
      <c r="N160" s="330">
        <v>25</v>
      </c>
      <c r="O160" s="345" t="s">
        <v>587</v>
      </c>
      <c r="P160" s="355">
        <v>44678</v>
      </c>
      <c r="Q160" s="249"/>
      <c r="R160" s="250" t="s">
        <v>933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385">
        <v>38</v>
      </c>
      <c r="B161" s="355">
        <v>44678</v>
      </c>
      <c r="C161" s="387"/>
      <c r="D161" s="388" t="s">
        <v>1110</v>
      </c>
      <c r="E161" s="385" t="s">
        <v>589</v>
      </c>
      <c r="F161" s="385">
        <v>195</v>
      </c>
      <c r="G161" s="385">
        <v>95</v>
      </c>
      <c r="H161" s="389">
        <v>285</v>
      </c>
      <c r="I161" s="390" t="s">
        <v>1111</v>
      </c>
      <c r="J161" s="342" t="s">
        <v>1113</v>
      </c>
      <c r="K161" s="330">
        <f t="shared" si="161"/>
        <v>90</v>
      </c>
      <c r="L161" s="343">
        <v>100</v>
      </c>
      <c r="M161" s="344">
        <f t="shared" si="162"/>
        <v>2150</v>
      </c>
      <c r="N161" s="330">
        <v>25</v>
      </c>
      <c r="O161" s="345" t="s">
        <v>587</v>
      </c>
      <c r="P161" s="355">
        <v>44678</v>
      </c>
      <c r="Q161" s="249"/>
      <c r="R161" s="250" t="s">
        <v>933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391">
        <v>39</v>
      </c>
      <c r="B162" s="401">
        <v>44679</v>
      </c>
      <c r="C162" s="393"/>
      <c r="D162" s="394" t="s">
        <v>1102</v>
      </c>
      <c r="E162" s="391" t="s">
        <v>589</v>
      </c>
      <c r="F162" s="391">
        <v>25.5</v>
      </c>
      <c r="G162" s="391">
        <v>0</v>
      </c>
      <c r="H162" s="395">
        <v>0</v>
      </c>
      <c r="I162" s="396" t="s">
        <v>1148</v>
      </c>
      <c r="J162" s="397" t="s">
        <v>1151</v>
      </c>
      <c r="K162" s="398">
        <f t="shared" si="161"/>
        <v>-25.5</v>
      </c>
      <c r="L162" s="399">
        <v>100</v>
      </c>
      <c r="M162" s="400">
        <f t="shared" si="162"/>
        <v>-1375</v>
      </c>
      <c r="N162" s="398">
        <v>50</v>
      </c>
      <c r="O162" s="419" t="s">
        <v>599</v>
      </c>
      <c r="P162" s="401">
        <v>44679</v>
      </c>
      <c r="Q162" s="249"/>
      <c r="R162" s="250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391">
        <v>40</v>
      </c>
      <c r="B163" s="401">
        <v>44679</v>
      </c>
      <c r="C163" s="393"/>
      <c r="D163" s="394" t="s">
        <v>1149</v>
      </c>
      <c r="E163" s="391" t="s">
        <v>589</v>
      </c>
      <c r="F163" s="391">
        <v>105</v>
      </c>
      <c r="G163" s="391">
        <v>0</v>
      </c>
      <c r="H163" s="395">
        <v>0</v>
      </c>
      <c r="I163" s="396" t="s">
        <v>1150</v>
      </c>
      <c r="J163" s="397" t="s">
        <v>1025</v>
      </c>
      <c r="K163" s="398">
        <f t="shared" si="161"/>
        <v>-105</v>
      </c>
      <c r="L163" s="399">
        <v>100</v>
      </c>
      <c r="M163" s="400">
        <f t="shared" si="162"/>
        <v>-2725</v>
      </c>
      <c r="N163" s="398">
        <v>25</v>
      </c>
      <c r="O163" s="419" t="s">
        <v>599</v>
      </c>
      <c r="P163" s="401">
        <v>44679</v>
      </c>
      <c r="Q163" s="249"/>
      <c r="R163" s="250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301" customFormat="1" ht="12.75" customHeight="1">
      <c r="A164" s="383"/>
      <c r="B164" s="383"/>
      <c r="C164" s="383"/>
      <c r="D164" s="383"/>
      <c r="E164" s="383"/>
      <c r="F164" s="378"/>
      <c r="G164" s="383"/>
      <c r="H164" s="383"/>
      <c r="I164" s="383"/>
      <c r="J164" s="383"/>
      <c r="K164" s="379"/>
      <c r="L164" s="380"/>
      <c r="M164" s="381"/>
      <c r="N164" s="379"/>
      <c r="O164" s="382"/>
      <c r="P164" s="384"/>
      <c r="Q164" s="298"/>
      <c r="R164" s="299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300"/>
      <c r="AG164" s="300"/>
      <c r="AH164" s="300"/>
      <c r="AI164" s="300"/>
      <c r="AJ164" s="300"/>
      <c r="AK164" s="300"/>
      <c r="AL164" s="300"/>
    </row>
    <row r="165" spans="1:38" ht="14.25" customHeight="1">
      <c r="A165" s="151"/>
      <c r="B165" s="156"/>
      <c r="C165" s="156"/>
      <c r="D165" s="157"/>
      <c r="E165" s="151"/>
      <c r="F165" s="158"/>
      <c r="G165" s="151"/>
      <c r="H165" s="151"/>
      <c r="I165" s="151"/>
      <c r="J165" s="156"/>
      <c r="K165" s="159"/>
      <c r="L165" s="151"/>
      <c r="M165" s="151"/>
      <c r="N165" s="151"/>
      <c r="O165" s="160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94" t="s">
        <v>611</v>
      </c>
      <c r="B166" s="161"/>
      <c r="C166" s="161"/>
      <c r="D166" s="162"/>
      <c r="E166" s="135"/>
      <c r="F166" s="6"/>
      <c r="G166" s="6"/>
      <c r="H166" s="136"/>
      <c r="I166" s="163"/>
      <c r="J166" s="1"/>
      <c r="K166" s="6"/>
      <c r="L166" s="6"/>
      <c r="M166" s="6"/>
      <c r="N166" s="1"/>
      <c r="O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38.25" customHeight="1">
      <c r="A167" s="95" t="s">
        <v>16</v>
      </c>
      <c r="B167" s="96" t="s">
        <v>564</v>
      </c>
      <c r="C167" s="96"/>
      <c r="D167" s="97" t="s">
        <v>575</v>
      </c>
      <c r="E167" s="96" t="s">
        <v>576</v>
      </c>
      <c r="F167" s="96" t="s">
        <v>577</v>
      </c>
      <c r="G167" s="96" t="s">
        <v>578</v>
      </c>
      <c r="H167" s="96" t="s">
        <v>579</v>
      </c>
      <c r="I167" s="96" t="s">
        <v>580</v>
      </c>
      <c r="J167" s="95" t="s">
        <v>581</v>
      </c>
      <c r="K167" s="139" t="s">
        <v>598</v>
      </c>
      <c r="L167" s="140" t="s">
        <v>583</v>
      </c>
      <c r="M167" s="98" t="s">
        <v>584</v>
      </c>
      <c r="N167" s="96" t="s">
        <v>585</v>
      </c>
      <c r="O167" s="97" t="s">
        <v>586</v>
      </c>
      <c r="P167" s="96" t="s">
        <v>818</v>
      </c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s="247" customFormat="1" ht="14.25" customHeight="1">
      <c r="A168" s="271">
        <v>1</v>
      </c>
      <c r="B168" s="272">
        <v>44488</v>
      </c>
      <c r="C168" s="273"/>
      <c r="D168" s="274" t="s">
        <v>137</v>
      </c>
      <c r="E168" s="275" t="s">
        <v>869</v>
      </c>
      <c r="F168" s="276">
        <v>235.25</v>
      </c>
      <c r="G168" s="276">
        <v>198</v>
      </c>
      <c r="H168" s="275"/>
      <c r="I168" s="277" t="s">
        <v>823</v>
      </c>
      <c r="J168" s="278" t="s">
        <v>590</v>
      </c>
      <c r="K168" s="278"/>
      <c r="L168" s="279"/>
      <c r="M168" s="280"/>
      <c r="N168" s="278"/>
      <c r="O168" s="281"/>
      <c r="P168" s="278"/>
      <c r="Q168" s="246"/>
      <c r="R168" s="1" t="s">
        <v>588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404">
        <v>2</v>
      </c>
      <c r="B169" s="405">
        <v>44651</v>
      </c>
      <c r="C169" s="406"/>
      <c r="D169" s="407" t="s">
        <v>437</v>
      </c>
      <c r="E169" s="408" t="s">
        <v>589</v>
      </c>
      <c r="F169" s="408">
        <v>379</v>
      </c>
      <c r="G169" s="408">
        <v>348</v>
      </c>
      <c r="H169" s="408">
        <v>406</v>
      </c>
      <c r="I169" s="408" t="s">
        <v>881</v>
      </c>
      <c r="J169" s="370" t="s">
        <v>936</v>
      </c>
      <c r="K169" s="370">
        <f t="shared" ref="K169" si="163">H169-F169</f>
        <v>27</v>
      </c>
      <c r="L169" s="371">
        <f t="shared" ref="L169" si="164">(F169*-0.7)/100</f>
        <v>-2.653</v>
      </c>
      <c r="M169" s="372">
        <f t="shared" ref="M169" si="165">(K169+L169)/F169</f>
        <v>6.4240105540897097E-2</v>
      </c>
      <c r="N169" s="370" t="s">
        <v>587</v>
      </c>
      <c r="O169" s="373">
        <v>44657</v>
      </c>
      <c r="P169" s="370">
        <f>VLOOKUP(D169,'MidCap Intra'!B86:C640,2,0)</f>
        <v>400.05</v>
      </c>
      <c r="Q169" s="246"/>
      <c r="R169" s="246" t="s">
        <v>588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409">
        <v>3</v>
      </c>
      <c r="B170" s="410">
        <v>44658</v>
      </c>
      <c r="C170" s="411"/>
      <c r="D170" s="274" t="s">
        <v>415</v>
      </c>
      <c r="E170" s="412" t="s">
        <v>589</v>
      </c>
      <c r="F170" s="412" t="s">
        <v>941</v>
      </c>
      <c r="G170" s="412">
        <v>398</v>
      </c>
      <c r="H170" s="412"/>
      <c r="I170" s="412" t="s">
        <v>942</v>
      </c>
      <c r="J170" s="278" t="s">
        <v>590</v>
      </c>
      <c r="K170" s="278"/>
      <c r="L170" s="279"/>
      <c r="M170" s="280"/>
      <c r="N170" s="278"/>
      <c r="O170" s="281"/>
      <c r="P170" s="278"/>
      <c r="Q170" s="246"/>
      <c r="R170" s="246" t="s">
        <v>588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ht="14.25" customHeight="1">
      <c r="A171" s="164"/>
      <c r="B171" s="141"/>
      <c r="C171" s="165"/>
      <c r="D171" s="100"/>
      <c r="E171" s="166"/>
      <c r="F171" s="166"/>
      <c r="G171" s="166"/>
      <c r="H171" s="166"/>
      <c r="I171" s="166"/>
      <c r="J171" s="166"/>
      <c r="K171" s="167"/>
      <c r="L171" s="168"/>
      <c r="M171" s="166"/>
      <c r="N171" s="169"/>
      <c r="O171" s="170"/>
      <c r="P171" s="170"/>
      <c r="R171" s="6"/>
      <c r="S171" s="41"/>
      <c r="T171" s="1"/>
      <c r="U171" s="1"/>
      <c r="V171" s="1"/>
      <c r="W171" s="1"/>
      <c r="X171" s="1"/>
      <c r="Y171" s="1"/>
      <c r="Z171" s="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</row>
    <row r="172" spans="1:38" ht="12.75" customHeight="1">
      <c r="A172" s="119" t="s">
        <v>591</v>
      </c>
      <c r="B172" s="119"/>
      <c r="C172" s="119"/>
      <c r="D172" s="119"/>
      <c r="E172" s="41"/>
      <c r="F172" s="127" t="s">
        <v>593</v>
      </c>
      <c r="G172" s="56"/>
      <c r="H172" s="56"/>
      <c r="I172" s="56"/>
      <c r="J172" s="6"/>
      <c r="K172" s="145"/>
      <c r="L172" s="146"/>
      <c r="M172" s="6"/>
      <c r="N172" s="109"/>
      <c r="O172" s="171"/>
      <c r="P172" s="1"/>
      <c r="Q172" s="1"/>
      <c r="R172" s="6"/>
      <c r="S172" s="1"/>
      <c r="T172" s="1"/>
      <c r="U172" s="1"/>
      <c r="V172" s="1"/>
      <c r="W172" s="1"/>
      <c r="X172" s="1"/>
      <c r="Y172" s="1"/>
    </row>
    <row r="173" spans="1:38" ht="12.75" customHeight="1">
      <c r="A173" s="126" t="s">
        <v>592</v>
      </c>
      <c r="B173" s="119"/>
      <c r="C173" s="119"/>
      <c r="D173" s="119"/>
      <c r="E173" s="6"/>
      <c r="F173" s="127" t="s">
        <v>595</v>
      </c>
      <c r="G173" s="6"/>
      <c r="H173" s="6" t="s">
        <v>814</v>
      </c>
      <c r="I173" s="6"/>
      <c r="J173" s="1"/>
      <c r="K173" s="6"/>
      <c r="L173" s="6"/>
      <c r="M173" s="6"/>
      <c r="N173" s="1"/>
      <c r="O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26"/>
      <c r="B174" s="119"/>
      <c r="C174" s="119"/>
      <c r="D174" s="119"/>
      <c r="E174" s="6"/>
      <c r="F174" s="127"/>
      <c r="G174" s="6"/>
      <c r="H174" s="6"/>
      <c r="I174" s="6"/>
      <c r="J174" s="1"/>
      <c r="K174" s="6"/>
      <c r="L174" s="6"/>
      <c r="M174" s="6"/>
      <c r="N174" s="1"/>
      <c r="O174" s="1"/>
      <c r="Q174" s="1"/>
      <c r="R174" s="5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"/>
      <c r="B175" s="134" t="s">
        <v>612</v>
      </c>
      <c r="C175" s="134"/>
      <c r="D175" s="134"/>
      <c r="E175" s="134"/>
      <c r="F175" s="135"/>
      <c r="G175" s="6"/>
      <c r="H175" s="6"/>
      <c r="I175" s="136"/>
      <c r="J175" s="137"/>
      <c r="K175" s="138"/>
      <c r="L175" s="137"/>
      <c r="M175" s="6"/>
      <c r="N175" s="1"/>
      <c r="O175" s="1"/>
      <c r="Q175" s="1"/>
      <c r="R175" s="56"/>
      <c r="S175" s="1"/>
      <c r="T175" s="1"/>
      <c r="U175" s="1"/>
      <c r="V175" s="1"/>
      <c r="W175" s="1"/>
      <c r="X175" s="1"/>
      <c r="Y175" s="1"/>
      <c r="Z175" s="1"/>
    </row>
    <row r="176" spans="1:38" ht="38.25" customHeight="1">
      <c r="A176" s="95" t="s">
        <v>16</v>
      </c>
      <c r="B176" s="96" t="s">
        <v>564</v>
      </c>
      <c r="C176" s="96"/>
      <c r="D176" s="97" t="s">
        <v>575</v>
      </c>
      <c r="E176" s="96" t="s">
        <v>576</v>
      </c>
      <c r="F176" s="96" t="s">
        <v>577</v>
      </c>
      <c r="G176" s="96" t="s">
        <v>597</v>
      </c>
      <c r="H176" s="96" t="s">
        <v>579</v>
      </c>
      <c r="I176" s="96" t="s">
        <v>580</v>
      </c>
      <c r="J176" s="172" t="s">
        <v>581</v>
      </c>
      <c r="K176" s="139" t="s">
        <v>598</v>
      </c>
      <c r="L176" s="149" t="s">
        <v>606</v>
      </c>
      <c r="M176" s="96" t="s">
        <v>607</v>
      </c>
      <c r="N176" s="140" t="s">
        <v>583</v>
      </c>
      <c r="O176" s="98" t="s">
        <v>584</v>
      </c>
      <c r="P176" s="96" t="s">
        <v>585</v>
      </c>
      <c r="Q176" s="97" t="s">
        <v>586</v>
      </c>
      <c r="R176" s="56"/>
      <c r="S176" s="1"/>
      <c r="T176" s="1"/>
      <c r="U176" s="1"/>
      <c r="V176" s="1"/>
      <c r="W176" s="1"/>
      <c r="X176" s="1"/>
      <c r="Y176" s="1"/>
      <c r="Z176" s="1"/>
    </row>
    <row r="177" spans="1:38" ht="14.25" customHeight="1">
      <c r="A177" s="101"/>
      <c r="B177" s="102"/>
      <c r="C177" s="173"/>
      <c r="D177" s="103"/>
      <c r="E177" s="104"/>
      <c r="F177" s="174"/>
      <c r="G177" s="101"/>
      <c r="H177" s="104"/>
      <c r="I177" s="105"/>
      <c r="J177" s="175"/>
      <c r="K177" s="175"/>
      <c r="L177" s="176"/>
      <c r="M177" s="99"/>
      <c r="N177" s="176"/>
      <c r="O177" s="177"/>
      <c r="P177" s="178"/>
      <c r="Q177" s="179"/>
      <c r="R177" s="144"/>
      <c r="S177" s="113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38" ht="14.25" customHeight="1">
      <c r="A178" s="101"/>
      <c r="B178" s="102"/>
      <c r="C178" s="173"/>
      <c r="D178" s="103"/>
      <c r="E178" s="104"/>
      <c r="F178" s="174"/>
      <c r="G178" s="101"/>
      <c r="H178" s="104"/>
      <c r="I178" s="105"/>
      <c r="J178" s="175"/>
      <c r="K178" s="175"/>
      <c r="L178" s="176"/>
      <c r="M178" s="99"/>
      <c r="N178" s="176"/>
      <c r="O178" s="177"/>
      <c r="P178" s="178"/>
      <c r="Q178" s="179"/>
      <c r="R178" s="144"/>
      <c r="S178" s="113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38" ht="14.25" customHeight="1">
      <c r="A179" s="101"/>
      <c r="B179" s="102"/>
      <c r="C179" s="173"/>
      <c r="D179" s="103"/>
      <c r="E179" s="104"/>
      <c r="F179" s="174"/>
      <c r="G179" s="101"/>
      <c r="H179" s="104"/>
      <c r="I179" s="105"/>
      <c r="J179" s="175"/>
      <c r="K179" s="175"/>
      <c r="L179" s="176"/>
      <c r="M179" s="99"/>
      <c r="N179" s="176"/>
      <c r="O179" s="177"/>
      <c r="P179" s="178"/>
      <c r="Q179" s="179"/>
      <c r="R179" s="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01"/>
      <c r="B180" s="102"/>
      <c r="C180" s="173"/>
      <c r="D180" s="103"/>
      <c r="E180" s="104"/>
      <c r="F180" s="175"/>
      <c r="G180" s="101"/>
      <c r="H180" s="104"/>
      <c r="I180" s="105"/>
      <c r="J180" s="175"/>
      <c r="K180" s="175"/>
      <c r="L180" s="176"/>
      <c r="M180" s="99"/>
      <c r="N180" s="176"/>
      <c r="O180" s="177"/>
      <c r="P180" s="178"/>
      <c r="Q180" s="179"/>
      <c r="R180" s="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01"/>
      <c r="B181" s="102"/>
      <c r="C181" s="173"/>
      <c r="D181" s="103"/>
      <c r="E181" s="104"/>
      <c r="F181" s="175"/>
      <c r="G181" s="101"/>
      <c r="H181" s="104"/>
      <c r="I181" s="105"/>
      <c r="J181" s="175"/>
      <c r="K181" s="175"/>
      <c r="L181" s="176"/>
      <c r="M181" s="99"/>
      <c r="N181" s="176"/>
      <c r="O181" s="177"/>
      <c r="P181" s="178"/>
      <c r="Q181" s="179"/>
      <c r="R181" s="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01"/>
      <c r="B182" s="102"/>
      <c r="C182" s="173"/>
      <c r="D182" s="103"/>
      <c r="E182" s="104"/>
      <c r="F182" s="174"/>
      <c r="G182" s="101"/>
      <c r="H182" s="104"/>
      <c r="I182" s="105"/>
      <c r="J182" s="175"/>
      <c r="K182" s="175"/>
      <c r="L182" s="176"/>
      <c r="M182" s="99"/>
      <c r="N182" s="176"/>
      <c r="O182" s="177"/>
      <c r="P182" s="178"/>
      <c r="Q182" s="179"/>
      <c r="R182" s="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4.25" customHeight="1">
      <c r="A183" s="101"/>
      <c r="B183" s="102"/>
      <c r="C183" s="173"/>
      <c r="D183" s="103"/>
      <c r="E183" s="104"/>
      <c r="F183" s="174"/>
      <c r="G183" s="101"/>
      <c r="H183" s="104"/>
      <c r="I183" s="105"/>
      <c r="J183" s="175"/>
      <c r="K183" s="175"/>
      <c r="L183" s="175"/>
      <c r="M183" s="175"/>
      <c r="N183" s="176"/>
      <c r="O183" s="180"/>
      <c r="P183" s="178"/>
      <c r="Q183" s="179"/>
      <c r="R183" s="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01"/>
      <c r="B184" s="102"/>
      <c r="C184" s="173"/>
      <c r="D184" s="103"/>
      <c r="E184" s="104"/>
      <c r="F184" s="175"/>
      <c r="G184" s="101"/>
      <c r="H184" s="104"/>
      <c r="I184" s="105"/>
      <c r="J184" s="175"/>
      <c r="K184" s="175"/>
      <c r="L184" s="176"/>
      <c r="M184" s="99"/>
      <c r="N184" s="176"/>
      <c r="O184" s="177"/>
      <c r="P184" s="178"/>
      <c r="Q184" s="179"/>
      <c r="R184" s="144"/>
      <c r="S184" s="113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01"/>
      <c r="B185" s="102"/>
      <c r="C185" s="173"/>
      <c r="D185" s="103"/>
      <c r="E185" s="104"/>
      <c r="F185" s="174"/>
      <c r="G185" s="101"/>
      <c r="H185" s="104"/>
      <c r="I185" s="105"/>
      <c r="J185" s="181"/>
      <c r="K185" s="181"/>
      <c r="L185" s="181"/>
      <c r="M185" s="181"/>
      <c r="N185" s="182"/>
      <c r="O185" s="177"/>
      <c r="P185" s="106"/>
      <c r="Q185" s="179"/>
      <c r="R185" s="144"/>
      <c r="S185" s="113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>
      <c r="A186" s="126"/>
      <c r="B186" s="119"/>
      <c r="C186" s="119"/>
      <c r="D186" s="119"/>
      <c r="E186" s="6"/>
      <c r="F186" s="127"/>
      <c r="G186" s="6"/>
      <c r="H186" s="6"/>
      <c r="I186" s="6"/>
      <c r="J186" s="1"/>
      <c r="K186" s="6"/>
      <c r="L186" s="6"/>
      <c r="M186" s="6"/>
      <c r="N186" s="1"/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126"/>
      <c r="B187" s="119"/>
      <c r="C187" s="119"/>
      <c r="D187" s="119"/>
      <c r="E187" s="6"/>
      <c r="F187" s="127"/>
      <c r="G187" s="56"/>
      <c r="H187" s="41"/>
      <c r="I187" s="56"/>
      <c r="J187" s="6"/>
      <c r="K187" s="145"/>
      <c r="L187" s="146"/>
      <c r="M187" s="6"/>
      <c r="N187" s="109"/>
      <c r="O187" s="147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56"/>
      <c r="B188" s="108"/>
      <c r="C188" s="108"/>
      <c r="D188" s="41"/>
      <c r="E188" s="56"/>
      <c r="F188" s="56"/>
      <c r="G188" s="56"/>
      <c r="H188" s="41"/>
      <c r="I188" s="56"/>
      <c r="J188" s="6"/>
      <c r="K188" s="145"/>
      <c r="L188" s="146"/>
      <c r="M188" s="6"/>
      <c r="N188" s="109"/>
      <c r="O188" s="147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41"/>
      <c r="B189" s="183" t="s">
        <v>613</v>
      </c>
      <c r="C189" s="183"/>
      <c r="D189" s="183"/>
      <c r="E189" s="183"/>
      <c r="F189" s="6"/>
      <c r="G189" s="6"/>
      <c r="H189" s="137"/>
      <c r="I189" s="6"/>
      <c r="J189" s="137"/>
      <c r="K189" s="138"/>
      <c r="L189" s="6"/>
      <c r="M189" s="6"/>
      <c r="N189" s="1"/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38.25" customHeight="1">
      <c r="A190" s="95" t="s">
        <v>16</v>
      </c>
      <c r="B190" s="96" t="s">
        <v>564</v>
      </c>
      <c r="C190" s="96"/>
      <c r="D190" s="97" t="s">
        <v>575</v>
      </c>
      <c r="E190" s="96" t="s">
        <v>576</v>
      </c>
      <c r="F190" s="96" t="s">
        <v>577</v>
      </c>
      <c r="G190" s="96" t="s">
        <v>614</v>
      </c>
      <c r="H190" s="96" t="s">
        <v>615</v>
      </c>
      <c r="I190" s="96" t="s">
        <v>580</v>
      </c>
      <c r="J190" s="184" t="s">
        <v>581</v>
      </c>
      <c r="K190" s="96" t="s">
        <v>582</v>
      </c>
      <c r="L190" s="96" t="s">
        <v>616</v>
      </c>
      <c r="M190" s="96" t="s">
        <v>585</v>
      </c>
      <c r="N190" s="97" t="s">
        <v>586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85">
        <v>1</v>
      </c>
      <c r="B191" s="186">
        <v>41579</v>
      </c>
      <c r="C191" s="186"/>
      <c r="D191" s="187" t="s">
        <v>617</v>
      </c>
      <c r="E191" s="188" t="s">
        <v>618</v>
      </c>
      <c r="F191" s="189">
        <v>82</v>
      </c>
      <c r="G191" s="188" t="s">
        <v>619</v>
      </c>
      <c r="H191" s="188">
        <v>100</v>
      </c>
      <c r="I191" s="190">
        <v>100</v>
      </c>
      <c r="J191" s="191" t="s">
        <v>620</v>
      </c>
      <c r="K191" s="192">
        <f t="shared" ref="K191:K243" si="166">H191-F191</f>
        <v>18</v>
      </c>
      <c r="L191" s="193">
        <f t="shared" ref="L191:L243" si="167">K191/F191</f>
        <v>0.21951219512195122</v>
      </c>
      <c r="M191" s="188" t="s">
        <v>587</v>
      </c>
      <c r="N191" s="194">
        <v>42657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85">
        <v>2</v>
      </c>
      <c r="B192" s="186">
        <v>41794</v>
      </c>
      <c r="C192" s="186"/>
      <c r="D192" s="187" t="s">
        <v>621</v>
      </c>
      <c r="E192" s="188" t="s">
        <v>589</v>
      </c>
      <c r="F192" s="189">
        <v>257</v>
      </c>
      <c r="G192" s="188" t="s">
        <v>619</v>
      </c>
      <c r="H192" s="188">
        <v>300</v>
      </c>
      <c r="I192" s="190">
        <v>300</v>
      </c>
      <c r="J192" s="191" t="s">
        <v>620</v>
      </c>
      <c r="K192" s="192">
        <f t="shared" si="166"/>
        <v>43</v>
      </c>
      <c r="L192" s="193">
        <f t="shared" si="167"/>
        <v>0.16731517509727625</v>
      </c>
      <c r="M192" s="188" t="s">
        <v>587</v>
      </c>
      <c r="N192" s="194">
        <v>41822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3</v>
      </c>
      <c r="B193" s="186">
        <v>41828</v>
      </c>
      <c r="C193" s="186"/>
      <c r="D193" s="187" t="s">
        <v>622</v>
      </c>
      <c r="E193" s="188" t="s">
        <v>589</v>
      </c>
      <c r="F193" s="189">
        <v>393</v>
      </c>
      <c r="G193" s="188" t="s">
        <v>619</v>
      </c>
      <c r="H193" s="188">
        <v>468</v>
      </c>
      <c r="I193" s="190">
        <v>468</v>
      </c>
      <c r="J193" s="191" t="s">
        <v>620</v>
      </c>
      <c r="K193" s="192">
        <f t="shared" si="166"/>
        <v>75</v>
      </c>
      <c r="L193" s="193">
        <f t="shared" si="167"/>
        <v>0.19083969465648856</v>
      </c>
      <c r="M193" s="188" t="s">
        <v>587</v>
      </c>
      <c r="N193" s="194">
        <v>41863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4</v>
      </c>
      <c r="B194" s="186">
        <v>41857</v>
      </c>
      <c r="C194" s="186"/>
      <c r="D194" s="187" t="s">
        <v>623</v>
      </c>
      <c r="E194" s="188" t="s">
        <v>589</v>
      </c>
      <c r="F194" s="189">
        <v>205</v>
      </c>
      <c r="G194" s="188" t="s">
        <v>619</v>
      </c>
      <c r="H194" s="188">
        <v>275</v>
      </c>
      <c r="I194" s="190">
        <v>250</v>
      </c>
      <c r="J194" s="191" t="s">
        <v>620</v>
      </c>
      <c r="K194" s="192">
        <f t="shared" si="166"/>
        <v>70</v>
      </c>
      <c r="L194" s="193">
        <f t="shared" si="167"/>
        <v>0.34146341463414637</v>
      </c>
      <c r="M194" s="188" t="s">
        <v>587</v>
      </c>
      <c r="N194" s="194">
        <v>41962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5</v>
      </c>
      <c r="B195" s="186">
        <v>41886</v>
      </c>
      <c r="C195" s="186"/>
      <c r="D195" s="187" t="s">
        <v>624</v>
      </c>
      <c r="E195" s="188" t="s">
        <v>589</v>
      </c>
      <c r="F195" s="189">
        <v>162</v>
      </c>
      <c r="G195" s="188" t="s">
        <v>619</v>
      </c>
      <c r="H195" s="188">
        <v>190</v>
      </c>
      <c r="I195" s="190">
        <v>190</v>
      </c>
      <c r="J195" s="191" t="s">
        <v>620</v>
      </c>
      <c r="K195" s="192">
        <f t="shared" si="166"/>
        <v>28</v>
      </c>
      <c r="L195" s="193">
        <f t="shared" si="167"/>
        <v>0.1728395061728395</v>
      </c>
      <c r="M195" s="188" t="s">
        <v>587</v>
      </c>
      <c r="N195" s="194">
        <v>42006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</v>
      </c>
      <c r="B196" s="186">
        <v>41886</v>
      </c>
      <c r="C196" s="186"/>
      <c r="D196" s="187" t="s">
        <v>625</v>
      </c>
      <c r="E196" s="188" t="s">
        <v>589</v>
      </c>
      <c r="F196" s="189">
        <v>75</v>
      </c>
      <c r="G196" s="188" t="s">
        <v>619</v>
      </c>
      <c r="H196" s="188">
        <v>91.5</v>
      </c>
      <c r="I196" s="190" t="s">
        <v>626</v>
      </c>
      <c r="J196" s="191" t="s">
        <v>627</v>
      </c>
      <c r="K196" s="192">
        <f t="shared" si="166"/>
        <v>16.5</v>
      </c>
      <c r="L196" s="193">
        <f t="shared" si="167"/>
        <v>0.22</v>
      </c>
      <c r="M196" s="188" t="s">
        <v>587</v>
      </c>
      <c r="N196" s="194">
        <v>41954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7</v>
      </c>
      <c r="B197" s="186">
        <v>41913</v>
      </c>
      <c r="C197" s="186"/>
      <c r="D197" s="187" t="s">
        <v>628</v>
      </c>
      <c r="E197" s="188" t="s">
        <v>589</v>
      </c>
      <c r="F197" s="189">
        <v>850</v>
      </c>
      <c r="G197" s="188" t="s">
        <v>619</v>
      </c>
      <c r="H197" s="188">
        <v>982.5</v>
      </c>
      <c r="I197" s="190">
        <v>1050</v>
      </c>
      <c r="J197" s="191" t="s">
        <v>629</v>
      </c>
      <c r="K197" s="192">
        <f t="shared" si="166"/>
        <v>132.5</v>
      </c>
      <c r="L197" s="193">
        <f t="shared" si="167"/>
        <v>0.15588235294117647</v>
      </c>
      <c r="M197" s="188" t="s">
        <v>587</v>
      </c>
      <c r="N197" s="194">
        <v>42039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</v>
      </c>
      <c r="B198" s="186">
        <v>41913</v>
      </c>
      <c r="C198" s="186"/>
      <c r="D198" s="187" t="s">
        <v>630</v>
      </c>
      <c r="E198" s="188" t="s">
        <v>589</v>
      </c>
      <c r="F198" s="189">
        <v>475</v>
      </c>
      <c r="G198" s="188" t="s">
        <v>619</v>
      </c>
      <c r="H198" s="188">
        <v>515</v>
      </c>
      <c r="I198" s="190">
        <v>600</v>
      </c>
      <c r="J198" s="191" t="s">
        <v>631</v>
      </c>
      <c r="K198" s="192">
        <f t="shared" si="166"/>
        <v>40</v>
      </c>
      <c r="L198" s="193">
        <f t="shared" si="167"/>
        <v>8.4210526315789472E-2</v>
      </c>
      <c r="M198" s="188" t="s">
        <v>587</v>
      </c>
      <c r="N198" s="194">
        <v>41939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9</v>
      </c>
      <c r="B199" s="186">
        <v>41913</v>
      </c>
      <c r="C199" s="186"/>
      <c r="D199" s="187" t="s">
        <v>632</v>
      </c>
      <c r="E199" s="188" t="s">
        <v>589</v>
      </c>
      <c r="F199" s="189">
        <v>86</v>
      </c>
      <c r="G199" s="188" t="s">
        <v>619</v>
      </c>
      <c r="H199" s="188">
        <v>99</v>
      </c>
      <c r="I199" s="190">
        <v>140</v>
      </c>
      <c r="J199" s="191" t="s">
        <v>633</v>
      </c>
      <c r="K199" s="192">
        <f t="shared" si="166"/>
        <v>13</v>
      </c>
      <c r="L199" s="193">
        <f t="shared" si="167"/>
        <v>0.15116279069767441</v>
      </c>
      <c r="M199" s="188" t="s">
        <v>587</v>
      </c>
      <c r="N199" s="194">
        <v>41939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10</v>
      </c>
      <c r="B200" s="186">
        <v>41926</v>
      </c>
      <c r="C200" s="186"/>
      <c r="D200" s="187" t="s">
        <v>634</v>
      </c>
      <c r="E200" s="188" t="s">
        <v>589</v>
      </c>
      <c r="F200" s="189">
        <v>496.6</v>
      </c>
      <c r="G200" s="188" t="s">
        <v>619</v>
      </c>
      <c r="H200" s="188">
        <v>621</v>
      </c>
      <c r="I200" s="190">
        <v>580</v>
      </c>
      <c r="J200" s="191" t="s">
        <v>620</v>
      </c>
      <c r="K200" s="192">
        <f t="shared" si="166"/>
        <v>124.39999999999998</v>
      </c>
      <c r="L200" s="193">
        <f t="shared" si="167"/>
        <v>0.25050342327829234</v>
      </c>
      <c r="M200" s="188" t="s">
        <v>587</v>
      </c>
      <c r="N200" s="194">
        <v>42605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11</v>
      </c>
      <c r="B201" s="186">
        <v>41926</v>
      </c>
      <c r="C201" s="186"/>
      <c r="D201" s="187" t="s">
        <v>635</v>
      </c>
      <c r="E201" s="188" t="s">
        <v>589</v>
      </c>
      <c r="F201" s="189">
        <v>2481.9</v>
      </c>
      <c r="G201" s="188" t="s">
        <v>619</v>
      </c>
      <c r="H201" s="188">
        <v>2840</v>
      </c>
      <c r="I201" s="190">
        <v>2870</v>
      </c>
      <c r="J201" s="191" t="s">
        <v>636</v>
      </c>
      <c r="K201" s="192">
        <f t="shared" si="166"/>
        <v>358.09999999999991</v>
      </c>
      <c r="L201" s="193">
        <f t="shared" si="167"/>
        <v>0.14428462065353154</v>
      </c>
      <c r="M201" s="188" t="s">
        <v>587</v>
      </c>
      <c r="N201" s="194">
        <v>42017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12</v>
      </c>
      <c r="B202" s="186">
        <v>41928</v>
      </c>
      <c r="C202" s="186"/>
      <c r="D202" s="187" t="s">
        <v>637</v>
      </c>
      <c r="E202" s="188" t="s">
        <v>589</v>
      </c>
      <c r="F202" s="189">
        <v>84.5</v>
      </c>
      <c r="G202" s="188" t="s">
        <v>619</v>
      </c>
      <c r="H202" s="188">
        <v>93</v>
      </c>
      <c r="I202" s="190">
        <v>110</v>
      </c>
      <c r="J202" s="191" t="s">
        <v>638</v>
      </c>
      <c r="K202" s="192">
        <f t="shared" si="166"/>
        <v>8.5</v>
      </c>
      <c r="L202" s="193">
        <f t="shared" si="167"/>
        <v>0.10059171597633136</v>
      </c>
      <c r="M202" s="188" t="s">
        <v>587</v>
      </c>
      <c r="N202" s="194">
        <v>41939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13</v>
      </c>
      <c r="B203" s="186">
        <v>41928</v>
      </c>
      <c r="C203" s="186"/>
      <c r="D203" s="187" t="s">
        <v>639</v>
      </c>
      <c r="E203" s="188" t="s">
        <v>589</v>
      </c>
      <c r="F203" s="189">
        <v>401</v>
      </c>
      <c r="G203" s="188" t="s">
        <v>619</v>
      </c>
      <c r="H203" s="188">
        <v>428</v>
      </c>
      <c r="I203" s="190">
        <v>450</v>
      </c>
      <c r="J203" s="191" t="s">
        <v>640</v>
      </c>
      <c r="K203" s="192">
        <f t="shared" si="166"/>
        <v>27</v>
      </c>
      <c r="L203" s="193">
        <f t="shared" si="167"/>
        <v>6.7331670822942641E-2</v>
      </c>
      <c r="M203" s="188" t="s">
        <v>587</v>
      </c>
      <c r="N203" s="194">
        <v>42020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14</v>
      </c>
      <c r="B204" s="186">
        <v>41928</v>
      </c>
      <c r="C204" s="186"/>
      <c r="D204" s="187" t="s">
        <v>641</v>
      </c>
      <c r="E204" s="188" t="s">
        <v>589</v>
      </c>
      <c r="F204" s="189">
        <v>101</v>
      </c>
      <c r="G204" s="188" t="s">
        <v>619</v>
      </c>
      <c r="H204" s="188">
        <v>112</v>
      </c>
      <c r="I204" s="190">
        <v>120</v>
      </c>
      <c r="J204" s="191" t="s">
        <v>642</v>
      </c>
      <c r="K204" s="192">
        <f t="shared" si="166"/>
        <v>11</v>
      </c>
      <c r="L204" s="193">
        <f t="shared" si="167"/>
        <v>0.10891089108910891</v>
      </c>
      <c r="M204" s="188" t="s">
        <v>587</v>
      </c>
      <c r="N204" s="194">
        <v>41939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15</v>
      </c>
      <c r="B205" s="186">
        <v>41954</v>
      </c>
      <c r="C205" s="186"/>
      <c r="D205" s="187" t="s">
        <v>643</v>
      </c>
      <c r="E205" s="188" t="s">
        <v>589</v>
      </c>
      <c r="F205" s="189">
        <v>59</v>
      </c>
      <c r="G205" s="188" t="s">
        <v>619</v>
      </c>
      <c r="H205" s="188">
        <v>76</v>
      </c>
      <c r="I205" s="190">
        <v>76</v>
      </c>
      <c r="J205" s="191" t="s">
        <v>620</v>
      </c>
      <c r="K205" s="192">
        <f t="shared" si="166"/>
        <v>17</v>
      </c>
      <c r="L205" s="193">
        <f t="shared" si="167"/>
        <v>0.28813559322033899</v>
      </c>
      <c r="M205" s="188" t="s">
        <v>587</v>
      </c>
      <c r="N205" s="194">
        <v>43032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16</v>
      </c>
      <c r="B206" s="186">
        <v>41954</v>
      </c>
      <c r="C206" s="186"/>
      <c r="D206" s="187" t="s">
        <v>632</v>
      </c>
      <c r="E206" s="188" t="s">
        <v>589</v>
      </c>
      <c r="F206" s="189">
        <v>99</v>
      </c>
      <c r="G206" s="188" t="s">
        <v>619</v>
      </c>
      <c r="H206" s="188">
        <v>120</v>
      </c>
      <c r="I206" s="190">
        <v>120</v>
      </c>
      <c r="J206" s="191" t="s">
        <v>600</v>
      </c>
      <c r="K206" s="192">
        <f t="shared" si="166"/>
        <v>21</v>
      </c>
      <c r="L206" s="193">
        <f t="shared" si="167"/>
        <v>0.21212121212121213</v>
      </c>
      <c r="M206" s="188" t="s">
        <v>587</v>
      </c>
      <c r="N206" s="194">
        <v>41960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17</v>
      </c>
      <c r="B207" s="186">
        <v>41956</v>
      </c>
      <c r="C207" s="186"/>
      <c r="D207" s="187" t="s">
        <v>644</v>
      </c>
      <c r="E207" s="188" t="s">
        <v>589</v>
      </c>
      <c r="F207" s="189">
        <v>22</v>
      </c>
      <c r="G207" s="188" t="s">
        <v>619</v>
      </c>
      <c r="H207" s="188">
        <v>33.549999999999997</v>
      </c>
      <c r="I207" s="190">
        <v>32</v>
      </c>
      <c r="J207" s="191" t="s">
        <v>645</v>
      </c>
      <c r="K207" s="192">
        <f t="shared" si="166"/>
        <v>11.549999999999997</v>
      </c>
      <c r="L207" s="193">
        <f t="shared" si="167"/>
        <v>0.52499999999999991</v>
      </c>
      <c r="M207" s="188" t="s">
        <v>587</v>
      </c>
      <c r="N207" s="194">
        <v>42188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18</v>
      </c>
      <c r="B208" s="186">
        <v>41976</v>
      </c>
      <c r="C208" s="186"/>
      <c r="D208" s="187" t="s">
        <v>646</v>
      </c>
      <c r="E208" s="188" t="s">
        <v>589</v>
      </c>
      <c r="F208" s="189">
        <v>440</v>
      </c>
      <c r="G208" s="188" t="s">
        <v>619</v>
      </c>
      <c r="H208" s="188">
        <v>520</v>
      </c>
      <c r="I208" s="190">
        <v>520</v>
      </c>
      <c r="J208" s="191" t="s">
        <v>647</v>
      </c>
      <c r="K208" s="192">
        <f t="shared" si="166"/>
        <v>80</v>
      </c>
      <c r="L208" s="193">
        <f t="shared" si="167"/>
        <v>0.18181818181818182</v>
      </c>
      <c r="M208" s="188" t="s">
        <v>587</v>
      </c>
      <c r="N208" s="194">
        <v>42208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19</v>
      </c>
      <c r="B209" s="186">
        <v>41976</v>
      </c>
      <c r="C209" s="186"/>
      <c r="D209" s="187" t="s">
        <v>648</v>
      </c>
      <c r="E209" s="188" t="s">
        <v>589</v>
      </c>
      <c r="F209" s="189">
        <v>360</v>
      </c>
      <c r="G209" s="188" t="s">
        <v>619</v>
      </c>
      <c r="H209" s="188">
        <v>427</v>
      </c>
      <c r="I209" s="190">
        <v>425</v>
      </c>
      <c r="J209" s="191" t="s">
        <v>649</v>
      </c>
      <c r="K209" s="192">
        <f t="shared" si="166"/>
        <v>67</v>
      </c>
      <c r="L209" s="193">
        <f t="shared" si="167"/>
        <v>0.18611111111111112</v>
      </c>
      <c r="M209" s="188" t="s">
        <v>587</v>
      </c>
      <c r="N209" s="194">
        <v>42058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20</v>
      </c>
      <c r="B210" s="186">
        <v>42012</v>
      </c>
      <c r="C210" s="186"/>
      <c r="D210" s="187" t="s">
        <v>650</v>
      </c>
      <c r="E210" s="188" t="s">
        <v>589</v>
      </c>
      <c r="F210" s="189">
        <v>360</v>
      </c>
      <c r="G210" s="188" t="s">
        <v>619</v>
      </c>
      <c r="H210" s="188">
        <v>455</v>
      </c>
      <c r="I210" s="190">
        <v>420</v>
      </c>
      <c r="J210" s="191" t="s">
        <v>651</v>
      </c>
      <c r="K210" s="192">
        <f t="shared" si="166"/>
        <v>95</v>
      </c>
      <c r="L210" s="193">
        <f t="shared" si="167"/>
        <v>0.2638888888888889</v>
      </c>
      <c r="M210" s="188" t="s">
        <v>587</v>
      </c>
      <c r="N210" s="194">
        <v>42024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21</v>
      </c>
      <c r="B211" s="186">
        <v>42012</v>
      </c>
      <c r="C211" s="186"/>
      <c r="D211" s="187" t="s">
        <v>652</v>
      </c>
      <c r="E211" s="188" t="s">
        <v>589</v>
      </c>
      <c r="F211" s="189">
        <v>130</v>
      </c>
      <c r="G211" s="188"/>
      <c r="H211" s="188">
        <v>175.5</v>
      </c>
      <c r="I211" s="190">
        <v>165</v>
      </c>
      <c r="J211" s="191" t="s">
        <v>653</v>
      </c>
      <c r="K211" s="192">
        <f t="shared" si="166"/>
        <v>45.5</v>
      </c>
      <c r="L211" s="193">
        <f t="shared" si="167"/>
        <v>0.35</v>
      </c>
      <c r="M211" s="188" t="s">
        <v>587</v>
      </c>
      <c r="N211" s="194">
        <v>43088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22</v>
      </c>
      <c r="B212" s="186">
        <v>42040</v>
      </c>
      <c r="C212" s="186"/>
      <c r="D212" s="187" t="s">
        <v>381</v>
      </c>
      <c r="E212" s="188" t="s">
        <v>618</v>
      </c>
      <c r="F212" s="189">
        <v>98</v>
      </c>
      <c r="G212" s="188"/>
      <c r="H212" s="188">
        <v>120</v>
      </c>
      <c r="I212" s="190">
        <v>120</v>
      </c>
      <c r="J212" s="191" t="s">
        <v>620</v>
      </c>
      <c r="K212" s="192">
        <f t="shared" si="166"/>
        <v>22</v>
      </c>
      <c r="L212" s="193">
        <f t="shared" si="167"/>
        <v>0.22448979591836735</v>
      </c>
      <c r="M212" s="188" t="s">
        <v>587</v>
      </c>
      <c r="N212" s="194">
        <v>42753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23</v>
      </c>
      <c r="B213" s="186">
        <v>42040</v>
      </c>
      <c r="C213" s="186"/>
      <c r="D213" s="187" t="s">
        <v>654</v>
      </c>
      <c r="E213" s="188" t="s">
        <v>618</v>
      </c>
      <c r="F213" s="189">
        <v>196</v>
      </c>
      <c r="G213" s="188"/>
      <c r="H213" s="188">
        <v>262</v>
      </c>
      <c r="I213" s="190">
        <v>255</v>
      </c>
      <c r="J213" s="191" t="s">
        <v>620</v>
      </c>
      <c r="K213" s="192">
        <f t="shared" si="166"/>
        <v>66</v>
      </c>
      <c r="L213" s="193">
        <f t="shared" si="167"/>
        <v>0.33673469387755101</v>
      </c>
      <c r="M213" s="188" t="s">
        <v>587</v>
      </c>
      <c r="N213" s="194">
        <v>42599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24</v>
      </c>
      <c r="B214" s="196">
        <v>42067</v>
      </c>
      <c r="C214" s="196"/>
      <c r="D214" s="197" t="s">
        <v>380</v>
      </c>
      <c r="E214" s="198" t="s">
        <v>618</v>
      </c>
      <c r="F214" s="199">
        <v>235</v>
      </c>
      <c r="G214" s="199"/>
      <c r="H214" s="200">
        <v>77</v>
      </c>
      <c r="I214" s="200" t="s">
        <v>655</v>
      </c>
      <c r="J214" s="201" t="s">
        <v>656</v>
      </c>
      <c r="K214" s="202">
        <f t="shared" si="166"/>
        <v>-158</v>
      </c>
      <c r="L214" s="203">
        <f t="shared" si="167"/>
        <v>-0.67234042553191486</v>
      </c>
      <c r="M214" s="199" t="s">
        <v>599</v>
      </c>
      <c r="N214" s="196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25</v>
      </c>
      <c r="B215" s="186">
        <v>42067</v>
      </c>
      <c r="C215" s="186"/>
      <c r="D215" s="187" t="s">
        <v>657</v>
      </c>
      <c r="E215" s="188" t="s">
        <v>618</v>
      </c>
      <c r="F215" s="189">
        <v>185</v>
      </c>
      <c r="G215" s="188"/>
      <c r="H215" s="188">
        <v>224</v>
      </c>
      <c r="I215" s="190" t="s">
        <v>658</v>
      </c>
      <c r="J215" s="191" t="s">
        <v>620</v>
      </c>
      <c r="K215" s="192">
        <f t="shared" si="166"/>
        <v>39</v>
      </c>
      <c r="L215" s="193">
        <f t="shared" si="167"/>
        <v>0.21081081081081082</v>
      </c>
      <c r="M215" s="188" t="s">
        <v>587</v>
      </c>
      <c r="N215" s="194">
        <v>42647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26</v>
      </c>
      <c r="B216" s="196">
        <v>42090</v>
      </c>
      <c r="C216" s="196"/>
      <c r="D216" s="204" t="s">
        <v>659</v>
      </c>
      <c r="E216" s="199" t="s">
        <v>618</v>
      </c>
      <c r="F216" s="199">
        <v>49.5</v>
      </c>
      <c r="G216" s="200"/>
      <c r="H216" s="200">
        <v>15.85</v>
      </c>
      <c r="I216" s="200">
        <v>67</v>
      </c>
      <c r="J216" s="201" t="s">
        <v>660</v>
      </c>
      <c r="K216" s="200">
        <f t="shared" si="166"/>
        <v>-33.65</v>
      </c>
      <c r="L216" s="205">
        <f t="shared" si="167"/>
        <v>-0.67979797979797973</v>
      </c>
      <c r="M216" s="199" t="s">
        <v>599</v>
      </c>
      <c r="N216" s="206">
        <v>43627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27</v>
      </c>
      <c r="B217" s="186">
        <v>42093</v>
      </c>
      <c r="C217" s="186"/>
      <c r="D217" s="187" t="s">
        <v>661</v>
      </c>
      <c r="E217" s="188" t="s">
        <v>618</v>
      </c>
      <c r="F217" s="189">
        <v>183.5</v>
      </c>
      <c r="G217" s="188"/>
      <c r="H217" s="188">
        <v>219</v>
      </c>
      <c r="I217" s="190">
        <v>218</v>
      </c>
      <c r="J217" s="191" t="s">
        <v>662</v>
      </c>
      <c r="K217" s="192">
        <f t="shared" si="166"/>
        <v>35.5</v>
      </c>
      <c r="L217" s="193">
        <f t="shared" si="167"/>
        <v>0.19346049046321526</v>
      </c>
      <c r="M217" s="188" t="s">
        <v>587</v>
      </c>
      <c r="N217" s="194">
        <v>42103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28</v>
      </c>
      <c r="B218" s="186">
        <v>42114</v>
      </c>
      <c r="C218" s="186"/>
      <c r="D218" s="187" t="s">
        <v>663</v>
      </c>
      <c r="E218" s="188" t="s">
        <v>618</v>
      </c>
      <c r="F218" s="189">
        <f>(227+237)/2</f>
        <v>232</v>
      </c>
      <c r="G218" s="188"/>
      <c r="H218" s="188">
        <v>298</v>
      </c>
      <c r="I218" s="190">
        <v>298</v>
      </c>
      <c r="J218" s="191" t="s">
        <v>620</v>
      </c>
      <c r="K218" s="192">
        <f t="shared" si="166"/>
        <v>66</v>
      </c>
      <c r="L218" s="193">
        <f t="shared" si="167"/>
        <v>0.28448275862068967</v>
      </c>
      <c r="M218" s="188" t="s">
        <v>587</v>
      </c>
      <c r="N218" s="194">
        <v>42823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29</v>
      </c>
      <c r="B219" s="186">
        <v>42128</v>
      </c>
      <c r="C219" s="186"/>
      <c r="D219" s="187" t="s">
        <v>664</v>
      </c>
      <c r="E219" s="188" t="s">
        <v>589</v>
      </c>
      <c r="F219" s="189">
        <v>385</v>
      </c>
      <c r="G219" s="188"/>
      <c r="H219" s="188">
        <f>212.5+331</f>
        <v>543.5</v>
      </c>
      <c r="I219" s="190">
        <v>510</v>
      </c>
      <c r="J219" s="191" t="s">
        <v>665</v>
      </c>
      <c r="K219" s="192">
        <f t="shared" si="166"/>
        <v>158.5</v>
      </c>
      <c r="L219" s="193">
        <f t="shared" si="167"/>
        <v>0.41168831168831171</v>
      </c>
      <c r="M219" s="188" t="s">
        <v>587</v>
      </c>
      <c r="N219" s="194">
        <v>42235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30</v>
      </c>
      <c r="B220" s="186">
        <v>42128</v>
      </c>
      <c r="C220" s="186"/>
      <c r="D220" s="187" t="s">
        <v>666</v>
      </c>
      <c r="E220" s="188" t="s">
        <v>589</v>
      </c>
      <c r="F220" s="189">
        <v>115.5</v>
      </c>
      <c r="G220" s="188"/>
      <c r="H220" s="188">
        <v>146</v>
      </c>
      <c r="I220" s="190">
        <v>142</v>
      </c>
      <c r="J220" s="191" t="s">
        <v>667</v>
      </c>
      <c r="K220" s="192">
        <f t="shared" si="166"/>
        <v>30.5</v>
      </c>
      <c r="L220" s="193">
        <f t="shared" si="167"/>
        <v>0.26406926406926406</v>
      </c>
      <c r="M220" s="188" t="s">
        <v>587</v>
      </c>
      <c r="N220" s="194">
        <v>42202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31</v>
      </c>
      <c r="B221" s="186">
        <v>42151</v>
      </c>
      <c r="C221" s="186"/>
      <c r="D221" s="187" t="s">
        <v>668</v>
      </c>
      <c r="E221" s="188" t="s">
        <v>589</v>
      </c>
      <c r="F221" s="189">
        <v>237.5</v>
      </c>
      <c r="G221" s="188"/>
      <c r="H221" s="188">
        <v>279.5</v>
      </c>
      <c r="I221" s="190">
        <v>278</v>
      </c>
      <c r="J221" s="191" t="s">
        <v>620</v>
      </c>
      <c r="K221" s="192">
        <f t="shared" si="166"/>
        <v>42</v>
      </c>
      <c r="L221" s="193">
        <f t="shared" si="167"/>
        <v>0.17684210526315788</v>
      </c>
      <c r="M221" s="188" t="s">
        <v>587</v>
      </c>
      <c r="N221" s="194">
        <v>42222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32</v>
      </c>
      <c r="B222" s="186">
        <v>42174</v>
      </c>
      <c r="C222" s="186"/>
      <c r="D222" s="187" t="s">
        <v>639</v>
      </c>
      <c r="E222" s="188" t="s">
        <v>618</v>
      </c>
      <c r="F222" s="189">
        <v>340</v>
      </c>
      <c r="G222" s="188"/>
      <c r="H222" s="188">
        <v>448</v>
      </c>
      <c r="I222" s="190">
        <v>448</v>
      </c>
      <c r="J222" s="191" t="s">
        <v>620</v>
      </c>
      <c r="K222" s="192">
        <f t="shared" si="166"/>
        <v>108</v>
      </c>
      <c r="L222" s="193">
        <f t="shared" si="167"/>
        <v>0.31764705882352939</v>
      </c>
      <c r="M222" s="188" t="s">
        <v>587</v>
      </c>
      <c r="N222" s="194">
        <v>43018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33</v>
      </c>
      <c r="B223" s="186">
        <v>42191</v>
      </c>
      <c r="C223" s="186"/>
      <c r="D223" s="187" t="s">
        <v>669</v>
      </c>
      <c r="E223" s="188" t="s">
        <v>618</v>
      </c>
      <c r="F223" s="189">
        <v>390</v>
      </c>
      <c r="G223" s="188"/>
      <c r="H223" s="188">
        <v>460</v>
      </c>
      <c r="I223" s="190">
        <v>460</v>
      </c>
      <c r="J223" s="191" t="s">
        <v>620</v>
      </c>
      <c r="K223" s="192">
        <f t="shared" si="166"/>
        <v>70</v>
      </c>
      <c r="L223" s="193">
        <f t="shared" si="167"/>
        <v>0.17948717948717949</v>
      </c>
      <c r="M223" s="188" t="s">
        <v>587</v>
      </c>
      <c r="N223" s="194">
        <v>42478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34</v>
      </c>
      <c r="B224" s="196">
        <v>42195</v>
      </c>
      <c r="C224" s="196"/>
      <c r="D224" s="197" t="s">
        <v>670</v>
      </c>
      <c r="E224" s="198" t="s">
        <v>618</v>
      </c>
      <c r="F224" s="199">
        <v>122.5</v>
      </c>
      <c r="G224" s="199"/>
      <c r="H224" s="200">
        <v>61</v>
      </c>
      <c r="I224" s="200">
        <v>172</v>
      </c>
      <c r="J224" s="201" t="s">
        <v>671</v>
      </c>
      <c r="K224" s="202">
        <f t="shared" si="166"/>
        <v>-61.5</v>
      </c>
      <c r="L224" s="203">
        <f t="shared" si="167"/>
        <v>-0.50204081632653064</v>
      </c>
      <c r="M224" s="199" t="s">
        <v>599</v>
      </c>
      <c r="N224" s="196">
        <v>43333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35</v>
      </c>
      <c r="B225" s="186">
        <v>42219</v>
      </c>
      <c r="C225" s="186"/>
      <c r="D225" s="187" t="s">
        <v>672</v>
      </c>
      <c r="E225" s="188" t="s">
        <v>618</v>
      </c>
      <c r="F225" s="189">
        <v>297.5</v>
      </c>
      <c r="G225" s="188"/>
      <c r="H225" s="188">
        <v>350</v>
      </c>
      <c r="I225" s="190">
        <v>360</v>
      </c>
      <c r="J225" s="191" t="s">
        <v>673</v>
      </c>
      <c r="K225" s="192">
        <f t="shared" si="166"/>
        <v>52.5</v>
      </c>
      <c r="L225" s="193">
        <f t="shared" si="167"/>
        <v>0.17647058823529413</v>
      </c>
      <c r="M225" s="188" t="s">
        <v>587</v>
      </c>
      <c r="N225" s="194">
        <v>42232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36</v>
      </c>
      <c r="B226" s="186">
        <v>42219</v>
      </c>
      <c r="C226" s="186"/>
      <c r="D226" s="187" t="s">
        <v>674</v>
      </c>
      <c r="E226" s="188" t="s">
        <v>618</v>
      </c>
      <c r="F226" s="189">
        <v>115.5</v>
      </c>
      <c r="G226" s="188"/>
      <c r="H226" s="188">
        <v>149</v>
      </c>
      <c r="I226" s="190">
        <v>140</v>
      </c>
      <c r="J226" s="191" t="s">
        <v>675</v>
      </c>
      <c r="K226" s="192">
        <f t="shared" si="166"/>
        <v>33.5</v>
      </c>
      <c r="L226" s="193">
        <f t="shared" si="167"/>
        <v>0.29004329004329005</v>
      </c>
      <c r="M226" s="188" t="s">
        <v>587</v>
      </c>
      <c r="N226" s="194">
        <v>42740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37</v>
      </c>
      <c r="B227" s="186">
        <v>42251</v>
      </c>
      <c r="C227" s="186"/>
      <c r="D227" s="187" t="s">
        <v>668</v>
      </c>
      <c r="E227" s="188" t="s">
        <v>618</v>
      </c>
      <c r="F227" s="189">
        <v>226</v>
      </c>
      <c r="G227" s="188"/>
      <c r="H227" s="188">
        <v>292</v>
      </c>
      <c r="I227" s="190">
        <v>292</v>
      </c>
      <c r="J227" s="191" t="s">
        <v>676</v>
      </c>
      <c r="K227" s="192">
        <f t="shared" si="166"/>
        <v>66</v>
      </c>
      <c r="L227" s="193">
        <f t="shared" si="167"/>
        <v>0.29203539823008851</v>
      </c>
      <c r="M227" s="188" t="s">
        <v>587</v>
      </c>
      <c r="N227" s="194">
        <v>42286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38</v>
      </c>
      <c r="B228" s="186">
        <v>42254</v>
      </c>
      <c r="C228" s="186"/>
      <c r="D228" s="187" t="s">
        <v>663</v>
      </c>
      <c r="E228" s="188" t="s">
        <v>618</v>
      </c>
      <c r="F228" s="189">
        <v>232.5</v>
      </c>
      <c r="G228" s="188"/>
      <c r="H228" s="188">
        <v>312.5</v>
      </c>
      <c r="I228" s="190">
        <v>310</v>
      </c>
      <c r="J228" s="191" t="s">
        <v>620</v>
      </c>
      <c r="K228" s="192">
        <f t="shared" si="166"/>
        <v>80</v>
      </c>
      <c r="L228" s="193">
        <f t="shared" si="167"/>
        <v>0.34408602150537637</v>
      </c>
      <c r="M228" s="188" t="s">
        <v>587</v>
      </c>
      <c r="N228" s="194">
        <v>42823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39</v>
      </c>
      <c r="B229" s="186">
        <v>42268</v>
      </c>
      <c r="C229" s="186"/>
      <c r="D229" s="187" t="s">
        <v>677</v>
      </c>
      <c r="E229" s="188" t="s">
        <v>618</v>
      </c>
      <c r="F229" s="189">
        <v>196.5</v>
      </c>
      <c r="G229" s="188"/>
      <c r="H229" s="188">
        <v>238</v>
      </c>
      <c r="I229" s="190">
        <v>238</v>
      </c>
      <c r="J229" s="191" t="s">
        <v>676</v>
      </c>
      <c r="K229" s="192">
        <f t="shared" si="166"/>
        <v>41.5</v>
      </c>
      <c r="L229" s="193">
        <f t="shared" si="167"/>
        <v>0.21119592875318066</v>
      </c>
      <c r="M229" s="188" t="s">
        <v>587</v>
      </c>
      <c r="N229" s="194">
        <v>42291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40</v>
      </c>
      <c r="B230" s="186">
        <v>42271</v>
      </c>
      <c r="C230" s="186"/>
      <c r="D230" s="187" t="s">
        <v>617</v>
      </c>
      <c r="E230" s="188" t="s">
        <v>618</v>
      </c>
      <c r="F230" s="189">
        <v>65</v>
      </c>
      <c r="G230" s="188"/>
      <c r="H230" s="188">
        <v>82</v>
      </c>
      <c r="I230" s="190">
        <v>82</v>
      </c>
      <c r="J230" s="191" t="s">
        <v>676</v>
      </c>
      <c r="K230" s="192">
        <f t="shared" si="166"/>
        <v>17</v>
      </c>
      <c r="L230" s="193">
        <f t="shared" si="167"/>
        <v>0.26153846153846155</v>
      </c>
      <c r="M230" s="188" t="s">
        <v>587</v>
      </c>
      <c r="N230" s="194">
        <v>42578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41</v>
      </c>
      <c r="B231" s="186">
        <v>42291</v>
      </c>
      <c r="C231" s="186"/>
      <c r="D231" s="187" t="s">
        <v>678</v>
      </c>
      <c r="E231" s="188" t="s">
        <v>618</v>
      </c>
      <c r="F231" s="189">
        <v>144</v>
      </c>
      <c r="G231" s="188"/>
      <c r="H231" s="188">
        <v>182.5</v>
      </c>
      <c r="I231" s="190">
        <v>181</v>
      </c>
      <c r="J231" s="191" t="s">
        <v>676</v>
      </c>
      <c r="K231" s="192">
        <f t="shared" si="166"/>
        <v>38.5</v>
      </c>
      <c r="L231" s="193">
        <f t="shared" si="167"/>
        <v>0.2673611111111111</v>
      </c>
      <c r="M231" s="188" t="s">
        <v>587</v>
      </c>
      <c r="N231" s="194">
        <v>42817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42</v>
      </c>
      <c r="B232" s="186">
        <v>42291</v>
      </c>
      <c r="C232" s="186"/>
      <c r="D232" s="187" t="s">
        <v>679</v>
      </c>
      <c r="E232" s="188" t="s">
        <v>618</v>
      </c>
      <c r="F232" s="189">
        <v>264</v>
      </c>
      <c r="G232" s="188"/>
      <c r="H232" s="188">
        <v>311</v>
      </c>
      <c r="I232" s="190">
        <v>311</v>
      </c>
      <c r="J232" s="191" t="s">
        <v>676</v>
      </c>
      <c r="K232" s="192">
        <f t="shared" si="166"/>
        <v>47</v>
      </c>
      <c r="L232" s="193">
        <f t="shared" si="167"/>
        <v>0.17803030303030304</v>
      </c>
      <c r="M232" s="188" t="s">
        <v>587</v>
      </c>
      <c r="N232" s="194">
        <v>42604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43</v>
      </c>
      <c r="B233" s="186">
        <v>42318</v>
      </c>
      <c r="C233" s="186"/>
      <c r="D233" s="187" t="s">
        <v>680</v>
      </c>
      <c r="E233" s="188" t="s">
        <v>589</v>
      </c>
      <c r="F233" s="189">
        <v>549.5</v>
      </c>
      <c r="G233" s="188"/>
      <c r="H233" s="188">
        <v>630</v>
      </c>
      <c r="I233" s="190">
        <v>630</v>
      </c>
      <c r="J233" s="191" t="s">
        <v>676</v>
      </c>
      <c r="K233" s="192">
        <f t="shared" si="166"/>
        <v>80.5</v>
      </c>
      <c r="L233" s="193">
        <f t="shared" si="167"/>
        <v>0.1464968152866242</v>
      </c>
      <c r="M233" s="188" t="s">
        <v>587</v>
      </c>
      <c r="N233" s="194">
        <v>42419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44</v>
      </c>
      <c r="B234" s="186">
        <v>42342</v>
      </c>
      <c r="C234" s="186"/>
      <c r="D234" s="187" t="s">
        <v>681</v>
      </c>
      <c r="E234" s="188" t="s">
        <v>618</v>
      </c>
      <c r="F234" s="189">
        <v>1027.5</v>
      </c>
      <c r="G234" s="188"/>
      <c r="H234" s="188">
        <v>1315</v>
      </c>
      <c r="I234" s="190">
        <v>1250</v>
      </c>
      <c r="J234" s="191" t="s">
        <v>676</v>
      </c>
      <c r="K234" s="192">
        <f t="shared" si="166"/>
        <v>287.5</v>
      </c>
      <c r="L234" s="193">
        <f t="shared" si="167"/>
        <v>0.27980535279805352</v>
      </c>
      <c r="M234" s="188" t="s">
        <v>587</v>
      </c>
      <c r="N234" s="194">
        <v>43244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45</v>
      </c>
      <c r="B235" s="186">
        <v>42367</v>
      </c>
      <c r="C235" s="186"/>
      <c r="D235" s="187" t="s">
        <v>682</v>
      </c>
      <c r="E235" s="188" t="s">
        <v>618</v>
      </c>
      <c r="F235" s="189">
        <v>465</v>
      </c>
      <c r="G235" s="188"/>
      <c r="H235" s="188">
        <v>540</v>
      </c>
      <c r="I235" s="190">
        <v>540</v>
      </c>
      <c r="J235" s="191" t="s">
        <v>676</v>
      </c>
      <c r="K235" s="192">
        <f t="shared" si="166"/>
        <v>75</v>
      </c>
      <c r="L235" s="193">
        <f t="shared" si="167"/>
        <v>0.16129032258064516</v>
      </c>
      <c r="M235" s="188" t="s">
        <v>587</v>
      </c>
      <c r="N235" s="194">
        <v>42530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46</v>
      </c>
      <c r="B236" s="186">
        <v>42380</v>
      </c>
      <c r="C236" s="186"/>
      <c r="D236" s="187" t="s">
        <v>381</v>
      </c>
      <c r="E236" s="188" t="s">
        <v>589</v>
      </c>
      <c r="F236" s="189">
        <v>81</v>
      </c>
      <c r="G236" s="188"/>
      <c r="H236" s="188">
        <v>110</v>
      </c>
      <c r="I236" s="190">
        <v>110</v>
      </c>
      <c r="J236" s="191" t="s">
        <v>676</v>
      </c>
      <c r="K236" s="192">
        <f t="shared" si="166"/>
        <v>29</v>
      </c>
      <c r="L236" s="193">
        <f t="shared" si="167"/>
        <v>0.35802469135802467</v>
      </c>
      <c r="M236" s="188" t="s">
        <v>587</v>
      </c>
      <c r="N236" s="194">
        <v>42745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47</v>
      </c>
      <c r="B237" s="186">
        <v>42382</v>
      </c>
      <c r="C237" s="186"/>
      <c r="D237" s="187" t="s">
        <v>683</v>
      </c>
      <c r="E237" s="188" t="s">
        <v>589</v>
      </c>
      <c r="F237" s="189">
        <v>417.5</v>
      </c>
      <c r="G237" s="188"/>
      <c r="H237" s="188">
        <v>547</v>
      </c>
      <c r="I237" s="190">
        <v>535</v>
      </c>
      <c r="J237" s="191" t="s">
        <v>676</v>
      </c>
      <c r="K237" s="192">
        <f t="shared" si="166"/>
        <v>129.5</v>
      </c>
      <c r="L237" s="193">
        <f t="shared" si="167"/>
        <v>0.31017964071856285</v>
      </c>
      <c r="M237" s="188" t="s">
        <v>587</v>
      </c>
      <c r="N237" s="194">
        <v>42578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48</v>
      </c>
      <c r="B238" s="186">
        <v>42408</v>
      </c>
      <c r="C238" s="186"/>
      <c r="D238" s="187" t="s">
        <v>684</v>
      </c>
      <c r="E238" s="188" t="s">
        <v>618</v>
      </c>
      <c r="F238" s="189">
        <v>650</v>
      </c>
      <c r="G238" s="188"/>
      <c r="H238" s="188">
        <v>800</v>
      </c>
      <c r="I238" s="190">
        <v>800</v>
      </c>
      <c r="J238" s="191" t="s">
        <v>676</v>
      </c>
      <c r="K238" s="192">
        <f t="shared" si="166"/>
        <v>150</v>
      </c>
      <c r="L238" s="193">
        <f t="shared" si="167"/>
        <v>0.23076923076923078</v>
      </c>
      <c r="M238" s="188" t="s">
        <v>587</v>
      </c>
      <c r="N238" s="194">
        <v>43154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49</v>
      </c>
      <c r="B239" s="186">
        <v>42433</v>
      </c>
      <c r="C239" s="186"/>
      <c r="D239" s="187" t="s">
        <v>210</v>
      </c>
      <c r="E239" s="188" t="s">
        <v>618</v>
      </c>
      <c r="F239" s="189">
        <v>437.5</v>
      </c>
      <c r="G239" s="188"/>
      <c r="H239" s="188">
        <v>504.5</v>
      </c>
      <c r="I239" s="190">
        <v>522</v>
      </c>
      <c r="J239" s="191" t="s">
        <v>685</v>
      </c>
      <c r="K239" s="192">
        <f t="shared" si="166"/>
        <v>67</v>
      </c>
      <c r="L239" s="193">
        <f t="shared" si="167"/>
        <v>0.15314285714285714</v>
      </c>
      <c r="M239" s="188" t="s">
        <v>587</v>
      </c>
      <c r="N239" s="194">
        <v>42480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50</v>
      </c>
      <c r="B240" s="186">
        <v>42438</v>
      </c>
      <c r="C240" s="186"/>
      <c r="D240" s="187" t="s">
        <v>686</v>
      </c>
      <c r="E240" s="188" t="s">
        <v>618</v>
      </c>
      <c r="F240" s="189">
        <v>189.5</v>
      </c>
      <c r="G240" s="188"/>
      <c r="H240" s="188">
        <v>218</v>
      </c>
      <c r="I240" s="190">
        <v>218</v>
      </c>
      <c r="J240" s="191" t="s">
        <v>676</v>
      </c>
      <c r="K240" s="192">
        <f t="shared" si="166"/>
        <v>28.5</v>
      </c>
      <c r="L240" s="193">
        <f t="shared" si="167"/>
        <v>0.15039577836411611</v>
      </c>
      <c r="M240" s="188" t="s">
        <v>587</v>
      </c>
      <c r="N240" s="194">
        <v>43034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51</v>
      </c>
      <c r="B241" s="196">
        <v>42471</v>
      </c>
      <c r="C241" s="196"/>
      <c r="D241" s="204" t="s">
        <v>687</v>
      </c>
      <c r="E241" s="199" t="s">
        <v>618</v>
      </c>
      <c r="F241" s="199">
        <v>36.5</v>
      </c>
      <c r="G241" s="200"/>
      <c r="H241" s="200">
        <v>15.85</v>
      </c>
      <c r="I241" s="200">
        <v>60</v>
      </c>
      <c r="J241" s="201" t="s">
        <v>688</v>
      </c>
      <c r="K241" s="202">
        <f t="shared" si="166"/>
        <v>-20.65</v>
      </c>
      <c r="L241" s="203">
        <f t="shared" si="167"/>
        <v>-0.5657534246575342</v>
      </c>
      <c r="M241" s="199" t="s">
        <v>599</v>
      </c>
      <c r="N241" s="207">
        <v>43627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52</v>
      </c>
      <c r="B242" s="186">
        <v>42472</v>
      </c>
      <c r="C242" s="186"/>
      <c r="D242" s="187" t="s">
        <v>689</v>
      </c>
      <c r="E242" s="188" t="s">
        <v>618</v>
      </c>
      <c r="F242" s="189">
        <v>93</v>
      </c>
      <c r="G242" s="188"/>
      <c r="H242" s="188">
        <v>149</v>
      </c>
      <c r="I242" s="190">
        <v>140</v>
      </c>
      <c r="J242" s="191" t="s">
        <v>690</v>
      </c>
      <c r="K242" s="192">
        <f t="shared" si="166"/>
        <v>56</v>
      </c>
      <c r="L242" s="193">
        <f t="shared" si="167"/>
        <v>0.60215053763440862</v>
      </c>
      <c r="M242" s="188" t="s">
        <v>587</v>
      </c>
      <c r="N242" s="194">
        <v>42740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53</v>
      </c>
      <c r="B243" s="186">
        <v>42472</v>
      </c>
      <c r="C243" s="186"/>
      <c r="D243" s="187" t="s">
        <v>691</v>
      </c>
      <c r="E243" s="188" t="s">
        <v>618</v>
      </c>
      <c r="F243" s="189">
        <v>130</v>
      </c>
      <c r="G243" s="188"/>
      <c r="H243" s="188">
        <v>150</v>
      </c>
      <c r="I243" s="190" t="s">
        <v>692</v>
      </c>
      <c r="J243" s="191" t="s">
        <v>676</v>
      </c>
      <c r="K243" s="192">
        <f t="shared" si="166"/>
        <v>20</v>
      </c>
      <c r="L243" s="193">
        <f t="shared" si="167"/>
        <v>0.15384615384615385</v>
      </c>
      <c r="M243" s="188" t="s">
        <v>587</v>
      </c>
      <c r="N243" s="194">
        <v>42564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54</v>
      </c>
      <c r="B244" s="186">
        <v>42473</v>
      </c>
      <c r="C244" s="186"/>
      <c r="D244" s="187" t="s">
        <v>693</v>
      </c>
      <c r="E244" s="188" t="s">
        <v>618</v>
      </c>
      <c r="F244" s="189">
        <v>196</v>
      </c>
      <c r="G244" s="188"/>
      <c r="H244" s="188">
        <v>299</v>
      </c>
      <c r="I244" s="190">
        <v>299</v>
      </c>
      <c r="J244" s="191" t="s">
        <v>676</v>
      </c>
      <c r="K244" s="192">
        <v>103</v>
      </c>
      <c r="L244" s="193">
        <v>0.52551020408163296</v>
      </c>
      <c r="M244" s="188" t="s">
        <v>587</v>
      </c>
      <c r="N244" s="194">
        <v>42620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55</v>
      </c>
      <c r="B245" s="186">
        <v>42473</v>
      </c>
      <c r="C245" s="186"/>
      <c r="D245" s="187" t="s">
        <v>694</v>
      </c>
      <c r="E245" s="188" t="s">
        <v>618</v>
      </c>
      <c r="F245" s="189">
        <v>88</v>
      </c>
      <c r="G245" s="188"/>
      <c r="H245" s="188">
        <v>103</v>
      </c>
      <c r="I245" s="190">
        <v>103</v>
      </c>
      <c r="J245" s="191" t="s">
        <v>676</v>
      </c>
      <c r="K245" s="192">
        <v>15</v>
      </c>
      <c r="L245" s="193">
        <v>0.170454545454545</v>
      </c>
      <c r="M245" s="188" t="s">
        <v>587</v>
      </c>
      <c r="N245" s="194">
        <v>42530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56</v>
      </c>
      <c r="B246" s="186">
        <v>42492</v>
      </c>
      <c r="C246" s="186"/>
      <c r="D246" s="187" t="s">
        <v>695</v>
      </c>
      <c r="E246" s="188" t="s">
        <v>618</v>
      </c>
      <c r="F246" s="189">
        <v>127.5</v>
      </c>
      <c r="G246" s="188"/>
      <c r="H246" s="188">
        <v>148</v>
      </c>
      <c r="I246" s="190" t="s">
        <v>696</v>
      </c>
      <c r="J246" s="191" t="s">
        <v>676</v>
      </c>
      <c r="K246" s="192">
        <f>H246-F246</f>
        <v>20.5</v>
      </c>
      <c r="L246" s="193">
        <f>K246/F246</f>
        <v>0.16078431372549021</v>
      </c>
      <c r="M246" s="188" t="s">
        <v>587</v>
      </c>
      <c r="N246" s="194">
        <v>42564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57</v>
      </c>
      <c r="B247" s="186">
        <v>42493</v>
      </c>
      <c r="C247" s="186"/>
      <c r="D247" s="187" t="s">
        <v>697</v>
      </c>
      <c r="E247" s="188" t="s">
        <v>618</v>
      </c>
      <c r="F247" s="189">
        <v>675</v>
      </c>
      <c r="G247" s="188"/>
      <c r="H247" s="188">
        <v>815</v>
      </c>
      <c r="I247" s="190" t="s">
        <v>698</v>
      </c>
      <c r="J247" s="191" t="s">
        <v>676</v>
      </c>
      <c r="K247" s="192">
        <f>H247-F247</f>
        <v>140</v>
      </c>
      <c r="L247" s="193">
        <f>K247/F247</f>
        <v>0.2074074074074074</v>
      </c>
      <c r="M247" s="188" t="s">
        <v>587</v>
      </c>
      <c r="N247" s="194">
        <v>43154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5">
        <v>58</v>
      </c>
      <c r="B248" s="196">
        <v>42522</v>
      </c>
      <c r="C248" s="196"/>
      <c r="D248" s="197" t="s">
        <v>699</v>
      </c>
      <c r="E248" s="198" t="s">
        <v>618</v>
      </c>
      <c r="F248" s="199">
        <v>500</v>
      </c>
      <c r="G248" s="199"/>
      <c r="H248" s="200">
        <v>232.5</v>
      </c>
      <c r="I248" s="200" t="s">
        <v>700</v>
      </c>
      <c r="J248" s="201" t="s">
        <v>701</v>
      </c>
      <c r="K248" s="202">
        <f>H248-F248</f>
        <v>-267.5</v>
      </c>
      <c r="L248" s="203">
        <f>K248/F248</f>
        <v>-0.53500000000000003</v>
      </c>
      <c r="M248" s="199" t="s">
        <v>599</v>
      </c>
      <c r="N248" s="196">
        <v>43735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59</v>
      </c>
      <c r="B249" s="186">
        <v>42527</v>
      </c>
      <c r="C249" s="186"/>
      <c r="D249" s="187" t="s">
        <v>539</v>
      </c>
      <c r="E249" s="188" t="s">
        <v>618</v>
      </c>
      <c r="F249" s="189">
        <v>110</v>
      </c>
      <c r="G249" s="188"/>
      <c r="H249" s="188">
        <v>126.5</v>
      </c>
      <c r="I249" s="190">
        <v>125</v>
      </c>
      <c r="J249" s="191" t="s">
        <v>627</v>
      </c>
      <c r="K249" s="192">
        <f>H249-F249</f>
        <v>16.5</v>
      </c>
      <c r="L249" s="193">
        <f>K249/F249</f>
        <v>0.15</v>
      </c>
      <c r="M249" s="188" t="s">
        <v>587</v>
      </c>
      <c r="N249" s="194">
        <v>42552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60</v>
      </c>
      <c r="B250" s="186">
        <v>42538</v>
      </c>
      <c r="C250" s="186"/>
      <c r="D250" s="187" t="s">
        <v>702</v>
      </c>
      <c r="E250" s="188" t="s">
        <v>618</v>
      </c>
      <c r="F250" s="189">
        <v>44</v>
      </c>
      <c r="G250" s="188"/>
      <c r="H250" s="188">
        <v>69.5</v>
      </c>
      <c r="I250" s="190">
        <v>69.5</v>
      </c>
      <c r="J250" s="191" t="s">
        <v>703</v>
      </c>
      <c r="K250" s="192">
        <f>H250-F250</f>
        <v>25.5</v>
      </c>
      <c r="L250" s="193">
        <f>K250/F250</f>
        <v>0.57954545454545459</v>
      </c>
      <c r="M250" s="188" t="s">
        <v>587</v>
      </c>
      <c r="N250" s="194">
        <v>42977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61</v>
      </c>
      <c r="B251" s="186">
        <v>42549</v>
      </c>
      <c r="C251" s="186"/>
      <c r="D251" s="187" t="s">
        <v>704</v>
      </c>
      <c r="E251" s="188" t="s">
        <v>618</v>
      </c>
      <c r="F251" s="189">
        <v>262.5</v>
      </c>
      <c r="G251" s="188"/>
      <c r="H251" s="188">
        <v>340</v>
      </c>
      <c r="I251" s="190">
        <v>333</v>
      </c>
      <c r="J251" s="191" t="s">
        <v>705</v>
      </c>
      <c r="K251" s="192">
        <v>77.5</v>
      </c>
      <c r="L251" s="193">
        <v>0.29523809523809502</v>
      </c>
      <c r="M251" s="188" t="s">
        <v>587</v>
      </c>
      <c r="N251" s="194">
        <v>43017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62</v>
      </c>
      <c r="B252" s="186">
        <v>42549</v>
      </c>
      <c r="C252" s="186"/>
      <c r="D252" s="187" t="s">
        <v>706</v>
      </c>
      <c r="E252" s="188" t="s">
        <v>618</v>
      </c>
      <c r="F252" s="189">
        <v>840</v>
      </c>
      <c r="G252" s="188"/>
      <c r="H252" s="188">
        <v>1230</v>
      </c>
      <c r="I252" s="190">
        <v>1230</v>
      </c>
      <c r="J252" s="191" t="s">
        <v>676</v>
      </c>
      <c r="K252" s="192">
        <v>390</v>
      </c>
      <c r="L252" s="193">
        <v>0.46428571428571402</v>
      </c>
      <c r="M252" s="188" t="s">
        <v>587</v>
      </c>
      <c r="N252" s="194">
        <v>42649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8">
        <v>63</v>
      </c>
      <c r="B253" s="209">
        <v>42556</v>
      </c>
      <c r="C253" s="209"/>
      <c r="D253" s="210" t="s">
        <v>707</v>
      </c>
      <c r="E253" s="211" t="s">
        <v>618</v>
      </c>
      <c r="F253" s="211">
        <v>395</v>
      </c>
      <c r="G253" s="212"/>
      <c r="H253" s="212">
        <f>(468.5+342.5)/2</f>
        <v>405.5</v>
      </c>
      <c r="I253" s="212">
        <v>510</v>
      </c>
      <c r="J253" s="213" t="s">
        <v>708</v>
      </c>
      <c r="K253" s="214">
        <f t="shared" ref="K253:K259" si="168">H253-F253</f>
        <v>10.5</v>
      </c>
      <c r="L253" s="215">
        <f t="shared" ref="L253:L259" si="169">K253/F253</f>
        <v>2.6582278481012658E-2</v>
      </c>
      <c r="M253" s="211" t="s">
        <v>709</v>
      </c>
      <c r="N253" s="209">
        <v>43606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64</v>
      </c>
      <c r="B254" s="196">
        <v>42584</v>
      </c>
      <c r="C254" s="196"/>
      <c r="D254" s="197" t="s">
        <v>710</v>
      </c>
      <c r="E254" s="198" t="s">
        <v>589</v>
      </c>
      <c r="F254" s="199">
        <f>169.5-12.8</f>
        <v>156.69999999999999</v>
      </c>
      <c r="G254" s="199"/>
      <c r="H254" s="200">
        <v>77</v>
      </c>
      <c r="I254" s="200" t="s">
        <v>711</v>
      </c>
      <c r="J254" s="201" t="s">
        <v>712</v>
      </c>
      <c r="K254" s="202">
        <f t="shared" si="168"/>
        <v>-79.699999999999989</v>
      </c>
      <c r="L254" s="203">
        <f t="shared" si="169"/>
        <v>-0.50861518825781749</v>
      </c>
      <c r="M254" s="199" t="s">
        <v>599</v>
      </c>
      <c r="N254" s="196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5">
        <v>65</v>
      </c>
      <c r="B255" s="196">
        <v>42586</v>
      </c>
      <c r="C255" s="196"/>
      <c r="D255" s="197" t="s">
        <v>713</v>
      </c>
      <c r="E255" s="198" t="s">
        <v>618</v>
      </c>
      <c r="F255" s="199">
        <v>400</v>
      </c>
      <c r="G255" s="199"/>
      <c r="H255" s="200">
        <v>305</v>
      </c>
      <c r="I255" s="200">
        <v>475</v>
      </c>
      <c r="J255" s="201" t="s">
        <v>714</v>
      </c>
      <c r="K255" s="202">
        <f t="shared" si="168"/>
        <v>-95</v>
      </c>
      <c r="L255" s="203">
        <f t="shared" si="169"/>
        <v>-0.23749999999999999</v>
      </c>
      <c r="M255" s="199" t="s">
        <v>599</v>
      </c>
      <c r="N255" s="196">
        <v>43606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66</v>
      </c>
      <c r="B256" s="186">
        <v>42593</v>
      </c>
      <c r="C256" s="186"/>
      <c r="D256" s="187" t="s">
        <v>715</v>
      </c>
      <c r="E256" s="188" t="s">
        <v>618</v>
      </c>
      <c r="F256" s="189">
        <v>86.5</v>
      </c>
      <c r="G256" s="188"/>
      <c r="H256" s="188">
        <v>130</v>
      </c>
      <c r="I256" s="190">
        <v>130</v>
      </c>
      <c r="J256" s="191" t="s">
        <v>716</v>
      </c>
      <c r="K256" s="192">
        <f t="shared" si="168"/>
        <v>43.5</v>
      </c>
      <c r="L256" s="193">
        <f t="shared" si="169"/>
        <v>0.50289017341040465</v>
      </c>
      <c r="M256" s="188" t="s">
        <v>587</v>
      </c>
      <c r="N256" s="194">
        <v>43091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67</v>
      </c>
      <c r="B257" s="196">
        <v>42600</v>
      </c>
      <c r="C257" s="196"/>
      <c r="D257" s="197" t="s">
        <v>109</v>
      </c>
      <c r="E257" s="198" t="s">
        <v>618</v>
      </c>
      <c r="F257" s="199">
        <v>133.5</v>
      </c>
      <c r="G257" s="199"/>
      <c r="H257" s="200">
        <v>126.5</v>
      </c>
      <c r="I257" s="200">
        <v>178</v>
      </c>
      <c r="J257" s="201" t="s">
        <v>717</v>
      </c>
      <c r="K257" s="202">
        <f t="shared" si="168"/>
        <v>-7</v>
      </c>
      <c r="L257" s="203">
        <f t="shared" si="169"/>
        <v>-5.2434456928838954E-2</v>
      </c>
      <c r="M257" s="199" t="s">
        <v>599</v>
      </c>
      <c r="N257" s="196">
        <v>42615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68</v>
      </c>
      <c r="B258" s="186">
        <v>42613</v>
      </c>
      <c r="C258" s="186"/>
      <c r="D258" s="187" t="s">
        <v>718</v>
      </c>
      <c r="E258" s="188" t="s">
        <v>618</v>
      </c>
      <c r="F258" s="189">
        <v>560</v>
      </c>
      <c r="G258" s="188"/>
      <c r="H258" s="188">
        <v>725</v>
      </c>
      <c r="I258" s="190">
        <v>725</v>
      </c>
      <c r="J258" s="191" t="s">
        <v>620</v>
      </c>
      <c r="K258" s="192">
        <f t="shared" si="168"/>
        <v>165</v>
      </c>
      <c r="L258" s="193">
        <f t="shared" si="169"/>
        <v>0.29464285714285715</v>
      </c>
      <c r="M258" s="188" t="s">
        <v>587</v>
      </c>
      <c r="N258" s="194">
        <v>42456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69</v>
      </c>
      <c r="B259" s="186">
        <v>42614</v>
      </c>
      <c r="C259" s="186"/>
      <c r="D259" s="187" t="s">
        <v>719</v>
      </c>
      <c r="E259" s="188" t="s">
        <v>618</v>
      </c>
      <c r="F259" s="189">
        <v>160.5</v>
      </c>
      <c r="G259" s="188"/>
      <c r="H259" s="188">
        <v>210</v>
      </c>
      <c r="I259" s="190">
        <v>210</v>
      </c>
      <c r="J259" s="191" t="s">
        <v>620</v>
      </c>
      <c r="K259" s="192">
        <f t="shared" si="168"/>
        <v>49.5</v>
      </c>
      <c r="L259" s="193">
        <f t="shared" si="169"/>
        <v>0.30841121495327101</v>
      </c>
      <c r="M259" s="188" t="s">
        <v>587</v>
      </c>
      <c r="N259" s="194">
        <v>42871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70</v>
      </c>
      <c r="B260" s="186">
        <v>42646</v>
      </c>
      <c r="C260" s="186"/>
      <c r="D260" s="187" t="s">
        <v>395</v>
      </c>
      <c r="E260" s="188" t="s">
        <v>618</v>
      </c>
      <c r="F260" s="189">
        <v>430</v>
      </c>
      <c r="G260" s="188"/>
      <c r="H260" s="188">
        <v>596</v>
      </c>
      <c r="I260" s="190">
        <v>575</v>
      </c>
      <c r="J260" s="191" t="s">
        <v>720</v>
      </c>
      <c r="K260" s="192">
        <v>166</v>
      </c>
      <c r="L260" s="193">
        <v>0.38604651162790699</v>
      </c>
      <c r="M260" s="188" t="s">
        <v>587</v>
      </c>
      <c r="N260" s="194">
        <v>42769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71</v>
      </c>
      <c r="B261" s="186">
        <v>42657</v>
      </c>
      <c r="C261" s="186"/>
      <c r="D261" s="187" t="s">
        <v>721</v>
      </c>
      <c r="E261" s="188" t="s">
        <v>618</v>
      </c>
      <c r="F261" s="189">
        <v>280</v>
      </c>
      <c r="G261" s="188"/>
      <c r="H261" s="188">
        <v>345</v>
      </c>
      <c r="I261" s="190">
        <v>345</v>
      </c>
      <c r="J261" s="191" t="s">
        <v>620</v>
      </c>
      <c r="K261" s="192">
        <f t="shared" ref="K261:K266" si="170">H261-F261</f>
        <v>65</v>
      </c>
      <c r="L261" s="193">
        <f>K261/F261</f>
        <v>0.23214285714285715</v>
      </c>
      <c r="M261" s="188" t="s">
        <v>587</v>
      </c>
      <c r="N261" s="194">
        <v>42814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72</v>
      </c>
      <c r="B262" s="186">
        <v>42657</v>
      </c>
      <c r="C262" s="186"/>
      <c r="D262" s="187" t="s">
        <v>722</v>
      </c>
      <c r="E262" s="188" t="s">
        <v>618</v>
      </c>
      <c r="F262" s="189">
        <v>245</v>
      </c>
      <c r="G262" s="188"/>
      <c r="H262" s="188">
        <v>325.5</v>
      </c>
      <c r="I262" s="190">
        <v>330</v>
      </c>
      <c r="J262" s="191" t="s">
        <v>723</v>
      </c>
      <c r="K262" s="192">
        <f t="shared" si="170"/>
        <v>80.5</v>
      </c>
      <c r="L262" s="193">
        <f>K262/F262</f>
        <v>0.32857142857142857</v>
      </c>
      <c r="M262" s="188" t="s">
        <v>587</v>
      </c>
      <c r="N262" s="194">
        <v>42769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73</v>
      </c>
      <c r="B263" s="186">
        <v>42660</v>
      </c>
      <c r="C263" s="186"/>
      <c r="D263" s="187" t="s">
        <v>345</v>
      </c>
      <c r="E263" s="188" t="s">
        <v>618</v>
      </c>
      <c r="F263" s="189">
        <v>125</v>
      </c>
      <c r="G263" s="188"/>
      <c r="H263" s="188">
        <v>160</v>
      </c>
      <c r="I263" s="190">
        <v>160</v>
      </c>
      <c r="J263" s="191" t="s">
        <v>676</v>
      </c>
      <c r="K263" s="192">
        <f t="shared" si="170"/>
        <v>35</v>
      </c>
      <c r="L263" s="193">
        <v>0.28000000000000003</v>
      </c>
      <c r="M263" s="188" t="s">
        <v>587</v>
      </c>
      <c r="N263" s="194">
        <v>42803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74</v>
      </c>
      <c r="B264" s="186">
        <v>42660</v>
      </c>
      <c r="C264" s="186"/>
      <c r="D264" s="187" t="s">
        <v>468</v>
      </c>
      <c r="E264" s="188" t="s">
        <v>618</v>
      </c>
      <c r="F264" s="189">
        <v>114</v>
      </c>
      <c r="G264" s="188"/>
      <c r="H264" s="188">
        <v>145</v>
      </c>
      <c r="I264" s="190">
        <v>145</v>
      </c>
      <c r="J264" s="191" t="s">
        <v>676</v>
      </c>
      <c r="K264" s="192">
        <f t="shared" si="170"/>
        <v>31</v>
      </c>
      <c r="L264" s="193">
        <f>K264/F264</f>
        <v>0.27192982456140352</v>
      </c>
      <c r="M264" s="188" t="s">
        <v>587</v>
      </c>
      <c r="N264" s="194">
        <v>42859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75</v>
      </c>
      <c r="B265" s="186">
        <v>42660</v>
      </c>
      <c r="C265" s="186"/>
      <c r="D265" s="187" t="s">
        <v>724</v>
      </c>
      <c r="E265" s="188" t="s">
        <v>618</v>
      </c>
      <c r="F265" s="189">
        <v>212</v>
      </c>
      <c r="G265" s="188"/>
      <c r="H265" s="188">
        <v>280</v>
      </c>
      <c r="I265" s="190">
        <v>276</v>
      </c>
      <c r="J265" s="191" t="s">
        <v>725</v>
      </c>
      <c r="K265" s="192">
        <f t="shared" si="170"/>
        <v>68</v>
      </c>
      <c r="L265" s="193">
        <f>K265/F265</f>
        <v>0.32075471698113206</v>
      </c>
      <c r="M265" s="188" t="s">
        <v>587</v>
      </c>
      <c r="N265" s="194">
        <v>42858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76</v>
      </c>
      <c r="B266" s="186">
        <v>42678</v>
      </c>
      <c r="C266" s="186"/>
      <c r="D266" s="187" t="s">
        <v>456</v>
      </c>
      <c r="E266" s="188" t="s">
        <v>618</v>
      </c>
      <c r="F266" s="189">
        <v>155</v>
      </c>
      <c r="G266" s="188"/>
      <c r="H266" s="188">
        <v>210</v>
      </c>
      <c r="I266" s="190">
        <v>210</v>
      </c>
      <c r="J266" s="191" t="s">
        <v>726</v>
      </c>
      <c r="K266" s="192">
        <f t="shared" si="170"/>
        <v>55</v>
      </c>
      <c r="L266" s="193">
        <f>K266/F266</f>
        <v>0.35483870967741937</v>
      </c>
      <c r="M266" s="188" t="s">
        <v>587</v>
      </c>
      <c r="N266" s="194">
        <v>42944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5">
        <v>77</v>
      </c>
      <c r="B267" s="196">
        <v>42710</v>
      </c>
      <c r="C267" s="196"/>
      <c r="D267" s="197" t="s">
        <v>727</v>
      </c>
      <c r="E267" s="198" t="s">
        <v>618</v>
      </c>
      <c r="F267" s="199">
        <v>150.5</v>
      </c>
      <c r="G267" s="199"/>
      <c r="H267" s="200">
        <v>72.5</v>
      </c>
      <c r="I267" s="200">
        <v>174</v>
      </c>
      <c r="J267" s="201" t="s">
        <v>728</v>
      </c>
      <c r="K267" s="202">
        <v>-78</v>
      </c>
      <c r="L267" s="203">
        <v>-0.51827242524916906</v>
      </c>
      <c r="M267" s="199" t="s">
        <v>599</v>
      </c>
      <c r="N267" s="196">
        <v>43333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78</v>
      </c>
      <c r="B268" s="186">
        <v>42712</v>
      </c>
      <c r="C268" s="186"/>
      <c r="D268" s="187" t="s">
        <v>729</v>
      </c>
      <c r="E268" s="188" t="s">
        <v>618</v>
      </c>
      <c r="F268" s="189">
        <v>380</v>
      </c>
      <c r="G268" s="188"/>
      <c r="H268" s="188">
        <v>478</v>
      </c>
      <c r="I268" s="190">
        <v>468</v>
      </c>
      <c r="J268" s="191" t="s">
        <v>676</v>
      </c>
      <c r="K268" s="192">
        <f>H268-F268</f>
        <v>98</v>
      </c>
      <c r="L268" s="193">
        <f>K268/F268</f>
        <v>0.25789473684210529</v>
      </c>
      <c r="M268" s="188" t="s">
        <v>587</v>
      </c>
      <c r="N268" s="194">
        <v>43025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79</v>
      </c>
      <c r="B269" s="186">
        <v>42734</v>
      </c>
      <c r="C269" s="186"/>
      <c r="D269" s="187" t="s">
        <v>108</v>
      </c>
      <c r="E269" s="188" t="s">
        <v>618</v>
      </c>
      <c r="F269" s="189">
        <v>305</v>
      </c>
      <c r="G269" s="188"/>
      <c r="H269" s="188">
        <v>375</v>
      </c>
      <c r="I269" s="190">
        <v>375</v>
      </c>
      <c r="J269" s="191" t="s">
        <v>676</v>
      </c>
      <c r="K269" s="192">
        <f>H269-F269</f>
        <v>70</v>
      </c>
      <c r="L269" s="193">
        <f>K269/F269</f>
        <v>0.22950819672131148</v>
      </c>
      <c r="M269" s="188" t="s">
        <v>587</v>
      </c>
      <c r="N269" s="194">
        <v>42768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80</v>
      </c>
      <c r="B270" s="186">
        <v>42739</v>
      </c>
      <c r="C270" s="186"/>
      <c r="D270" s="187" t="s">
        <v>94</v>
      </c>
      <c r="E270" s="188" t="s">
        <v>618</v>
      </c>
      <c r="F270" s="189">
        <v>99.5</v>
      </c>
      <c r="G270" s="188"/>
      <c r="H270" s="188">
        <v>158</v>
      </c>
      <c r="I270" s="190">
        <v>158</v>
      </c>
      <c r="J270" s="191" t="s">
        <v>676</v>
      </c>
      <c r="K270" s="192">
        <f>H270-F270</f>
        <v>58.5</v>
      </c>
      <c r="L270" s="193">
        <f>K270/F270</f>
        <v>0.5879396984924623</v>
      </c>
      <c r="M270" s="188" t="s">
        <v>587</v>
      </c>
      <c r="N270" s="194">
        <v>42898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81</v>
      </c>
      <c r="B271" s="186">
        <v>42739</v>
      </c>
      <c r="C271" s="186"/>
      <c r="D271" s="187" t="s">
        <v>94</v>
      </c>
      <c r="E271" s="188" t="s">
        <v>618</v>
      </c>
      <c r="F271" s="189">
        <v>99.5</v>
      </c>
      <c r="G271" s="188"/>
      <c r="H271" s="188">
        <v>158</v>
      </c>
      <c r="I271" s="190">
        <v>158</v>
      </c>
      <c r="J271" s="191" t="s">
        <v>676</v>
      </c>
      <c r="K271" s="192">
        <v>58.5</v>
      </c>
      <c r="L271" s="193">
        <v>0.58793969849246197</v>
      </c>
      <c r="M271" s="188" t="s">
        <v>587</v>
      </c>
      <c r="N271" s="194">
        <v>42898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82</v>
      </c>
      <c r="B272" s="186">
        <v>42786</v>
      </c>
      <c r="C272" s="186"/>
      <c r="D272" s="187" t="s">
        <v>185</v>
      </c>
      <c r="E272" s="188" t="s">
        <v>618</v>
      </c>
      <c r="F272" s="189">
        <v>140.5</v>
      </c>
      <c r="G272" s="188"/>
      <c r="H272" s="188">
        <v>220</v>
      </c>
      <c r="I272" s="190">
        <v>220</v>
      </c>
      <c r="J272" s="191" t="s">
        <v>676</v>
      </c>
      <c r="K272" s="192">
        <f>H272-F272</f>
        <v>79.5</v>
      </c>
      <c r="L272" s="193">
        <f>K272/F272</f>
        <v>0.5658362989323843</v>
      </c>
      <c r="M272" s="188" t="s">
        <v>587</v>
      </c>
      <c r="N272" s="194">
        <v>42864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83</v>
      </c>
      <c r="B273" s="186">
        <v>42786</v>
      </c>
      <c r="C273" s="186"/>
      <c r="D273" s="187" t="s">
        <v>730</v>
      </c>
      <c r="E273" s="188" t="s">
        <v>618</v>
      </c>
      <c r="F273" s="189">
        <v>202.5</v>
      </c>
      <c r="G273" s="188"/>
      <c r="H273" s="188">
        <v>234</v>
      </c>
      <c r="I273" s="190">
        <v>234</v>
      </c>
      <c r="J273" s="191" t="s">
        <v>676</v>
      </c>
      <c r="K273" s="192">
        <v>31.5</v>
      </c>
      <c r="L273" s="193">
        <v>0.155555555555556</v>
      </c>
      <c r="M273" s="188" t="s">
        <v>587</v>
      </c>
      <c r="N273" s="194">
        <v>42836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84</v>
      </c>
      <c r="B274" s="186">
        <v>42818</v>
      </c>
      <c r="C274" s="186"/>
      <c r="D274" s="187" t="s">
        <v>731</v>
      </c>
      <c r="E274" s="188" t="s">
        <v>618</v>
      </c>
      <c r="F274" s="189">
        <v>300.5</v>
      </c>
      <c r="G274" s="188"/>
      <c r="H274" s="188">
        <v>417.5</v>
      </c>
      <c r="I274" s="190">
        <v>420</v>
      </c>
      <c r="J274" s="191" t="s">
        <v>732</v>
      </c>
      <c r="K274" s="192">
        <f>H274-F274</f>
        <v>117</v>
      </c>
      <c r="L274" s="193">
        <f>K274/F274</f>
        <v>0.38935108153078202</v>
      </c>
      <c r="M274" s="188" t="s">
        <v>587</v>
      </c>
      <c r="N274" s="194">
        <v>43070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85</v>
      </c>
      <c r="B275" s="186">
        <v>42818</v>
      </c>
      <c r="C275" s="186"/>
      <c r="D275" s="187" t="s">
        <v>706</v>
      </c>
      <c r="E275" s="188" t="s">
        <v>618</v>
      </c>
      <c r="F275" s="189">
        <v>850</v>
      </c>
      <c r="G275" s="188"/>
      <c r="H275" s="188">
        <v>1042.5</v>
      </c>
      <c r="I275" s="190">
        <v>1023</v>
      </c>
      <c r="J275" s="191" t="s">
        <v>733</v>
      </c>
      <c r="K275" s="192">
        <v>192.5</v>
      </c>
      <c r="L275" s="193">
        <v>0.22647058823529401</v>
      </c>
      <c r="M275" s="188" t="s">
        <v>587</v>
      </c>
      <c r="N275" s="194">
        <v>42830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86</v>
      </c>
      <c r="B276" s="186">
        <v>42830</v>
      </c>
      <c r="C276" s="186"/>
      <c r="D276" s="187" t="s">
        <v>487</v>
      </c>
      <c r="E276" s="188" t="s">
        <v>618</v>
      </c>
      <c r="F276" s="189">
        <v>785</v>
      </c>
      <c r="G276" s="188"/>
      <c r="H276" s="188">
        <v>930</v>
      </c>
      <c r="I276" s="190">
        <v>920</v>
      </c>
      <c r="J276" s="191" t="s">
        <v>734</v>
      </c>
      <c r="K276" s="192">
        <f>H276-F276</f>
        <v>145</v>
      </c>
      <c r="L276" s="193">
        <f>K276/F276</f>
        <v>0.18471337579617833</v>
      </c>
      <c r="M276" s="188" t="s">
        <v>587</v>
      </c>
      <c r="N276" s="194">
        <v>42976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87</v>
      </c>
      <c r="B277" s="196">
        <v>42831</v>
      </c>
      <c r="C277" s="196"/>
      <c r="D277" s="197" t="s">
        <v>735</v>
      </c>
      <c r="E277" s="198" t="s">
        <v>618</v>
      </c>
      <c r="F277" s="199">
        <v>40</v>
      </c>
      <c r="G277" s="199"/>
      <c r="H277" s="200">
        <v>13.1</v>
      </c>
      <c r="I277" s="200">
        <v>60</v>
      </c>
      <c r="J277" s="201" t="s">
        <v>736</v>
      </c>
      <c r="K277" s="202">
        <v>-26.9</v>
      </c>
      <c r="L277" s="203">
        <v>-0.67249999999999999</v>
      </c>
      <c r="M277" s="199" t="s">
        <v>599</v>
      </c>
      <c r="N277" s="196">
        <v>43138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88</v>
      </c>
      <c r="B278" s="186">
        <v>42837</v>
      </c>
      <c r="C278" s="186"/>
      <c r="D278" s="187" t="s">
        <v>93</v>
      </c>
      <c r="E278" s="188" t="s">
        <v>618</v>
      </c>
      <c r="F278" s="189">
        <v>289.5</v>
      </c>
      <c r="G278" s="188"/>
      <c r="H278" s="188">
        <v>354</v>
      </c>
      <c r="I278" s="190">
        <v>360</v>
      </c>
      <c r="J278" s="191" t="s">
        <v>737</v>
      </c>
      <c r="K278" s="192">
        <f t="shared" ref="K278:K286" si="171">H278-F278</f>
        <v>64.5</v>
      </c>
      <c r="L278" s="193">
        <f t="shared" ref="L278:L286" si="172">K278/F278</f>
        <v>0.22279792746113988</v>
      </c>
      <c r="M278" s="188" t="s">
        <v>587</v>
      </c>
      <c r="N278" s="194">
        <v>43040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89</v>
      </c>
      <c r="B279" s="186">
        <v>42845</v>
      </c>
      <c r="C279" s="186"/>
      <c r="D279" s="187" t="s">
        <v>426</v>
      </c>
      <c r="E279" s="188" t="s">
        <v>618</v>
      </c>
      <c r="F279" s="189">
        <v>700</v>
      </c>
      <c r="G279" s="188"/>
      <c r="H279" s="188">
        <v>840</v>
      </c>
      <c r="I279" s="190">
        <v>840</v>
      </c>
      <c r="J279" s="191" t="s">
        <v>738</v>
      </c>
      <c r="K279" s="192">
        <f t="shared" si="171"/>
        <v>140</v>
      </c>
      <c r="L279" s="193">
        <f t="shared" si="172"/>
        <v>0.2</v>
      </c>
      <c r="M279" s="188" t="s">
        <v>587</v>
      </c>
      <c r="N279" s="194">
        <v>42893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90</v>
      </c>
      <c r="B280" s="186">
        <v>42887</v>
      </c>
      <c r="C280" s="186"/>
      <c r="D280" s="187" t="s">
        <v>739</v>
      </c>
      <c r="E280" s="188" t="s">
        <v>618</v>
      </c>
      <c r="F280" s="189">
        <v>130</v>
      </c>
      <c r="G280" s="188"/>
      <c r="H280" s="188">
        <v>144.25</v>
      </c>
      <c r="I280" s="190">
        <v>170</v>
      </c>
      <c r="J280" s="191" t="s">
        <v>740</v>
      </c>
      <c r="K280" s="192">
        <f t="shared" si="171"/>
        <v>14.25</v>
      </c>
      <c r="L280" s="193">
        <f t="shared" si="172"/>
        <v>0.10961538461538461</v>
      </c>
      <c r="M280" s="188" t="s">
        <v>587</v>
      </c>
      <c r="N280" s="194">
        <v>43675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91</v>
      </c>
      <c r="B281" s="186">
        <v>42901</v>
      </c>
      <c r="C281" s="186"/>
      <c r="D281" s="187" t="s">
        <v>741</v>
      </c>
      <c r="E281" s="188" t="s">
        <v>618</v>
      </c>
      <c r="F281" s="189">
        <v>214.5</v>
      </c>
      <c r="G281" s="188"/>
      <c r="H281" s="188">
        <v>262</v>
      </c>
      <c r="I281" s="190">
        <v>262</v>
      </c>
      <c r="J281" s="191" t="s">
        <v>742</v>
      </c>
      <c r="K281" s="192">
        <f t="shared" si="171"/>
        <v>47.5</v>
      </c>
      <c r="L281" s="193">
        <f t="shared" si="172"/>
        <v>0.22144522144522144</v>
      </c>
      <c r="M281" s="188" t="s">
        <v>587</v>
      </c>
      <c r="N281" s="194">
        <v>42977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92</v>
      </c>
      <c r="B282" s="217">
        <v>42933</v>
      </c>
      <c r="C282" s="217"/>
      <c r="D282" s="218" t="s">
        <v>743</v>
      </c>
      <c r="E282" s="219" t="s">
        <v>618</v>
      </c>
      <c r="F282" s="220">
        <v>370</v>
      </c>
      <c r="G282" s="219"/>
      <c r="H282" s="219">
        <v>447.5</v>
      </c>
      <c r="I282" s="221">
        <v>450</v>
      </c>
      <c r="J282" s="222" t="s">
        <v>676</v>
      </c>
      <c r="K282" s="192">
        <f t="shared" si="171"/>
        <v>77.5</v>
      </c>
      <c r="L282" s="223">
        <f t="shared" si="172"/>
        <v>0.20945945945945946</v>
      </c>
      <c r="M282" s="219" t="s">
        <v>587</v>
      </c>
      <c r="N282" s="224">
        <v>43035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93</v>
      </c>
      <c r="B283" s="217">
        <v>42943</v>
      </c>
      <c r="C283" s="217"/>
      <c r="D283" s="218" t="s">
        <v>183</v>
      </c>
      <c r="E283" s="219" t="s">
        <v>618</v>
      </c>
      <c r="F283" s="220">
        <v>657.5</v>
      </c>
      <c r="G283" s="219"/>
      <c r="H283" s="219">
        <v>825</v>
      </c>
      <c r="I283" s="221">
        <v>820</v>
      </c>
      <c r="J283" s="222" t="s">
        <v>676</v>
      </c>
      <c r="K283" s="192">
        <f t="shared" si="171"/>
        <v>167.5</v>
      </c>
      <c r="L283" s="223">
        <f t="shared" si="172"/>
        <v>0.25475285171102663</v>
      </c>
      <c r="M283" s="219" t="s">
        <v>587</v>
      </c>
      <c r="N283" s="224">
        <v>43090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94</v>
      </c>
      <c r="B284" s="186">
        <v>42964</v>
      </c>
      <c r="C284" s="186"/>
      <c r="D284" s="187" t="s">
        <v>361</v>
      </c>
      <c r="E284" s="188" t="s">
        <v>618</v>
      </c>
      <c r="F284" s="189">
        <v>605</v>
      </c>
      <c r="G284" s="188"/>
      <c r="H284" s="188">
        <v>750</v>
      </c>
      <c r="I284" s="190">
        <v>750</v>
      </c>
      <c r="J284" s="191" t="s">
        <v>734</v>
      </c>
      <c r="K284" s="192">
        <f t="shared" si="171"/>
        <v>145</v>
      </c>
      <c r="L284" s="193">
        <f t="shared" si="172"/>
        <v>0.23966942148760331</v>
      </c>
      <c r="M284" s="188" t="s">
        <v>587</v>
      </c>
      <c r="N284" s="194">
        <v>43027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95</v>
      </c>
      <c r="B285" s="196">
        <v>42979</v>
      </c>
      <c r="C285" s="196"/>
      <c r="D285" s="204" t="s">
        <v>744</v>
      </c>
      <c r="E285" s="199" t="s">
        <v>618</v>
      </c>
      <c r="F285" s="199">
        <v>255</v>
      </c>
      <c r="G285" s="200"/>
      <c r="H285" s="200">
        <v>217.25</v>
      </c>
      <c r="I285" s="200">
        <v>320</v>
      </c>
      <c r="J285" s="201" t="s">
        <v>745</v>
      </c>
      <c r="K285" s="202">
        <f t="shared" si="171"/>
        <v>-37.75</v>
      </c>
      <c r="L285" s="205">
        <f t="shared" si="172"/>
        <v>-0.14803921568627451</v>
      </c>
      <c r="M285" s="199" t="s">
        <v>599</v>
      </c>
      <c r="N285" s="196">
        <v>43661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96</v>
      </c>
      <c r="B286" s="186">
        <v>42997</v>
      </c>
      <c r="C286" s="186"/>
      <c r="D286" s="187" t="s">
        <v>746</v>
      </c>
      <c r="E286" s="188" t="s">
        <v>618</v>
      </c>
      <c r="F286" s="189">
        <v>215</v>
      </c>
      <c r="G286" s="188"/>
      <c r="H286" s="188">
        <v>258</v>
      </c>
      <c r="I286" s="190">
        <v>258</v>
      </c>
      <c r="J286" s="191" t="s">
        <v>676</v>
      </c>
      <c r="K286" s="192">
        <f t="shared" si="171"/>
        <v>43</v>
      </c>
      <c r="L286" s="193">
        <f t="shared" si="172"/>
        <v>0.2</v>
      </c>
      <c r="M286" s="188" t="s">
        <v>587</v>
      </c>
      <c r="N286" s="194">
        <v>43040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97</v>
      </c>
      <c r="B287" s="186">
        <v>42997</v>
      </c>
      <c r="C287" s="186"/>
      <c r="D287" s="187" t="s">
        <v>746</v>
      </c>
      <c r="E287" s="188" t="s">
        <v>618</v>
      </c>
      <c r="F287" s="189">
        <v>215</v>
      </c>
      <c r="G287" s="188"/>
      <c r="H287" s="188">
        <v>258</v>
      </c>
      <c r="I287" s="190">
        <v>258</v>
      </c>
      <c r="J287" s="222" t="s">
        <v>676</v>
      </c>
      <c r="K287" s="192">
        <v>43</v>
      </c>
      <c r="L287" s="193">
        <v>0.2</v>
      </c>
      <c r="M287" s="188" t="s">
        <v>587</v>
      </c>
      <c r="N287" s="194">
        <v>43040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98</v>
      </c>
      <c r="B288" s="217">
        <v>42998</v>
      </c>
      <c r="C288" s="217"/>
      <c r="D288" s="218" t="s">
        <v>747</v>
      </c>
      <c r="E288" s="219" t="s">
        <v>618</v>
      </c>
      <c r="F288" s="189">
        <v>75</v>
      </c>
      <c r="G288" s="219"/>
      <c r="H288" s="219">
        <v>90</v>
      </c>
      <c r="I288" s="221">
        <v>90</v>
      </c>
      <c r="J288" s="191" t="s">
        <v>748</v>
      </c>
      <c r="K288" s="192">
        <f t="shared" ref="K288:K293" si="173">H288-F288</f>
        <v>15</v>
      </c>
      <c r="L288" s="193">
        <f t="shared" ref="L288:L293" si="174">K288/F288</f>
        <v>0.2</v>
      </c>
      <c r="M288" s="188" t="s">
        <v>587</v>
      </c>
      <c r="N288" s="194">
        <v>43019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99</v>
      </c>
      <c r="B289" s="217">
        <v>43011</v>
      </c>
      <c r="C289" s="217"/>
      <c r="D289" s="218" t="s">
        <v>601</v>
      </c>
      <c r="E289" s="219" t="s">
        <v>618</v>
      </c>
      <c r="F289" s="220">
        <v>315</v>
      </c>
      <c r="G289" s="219"/>
      <c r="H289" s="219">
        <v>392</v>
      </c>
      <c r="I289" s="221">
        <v>384</v>
      </c>
      <c r="J289" s="222" t="s">
        <v>749</v>
      </c>
      <c r="K289" s="192">
        <f t="shared" si="173"/>
        <v>77</v>
      </c>
      <c r="L289" s="223">
        <f t="shared" si="174"/>
        <v>0.24444444444444444</v>
      </c>
      <c r="M289" s="219" t="s">
        <v>587</v>
      </c>
      <c r="N289" s="224">
        <v>43017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100</v>
      </c>
      <c r="B290" s="217">
        <v>43013</v>
      </c>
      <c r="C290" s="217"/>
      <c r="D290" s="218" t="s">
        <v>461</v>
      </c>
      <c r="E290" s="219" t="s">
        <v>618</v>
      </c>
      <c r="F290" s="220">
        <v>145</v>
      </c>
      <c r="G290" s="219"/>
      <c r="H290" s="219">
        <v>179</v>
      </c>
      <c r="I290" s="221">
        <v>180</v>
      </c>
      <c r="J290" s="222" t="s">
        <v>750</v>
      </c>
      <c r="K290" s="192">
        <f t="shared" si="173"/>
        <v>34</v>
      </c>
      <c r="L290" s="223">
        <f t="shared" si="174"/>
        <v>0.23448275862068965</v>
      </c>
      <c r="M290" s="219" t="s">
        <v>587</v>
      </c>
      <c r="N290" s="224">
        <v>43025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101</v>
      </c>
      <c r="B291" s="217">
        <v>43014</v>
      </c>
      <c r="C291" s="217"/>
      <c r="D291" s="218" t="s">
        <v>335</v>
      </c>
      <c r="E291" s="219" t="s">
        <v>618</v>
      </c>
      <c r="F291" s="220">
        <v>256</v>
      </c>
      <c r="G291" s="219"/>
      <c r="H291" s="219">
        <v>323</v>
      </c>
      <c r="I291" s="221">
        <v>320</v>
      </c>
      <c r="J291" s="222" t="s">
        <v>676</v>
      </c>
      <c r="K291" s="192">
        <f t="shared" si="173"/>
        <v>67</v>
      </c>
      <c r="L291" s="223">
        <f t="shared" si="174"/>
        <v>0.26171875</v>
      </c>
      <c r="M291" s="219" t="s">
        <v>587</v>
      </c>
      <c r="N291" s="224">
        <v>43067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102</v>
      </c>
      <c r="B292" s="217">
        <v>43017</v>
      </c>
      <c r="C292" s="217"/>
      <c r="D292" s="218" t="s">
        <v>351</v>
      </c>
      <c r="E292" s="219" t="s">
        <v>618</v>
      </c>
      <c r="F292" s="220">
        <v>137.5</v>
      </c>
      <c r="G292" s="219"/>
      <c r="H292" s="219">
        <v>184</v>
      </c>
      <c r="I292" s="221">
        <v>183</v>
      </c>
      <c r="J292" s="222" t="s">
        <v>751</v>
      </c>
      <c r="K292" s="192">
        <f t="shared" si="173"/>
        <v>46.5</v>
      </c>
      <c r="L292" s="223">
        <f t="shared" si="174"/>
        <v>0.33818181818181819</v>
      </c>
      <c r="M292" s="219" t="s">
        <v>587</v>
      </c>
      <c r="N292" s="224">
        <v>43108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103</v>
      </c>
      <c r="B293" s="217">
        <v>43018</v>
      </c>
      <c r="C293" s="217"/>
      <c r="D293" s="218" t="s">
        <v>752</v>
      </c>
      <c r="E293" s="219" t="s">
        <v>618</v>
      </c>
      <c r="F293" s="220">
        <v>125.5</v>
      </c>
      <c r="G293" s="219"/>
      <c r="H293" s="219">
        <v>158</v>
      </c>
      <c r="I293" s="221">
        <v>155</v>
      </c>
      <c r="J293" s="222" t="s">
        <v>753</v>
      </c>
      <c r="K293" s="192">
        <f t="shared" si="173"/>
        <v>32.5</v>
      </c>
      <c r="L293" s="223">
        <f t="shared" si="174"/>
        <v>0.25896414342629481</v>
      </c>
      <c r="M293" s="219" t="s">
        <v>587</v>
      </c>
      <c r="N293" s="224">
        <v>43067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104</v>
      </c>
      <c r="B294" s="217">
        <v>43018</v>
      </c>
      <c r="C294" s="217"/>
      <c r="D294" s="218" t="s">
        <v>754</v>
      </c>
      <c r="E294" s="219" t="s">
        <v>618</v>
      </c>
      <c r="F294" s="220">
        <v>895</v>
      </c>
      <c r="G294" s="219"/>
      <c r="H294" s="219">
        <v>1122.5</v>
      </c>
      <c r="I294" s="221">
        <v>1078</v>
      </c>
      <c r="J294" s="222" t="s">
        <v>755</v>
      </c>
      <c r="K294" s="192">
        <v>227.5</v>
      </c>
      <c r="L294" s="223">
        <v>0.25418994413407803</v>
      </c>
      <c r="M294" s="219" t="s">
        <v>587</v>
      </c>
      <c r="N294" s="224">
        <v>43117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105</v>
      </c>
      <c r="B295" s="217">
        <v>43020</v>
      </c>
      <c r="C295" s="217"/>
      <c r="D295" s="218" t="s">
        <v>344</v>
      </c>
      <c r="E295" s="219" t="s">
        <v>618</v>
      </c>
      <c r="F295" s="220">
        <v>525</v>
      </c>
      <c r="G295" s="219"/>
      <c r="H295" s="219">
        <v>629</v>
      </c>
      <c r="I295" s="221">
        <v>629</v>
      </c>
      <c r="J295" s="222" t="s">
        <v>676</v>
      </c>
      <c r="K295" s="192">
        <v>104</v>
      </c>
      <c r="L295" s="223">
        <v>0.19809523809523799</v>
      </c>
      <c r="M295" s="219" t="s">
        <v>587</v>
      </c>
      <c r="N295" s="224">
        <v>43119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106</v>
      </c>
      <c r="B296" s="217">
        <v>43046</v>
      </c>
      <c r="C296" s="217"/>
      <c r="D296" s="218" t="s">
        <v>386</v>
      </c>
      <c r="E296" s="219" t="s">
        <v>618</v>
      </c>
      <c r="F296" s="220">
        <v>740</v>
      </c>
      <c r="G296" s="219"/>
      <c r="H296" s="219">
        <v>892.5</v>
      </c>
      <c r="I296" s="221">
        <v>900</v>
      </c>
      <c r="J296" s="222" t="s">
        <v>756</v>
      </c>
      <c r="K296" s="192">
        <f>H296-F296</f>
        <v>152.5</v>
      </c>
      <c r="L296" s="223">
        <f>K296/F296</f>
        <v>0.20608108108108109</v>
      </c>
      <c r="M296" s="219" t="s">
        <v>587</v>
      </c>
      <c r="N296" s="224">
        <v>43052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107</v>
      </c>
      <c r="B297" s="186">
        <v>43073</v>
      </c>
      <c r="C297" s="186"/>
      <c r="D297" s="187" t="s">
        <v>757</v>
      </c>
      <c r="E297" s="188" t="s">
        <v>618</v>
      </c>
      <c r="F297" s="189">
        <v>118.5</v>
      </c>
      <c r="G297" s="188"/>
      <c r="H297" s="188">
        <v>143.5</v>
      </c>
      <c r="I297" s="190">
        <v>145</v>
      </c>
      <c r="J297" s="191" t="s">
        <v>608</v>
      </c>
      <c r="K297" s="192">
        <f>H297-F297</f>
        <v>25</v>
      </c>
      <c r="L297" s="193">
        <f>K297/F297</f>
        <v>0.2109704641350211</v>
      </c>
      <c r="M297" s="188" t="s">
        <v>587</v>
      </c>
      <c r="N297" s="194">
        <v>43097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5">
        <v>108</v>
      </c>
      <c r="B298" s="196">
        <v>43090</v>
      </c>
      <c r="C298" s="196"/>
      <c r="D298" s="197" t="s">
        <v>432</v>
      </c>
      <c r="E298" s="198" t="s">
        <v>618</v>
      </c>
      <c r="F298" s="199">
        <v>715</v>
      </c>
      <c r="G298" s="199"/>
      <c r="H298" s="200">
        <v>500</v>
      </c>
      <c r="I298" s="200">
        <v>872</v>
      </c>
      <c r="J298" s="201" t="s">
        <v>758</v>
      </c>
      <c r="K298" s="202">
        <f>H298-F298</f>
        <v>-215</v>
      </c>
      <c r="L298" s="203">
        <f>K298/F298</f>
        <v>-0.30069930069930068</v>
      </c>
      <c r="M298" s="199" t="s">
        <v>599</v>
      </c>
      <c r="N298" s="196">
        <v>43670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109</v>
      </c>
      <c r="B299" s="186">
        <v>43098</v>
      </c>
      <c r="C299" s="186"/>
      <c r="D299" s="187" t="s">
        <v>601</v>
      </c>
      <c r="E299" s="188" t="s">
        <v>618</v>
      </c>
      <c r="F299" s="189">
        <v>435</v>
      </c>
      <c r="G299" s="188"/>
      <c r="H299" s="188">
        <v>542.5</v>
      </c>
      <c r="I299" s="190">
        <v>539</v>
      </c>
      <c r="J299" s="191" t="s">
        <v>676</v>
      </c>
      <c r="K299" s="192">
        <v>107.5</v>
      </c>
      <c r="L299" s="193">
        <v>0.247126436781609</v>
      </c>
      <c r="M299" s="188" t="s">
        <v>587</v>
      </c>
      <c r="N299" s="194">
        <v>43206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110</v>
      </c>
      <c r="B300" s="186">
        <v>43098</v>
      </c>
      <c r="C300" s="186"/>
      <c r="D300" s="187" t="s">
        <v>559</v>
      </c>
      <c r="E300" s="188" t="s">
        <v>618</v>
      </c>
      <c r="F300" s="189">
        <v>885</v>
      </c>
      <c r="G300" s="188"/>
      <c r="H300" s="188">
        <v>1090</v>
      </c>
      <c r="I300" s="190">
        <v>1084</v>
      </c>
      <c r="J300" s="191" t="s">
        <v>676</v>
      </c>
      <c r="K300" s="192">
        <v>205</v>
      </c>
      <c r="L300" s="193">
        <v>0.23163841807909599</v>
      </c>
      <c r="M300" s="188" t="s">
        <v>587</v>
      </c>
      <c r="N300" s="194">
        <v>43213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5">
        <v>111</v>
      </c>
      <c r="B301" s="226">
        <v>43192</v>
      </c>
      <c r="C301" s="226"/>
      <c r="D301" s="204" t="s">
        <v>759</v>
      </c>
      <c r="E301" s="199" t="s">
        <v>618</v>
      </c>
      <c r="F301" s="227">
        <v>478.5</v>
      </c>
      <c r="G301" s="199"/>
      <c r="H301" s="199">
        <v>442</v>
      </c>
      <c r="I301" s="200">
        <v>613</v>
      </c>
      <c r="J301" s="201" t="s">
        <v>760</v>
      </c>
      <c r="K301" s="202">
        <f>H301-F301</f>
        <v>-36.5</v>
      </c>
      <c r="L301" s="203">
        <f>K301/F301</f>
        <v>-7.6280041797283177E-2</v>
      </c>
      <c r="M301" s="199" t="s">
        <v>599</v>
      </c>
      <c r="N301" s="196">
        <v>43762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5">
        <v>112</v>
      </c>
      <c r="B302" s="196">
        <v>43194</v>
      </c>
      <c r="C302" s="196"/>
      <c r="D302" s="197" t="s">
        <v>761</v>
      </c>
      <c r="E302" s="198" t="s">
        <v>618</v>
      </c>
      <c r="F302" s="199">
        <f>141.5-7.3</f>
        <v>134.19999999999999</v>
      </c>
      <c r="G302" s="199"/>
      <c r="H302" s="200">
        <v>77</v>
      </c>
      <c r="I302" s="200">
        <v>180</v>
      </c>
      <c r="J302" s="201" t="s">
        <v>762</v>
      </c>
      <c r="K302" s="202">
        <f>H302-F302</f>
        <v>-57.199999999999989</v>
      </c>
      <c r="L302" s="203">
        <f>K302/F302</f>
        <v>-0.42622950819672129</v>
      </c>
      <c r="M302" s="199" t="s">
        <v>599</v>
      </c>
      <c r="N302" s="196">
        <v>43522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5">
        <v>113</v>
      </c>
      <c r="B303" s="196">
        <v>43209</v>
      </c>
      <c r="C303" s="196"/>
      <c r="D303" s="197" t="s">
        <v>763</v>
      </c>
      <c r="E303" s="198" t="s">
        <v>618</v>
      </c>
      <c r="F303" s="199">
        <v>430</v>
      </c>
      <c r="G303" s="199"/>
      <c r="H303" s="200">
        <v>220</v>
      </c>
      <c r="I303" s="200">
        <v>537</v>
      </c>
      <c r="J303" s="201" t="s">
        <v>764</v>
      </c>
      <c r="K303" s="202">
        <f>H303-F303</f>
        <v>-210</v>
      </c>
      <c r="L303" s="203">
        <f>K303/F303</f>
        <v>-0.48837209302325579</v>
      </c>
      <c r="M303" s="199" t="s">
        <v>599</v>
      </c>
      <c r="N303" s="196">
        <v>43252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114</v>
      </c>
      <c r="B304" s="217">
        <v>43220</v>
      </c>
      <c r="C304" s="217"/>
      <c r="D304" s="218" t="s">
        <v>387</v>
      </c>
      <c r="E304" s="219" t="s">
        <v>618</v>
      </c>
      <c r="F304" s="219">
        <v>153.5</v>
      </c>
      <c r="G304" s="219"/>
      <c r="H304" s="219">
        <v>196</v>
      </c>
      <c r="I304" s="221">
        <v>196</v>
      </c>
      <c r="J304" s="191" t="s">
        <v>765</v>
      </c>
      <c r="K304" s="192">
        <f>H304-F304</f>
        <v>42.5</v>
      </c>
      <c r="L304" s="193">
        <f>K304/F304</f>
        <v>0.27687296416938112</v>
      </c>
      <c r="M304" s="188" t="s">
        <v>587</v>
      </c>
      <c r="N304" s="194">
        <v>43605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5">
        <v>115</v>
      </c>
      <c r="B305" s="196">
        <v>43306</v>
      </c>
      <c r="C305" s="196"/>
      <c r="D305" s="197" t="s">
        <v>735</v>
      </c>
      <c r="E305" s="198" t="s">
        <v>618</v>
      </c>
      <c r="F305" s="199">
        <v>27.5</v>
      </c>
      <c r="G305" s="199"/>
      <c r="H305" s="200">
        <v>13.1</v>
      </c>
      <c r="I305" s="200">
        <v>60</v>
      </c>
      <c r="J305" s="201" t="s">
        <v>766</v>
      </c>
      <c r="K305" s="202">
        <v>-14.4</v>
      </c>
      <c r="L305" s="203">
        <v>-0.52363636363636401</v>
      </c>
      <c r="M305" s="199" t="s">
        <v>599</v>
      </c>
      <c r="N305" s="196">
        <v>43138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5">
        <v>116</v>
      </c>
      <c r="B306" s="226">
        <v>43318</v>
      </c>
      <c r="C306" s="226"/>
      <c r="D306" s="204" t="s">
        <v>767</v>
      </c>
      <c r="E306" s="199" t="s">
        <v>618</v>
      </c>
      <c r="F306" s="199">
        <v>148.5</v>
      </c>
      <c r="G306" s="199"/>
      <c r="H306" s="199">
        <v>102</v>
      </c>
      <c r="I306" s="200">
        <v>182</v>
      </c>
      <c r="J306" s="201" t="s">
        <v>768</v>
      </c>
      <c r="K306" s="202">
        <f>H306-F306</f>
        <v>-46.5</v>
      </c>
      <c r="L306" s="203">
        <f>K306/F306</f>
        <v>-0.31313131313131315</v>
      </c>
      <c r="M306" s="199" t="s">
        <v>599</v>
      </c>
      <c r="N306" s="196">
        <v>43661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5">
        <v>117</v>
      </c>
      <c r="B307" s="186">
        <v>43335</v>
      </c>
      <c r="C307" s="186"/>
      <c r="D307" s="187" t="s">
        <v>769</v>
      </c>
      <c r="E307" s="188" t="s">
        <v>618</v>
      </c>
      <c r="F307" s="219">
        <v>285</v>
      </c>
      <c r="G307" s="188"/>
      <c r="H307" s="188">
        <v>355</v>
      </c>
      <c r="I307" s="190">
        <v>364</v>
      </c>
      <c r="J307" s="191" t="s">
        <v>770</v>
      </c>
      <c r="K307" s="192">
        <v>70</v>
      </c>
      <c r="L307" s="193">
        <v>0.24561403508771901</v>
      </c>
      <c r="M307" s="188" t="s">
        <v>587</v>
      </c>
      <c r="N307" s="194">
        <v>43455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5">
        <v>118</v>
      </c>
      <c r="B308" s="186">
        <v>43341</v>
      </c>
      <c r="C308" s="186"/>
      <c r="D308" s="187" t="s">
        <v>375</v>
      </c>
      <c r="E308" s="188" t="s">
        <v>618</v>
      </c>
      <c r="F308" s="219">
        <v>525</v>
      </c>
      <c r="G308" s="188"/>
      <c r="H308" s="188">
        <v>585</v>
      </c>
      <c r="I308" s="190">
        <v>635</v>
      </c>
      <c r="J308" s="191" t="s">
        <v>771</v>
      </c>
      <c r="K308" s="192">
        <f t="shared" ref="K308:K325" si="175">H308-F308</f>
        <v>60</v>
      </c>
      <c r="L308" s="193">
        <f t="shared" ref="L308:L325" si="176">K308/F308</f>
        <v>0.11428571428571428</v>
      </c>
      <c r="M308" s="188" t="s">
        <v>587</v>
      </c>
      <c r="N308" s="194">
        <v>43662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119</v>
      </c>
      <c r="B309" s="186">
        <v>43395</v>
      </c>
      <c r="C309" s="186"/>
      <c r="D309" s="187" t="s">
        <v>361</v>
      </c>
      <c r="E309" s="188" t="s">
        <v>618</v>
      </c>
      <c r="F309" s="219">
        <v>475</v>
      </c>
      <c r="G309" s="188"/>
      <c r="H309" s="188">
        <v>574</v>
      </c>
      <c r="I309" s="190">
        <v>570</v>
      </c>
      <c r="J309" s="191" t="s">
        <v>676</v>
      </c>
      <c r="K309" s="192">
        <f t="shared" si="175"/>
        <v>99</v>
      </c>
      <c r="L309" s="193">
        <f t="shared" si="176"/>
        <v>0.20842105263157895</v>
      </c>
      <c r="M309" s="188" t="s">
        <v>587</v>
      </c>
      <c r="N309" s="194">
        <v>43403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120</v>
      </c>
      <c r="B310" s="217">
        <v>43397</v>
      </c>
      <c r="C310" s="217"/>
      <c r="D310" s="218" t="s">
        <v>382</v>
      </c>
      <c r="E310" s="219" t="s">
        <v>618</v>
      </c>
      <c r="F310" s="219">
        <v>707.5</v>
      </c>
      <c r="G310" s="219"/>
      <c r="H310" s="219">
        <v>872</v>
      </c>
      <c r="I310" s="221">
        <v>872</v>
      </c>
      <c r="J310" s="222" t="s">
        <v>676</v>
      </c>
      <c r="K310" s="192">
        <f t="shared" si="175"/>
        <v>164.5</v>
      </c>
      <c r="L310" s="223">
        <f t="shared" si="176"/>
        <v>0.23250883392226149</v>
      </c>
      <c r="M310" s="219" t="s">
        <v>587</v>
      </c>
      <c r="N310" s="224">
        <v>43482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121</v>
      </c>
      <c r="B311" s="217">
        <v>43398</v>
      </c>
      <c r="C311" s="217"/>
      <c r="D311" s="218" t="s">
        <v>772</v>
      </c>
      <c r="E311" s="219" t="s">
        <v>618</v>
      </c>
      <c r="F311" s="219">
        <v>162</v>
      </c>
      <c r="G311" s="219"/>
      <c r="H311" s="219">
        <v>204</v>
      </c>
      <c r="I311" s="221">
        <v>209</v>
      </c>
      <c r="J311" s="222" t="s">
        <v>773</v>
      </c>
      <c r="K311" s="192">
        <f t="shared" si="175"/>
        <v>42</v>
      </c>
      <c r="L311" s="223">
        <f t="shared" si="176"/>
        <v>0.25925925925925924</v>
      </c>
      <c r="M311" s="219" t="s">
        <v>587</v>
      </c>
      <c r="N311" s="224">
        <v>43539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122</v>
      </c>
      <c r="B312" s="217">
        <v>43399</v>
      </c>
      <c r="C312" s="217"/>
      <c r="D312" s="218" t="s">
        <v>480</v>
      </c>
      <c r="E312" s="219" t="s">
        <v>618</v>
      </c>
      <c r="F312" s="219">
        <v>240</v>
      </c>
      <c r="G312" s="219"/>
      <c r="H312" s="219">
        <v>297</v>
      </c>
      <c r="I312" s="221">
        <v>297</v>
      </c>
      <c r="J312" s="222" t="s">
        <v>676</v>
      </c>
      <c r="K312" s="228">
        <f t="shared" si="175"/>
        <v>57</v>
      </c>
      <c r="L312" s="223">
        <f t="shared" si="176"/>
        <v>0.23749999999999999</v>
      </c>
      <c r="M312" s="219" t="s">
        <v>587</v>
      </c>
      <c r="N312" s="224">
        <v>43417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5">
        <v>123</v>
      </c>
      <c r="B313" s="186">
        <v>43439</v>
      </c>
      <c r="C313" s="186"/>
      <c r="D313" s="187" t="s">
        <v>774</v>
      </c>
      <c r="E313" s="188" t="s">
        <v>618</v>
      </c>
      <c r="F313" s="188">
        <v>202.5</v>
      </c>
      <c r="G313" s="188"/>
      <c r="H313" s="188">
        <v>255</v>
      </c>
      <c r="I313" s="190">
        <v>252</v>
      </c>
      <c r="J313" s="191" t="s">
        <v>676</v>
      </c>
      <c r="K313" s="192">
        <f t="shared" si="175"/>
        <v>52.5</v>
      </c>
      <c r="L313" s="193">
        <f t="shared" si="176"/>
        <v>0.25925925925925924</v>
      </c>
      <c r="M313" s="188" t="s">
        <v>587</v>
      </c>
      <c r="N313" s="194">
        <v>43542</v>
      </c>
      <c r="O313" s="1"/>
      <c r="P313" s="1"/>
      <c r="Q313" s="1"/>
      <c r="R313" s="6" t="s">
        <v>775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124</v>
      </c>
      <c r="B314" s="217">
        <v>43465</v>
      </c>
      <c r="C314" s="186"/>
      <c r="D314" s="218" t="s">
        <v>414</v>
      </c>
      <c r="E314" s="219" t="s">
        <v>618</v>
      </c>
      <c r="F314" s="219">
        <v>710</v>
      </c>
      <c r="G314" s="219"/>
      <c r="H314" s="219">
        <v>866</v>
      </c>
      <c r="I314" s="221">
        <v>866</v>
      </c>
      <c r="J314" s="222" t="s">
        <v>676</v>
      </c>
      <c r="K314" s="192">
        <f t="shared" si="175"/>
        <v>156</v>
      </c>
      <c r="L314" s="193">
        <f t="shared" si="176"/>
        <v>0.21971830985915494</v>
      </c>
      <c r="M314" s="188" t="s">
        <v>587</v>
      </c>
      <c r="N314" s="194">
        <v>43553</v>
      </c>
      <c r="O314" s="1"/>
      <c r="P314" s="1"/>
      <c r="Q314" s="1"/>
      <c r="R314" s="6" t="s">
        <v>775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125</v>
      </c>
      <c r="B315" s="217">
        <v>43522</v>
      </c>
      <c r="C315" s="217"/>
      <c r="D315" s="218" t="s">
        <v>152</v>
      </c>
      <c r="E315" s="219" t="s">
        <v>618</v>
      </c>
      <c r="F315" s="219">
        <v>337.25</v>
      </c>
      <c r="G315" s="219"/>
      <c r="H315" s="219">
        <v>398.5</v>
      </c>
      <c r="I315" s="221">
        <v>411</v>
      </c>
      <c r="J315" s="191" t="s">
        <v>776</v>
      </c>
      <c r="K315" s="192">
        <f t="shared" si="175"/>
        <v>61.25</v>
      </c>
      <c r="L315" s="193">
        <f t="shared" si="176"/>
        <v>0.1816160118606375</v>
      </c>
      <c r="M315" s="188" t="s">
        <v>587</v>
      </c>
      <c r="N315" s="194">
        <v>43760</v>
      </c>
      <c r="O315" s="1"/>
      <c r="P315" s="1"/>
      <c r="Q315" s="1"/>
      <c r="R315" s="6" t="s">
        <v>775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9">
        <v>126</v>
      </c>
      <c r="B316" s="230">
        <v>43559</v>
      </c>
      <c r="C316" s="230"/>
      <c r="D316" s="231" t="s">
        <v>777</v>
      </c>
      <c r="E316" s="232" t="s">
        <v>618</v>
      </c>
      <c r="F316" s="232">
        <v>130</v>
      </c>
      <c r="G316" s="232"/>
      <c r="H316" s="232">
        <v>65</v>
      </c>
      <c r="I316" s="233">
        <v>158</v>
      </c>
      <c r="J316" s="201" t="s">
        <v>778</v>
      </c>
      <c r="K316" s="202">
        <f t="shared" si="175"/>
        <v>-65</v>
      </c>
      <c r="L316" s="203">
        <f t="shared" si="176"/>
        <v>-0.5</v>
      </c>
      <c r="M316" s="199" t="s">
        <v>599</v>
      </c>
      <c r="N316" s="196">
        <v>43726</v>
      </c>
      <c r="O316" s="1"/>
      <c r="P316" s="1"/>
      <c r="Q316" s="1"/>
      <c r="R316" s="6" t="s">
        <v>779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127</v>
      </c>
      <c r="B317" s="217">
        <v>43017</v>
      </c>
      <c r="C317" s="217"/>
      <c r="D317" s="218" t="s">
        <v>185</v>
      </c>
      <c r="E317" s="219" t="s">
        <v>618</v>
      </c>
      <c r="F317" s="219">
        <v>141.5</v>
      </c>
      <c r="G317" s="219"/>
      <c r="H317" s="219">
        <v>183.5</v>
      </c>
      <c r="I317" s="221">
        <v>210</v>
      </c>
      <c r="J317" s="191" t="s">
        <v>773</v>
      </c>
      <c r="K317" s="192">
        <f t="shared" si="175"/>
        <v>42</v>
      </c>
      <c r="L317" s="193">
        <f t="shared" si="176"/>
        <v>0.29681978798586572</v>
      </c>
      <c r="M317" s="188" t="s">
        <v>587</v>
      </c>
      <c r="N317" s="194">
        <v>43042</v>
      </c>
      <c r="O317" s="1"/>
      <c r="P317" s="1"/>
      <c r="Q317" s="1"/>
      <c r="R317" s="6" t="s">
        <v>779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128</v>
      </c>
      <c r="B318" s="230">
        <v>43074</v>
      </c>
      <c r="C318" s="230"/>
      <c r="D318" s="231" t="s">
        <v>780</v>
      </c>
      <c r="E318" s="232" t="s">
        <v>618</v>
      </c>
      <c r="F318" s="227">
        <v>172</v>
      </c>
      <c r="G318" s="232"/>
      <c r="H318" s="232">
        <v>155.25</v>
      </c>
      <c r="I318" s="233">
        <v>230</v>
      </c>
      <c r="J318" s="201" t="s">
        <v>781</v>
      </c>
      <c r="K318" s="202">
        <f t="shared" si="175"/>
        <v>-16.75</v>
      </c>
      <c r="L318" s="203">
        <f t="shared" si="176"/>
        <v>-9.7383720930232565E-2</v>
      </c>
      <c r="M318" s="199" t="s">
        <v>599</v>
      </c>
      <c r="N318" s="196">
        <v>43787</v>
      </c>
      <c r="O318" s="1"/>
      <c r="P318" s="1"/>
      <c r="Q318" s="1"/>
      <c r="R318" s="6" t="s">
        <v>779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129</v>
      </c>
      <c r="B319" s="217">
        <v>43398</v>
      </c>
      <c r="C319" s="217"/>
      <c r="D319" s="218" t="s">
        <v>107</v>
      </c>
      <c r="E319" s="219" t="s">
        <v>618</v>
      </c>
      <c r="F319" s="219">
        <v>698.5</v>
      </c>
      <c r="G319" s="219"/>
      <c r="H319" s="219">
        <v>890</v>
      </c>
      <c r="I319" s="221">
        <v>890</v>
      </c>
      <c r="J319" s="191" t="s">
        <v>849</v>
      </c>
      <c r="K319" s="192">
        <f t="shared" si="175"/>
        <v>191.5</v>
      </c>
      <c r="L319" s="193">
        <f t="shared" si="176"/>
        <v>0.27415891195418757</v>
      </c>
      <c r="M319" s="188" t="s">
        <v>587</v>
      </c>
      <c r="N319" s="194">
        <v>44328</v>
      </c>
      <c r="O319" s="1"/>
      <c r="P319" s="1"/>
      <c r="Q319" s="1"/>
      <c r="R319" s="6" t="s">
        <v>775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130</v>
      </c>
      <c r="B320" s="217">
        <v>42877</v>
      </c>
      <c r="C320" s="217"/>
      <c r="D320" s="218" t="s">
        <v>374</v>
      </c>
      <c r="E320" s="219" t="s">
        <v>618</v>
      </c>
      <c r="F320" s="219">
        <v>127.6</v>
      </c>
      <c r="G320" s="219"/>
      <c r="H320" s="219">
        <v>138</v>
      </c>
      <c r="I320" s="221">
        <v>190</v>
      </c>
      <c r="J320" s="191" t="s">
        <v>782</v>
      </c>
      <c r="K320" s="192">
        <f t="shared" si="175"/>
        <v>10.400000000000006</v>
      </c>
      <c r="L320" s="193">
        <f t="shared" si="176"/>
        <v>8.1504702194357417E-2</v>
      </c>
      <c r="M320" s="188" t="s">
        <v>587</v>
      </c>
      <c r="N320" s="194">
        <v>43774</v>
      </c>
      <c r="O320" s="1"/>
      <c r="P320" s="1"/>
      <c r="Q320" s="1"/>
      <c r="R320" s="6" t="s">
        <v>779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131</v>
      </c>
      <c r="B321" s="217">
        <v>43158</v>
      </c>
      <c r="C321" s="217"/>
      <c r="D321" s="218" t="s">
        <v>783</v>
      </c>
      <c r="E321" s="219" t="s">
        <v>618</v>
      </c>
      <c r="F321" s="219">
        <v>317</v>
      </c>
      <c r="G321" s="219"/>
      <c r="H321" s="219">
        <v>382.5</v>
      </c>
      <c r="I321" s="221">
        <v>398</v>
      </c>
      <c r="J321" s="191" t="s">
        <v>784</v>
      </c>
      <c r="K321" s="192">
        <f t="shared" si="175"/>
        <v>65.5</v>
      </c>
      <c r="L321" s="193">
        <f t="shared" si="176"/>
        <v>0.20662460567823343</v>
      </c>
      <c r="M321" s="188" t="s">
        <v>587</v>
      </c>
      <c r="N321" s="194">
        <v>44238</v>
      </c>
      <c r="O321" s="1"/>
      <c r="P321" s="1"/>
      <c r="Q321" s="1"/>
      <c r="R321" s="6" t="s">
        <v>779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9">
        <v>132</v>
      </c>
      <c r="B322" s="230">
        <v>43164</v>
      </c>
      <c r="C322" s="230"/>
      <c r="D322" s="231" t="s">
        <v>144</v>
      </c>
      <c r="E322" s="232" t="s">
        <v>618</v>
      </c>
      <c r="F322" s="227">
        <f>510-14.4</f>
        <v>495.6</v>
      </c>
      <c r="G322" s="232"/>
      <c r="H322" s="232">
        <v>350</v>
      </c>
      <c r="I322" s="233">
        <v>672</v>
      </c>
      <c r="J322" s="201" t="s">
        <v>785</v>
      </c>
      <c r="K322" s="202">
        <f t="shared" si="175"/>
        <v>-145.60000000000002</v>
      </c>
      <c r="L322" s="203">
        <f t="shared" si="176"/>
        <v>-0.29378531073446329</v>
      </c>
      <c r="M322" s="199" t="s">
        <v>599</v>
      </c>
      <c r="N322" s="196">
        <v>43887</v>
      </c>
      <c r="O322" s="1"/>
      <c r="P322" s="1"/>
      <c r="Q322" s="1"/>
      <c r="R322" s="6" t="s">
        <v>775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9">
        <v>133</v>
      </c>
      <c r="B323" s="230">
        <v>43237</v>
      </c>
      <c r="C323" s="230"/>
      <c r="D323" s="231" t="s">
        <v>472</v>
      </c>
      <c r="E323" s="232" t="s">
        <v>618</v>
      </c>
      <c r="F323" s="227">
        <v>230.3</v>
      </c>
      <c r="G323" s="232"/>
      <c r="H323" s="232">
        <v>102.5</v>
      </c>
      <c r="I323" s="233">
        <v>348</v>
      </c>
      <c r="J323" s="201" t="s">
        <v>786</v>
      </c>
      <c r="K323" s="202">
        <f t="shared" si="175"/>
        <v>-127.80000000000001</v>
      </c>
      <c r="L323" s="203">
        <f t="shared" si="176"/>
        <v>-0.55492835432045162</v>
      </c>
      <c r="M323" s="199" t="s">
        <v>599</v>
      </c>
      <c r="N323" s="196">
        <v>43896</v>
      </c>
      <c r="O323" s="1"/>
      <c r="P323" s="1"/>
      <c r="Q323" s="1"/>
      <c r="R323" s="6" t="s">
        <v>775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134</v>
      </c>
      <c r="B324" s="217">
        <v>43258</v>
      </c>
      <c r="C324" s="217"/>
      <c r="D324" s="218" t="s">
        <v>437</v>
      </c>
      <c r="E324" s="219" t="s">
        <v>618</v>
      </c>
      <c r="F324" s="219">
        <f>342.5-5.1</f>
        <v>337.4</v>
      </c>
      <c r="G324" s="219"/>
      <c r="H324" s="219">
        <v>412.5</v>
      </c>
      <c r="I324" s="221">
        <v>439</v>
      </c>
      <c r="J324" s="191" t="s">
        <v>787</v>
      </c>
      <c r="K324" s="192">
        <f t="shared" si="175"/>
        <v>75.100000000000023</v>
      </c>
      <c r="L324" s="193">
        <f t="shared" si="176"/>
        <v>0.22258446947243635</v>
      </c>
      <c r="M324" s="188" t="s">
        <v>587</v>
      </c>
      <c r="N324" s="194">
        <v>44230</v>
      </c>
      <c r="O324" s="1"/>
      <c r="P324" s="1"/>
      <c r="Q324" s="1"/>
      <c r="R324" s="6" t="s">
        <v>779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0">
        <v>135</v>
      </c>
      <c r="B325" s="209">
        <v>43285</v>
      </c>
      <c r="C325" s="209"/>
      <c r="D325" s="210" t="s">
        <v>55</v>
      </c>
      <c r="E325" s="211" t="s">
        <v>618</v>
      </c>
      <c r="F325" s="211">
        <f>127.5-5.53</f>
        <v>121.97</v>
      </c>
      <c r="G325" s="212"/>
      <c r="H325" s="212">
        <v>122.5</v>
      </c>
      <c r="I325" s="212">
        <v>170</v>
      </c>
      <c r="J325" s="213" t="s">
        <v>816</v>
      </c>
      <c r="K325" s="214">
        <f t="shared" si="175"/>
        <v>0.53000000000000114</v>
      </c>
      <c r="L325" s="215">
        <f t="shared" si="176"/>
        <v>4.3453308190538747E-3</v>
      </c>
      <c r="M325" s="211" t="s">
        <v>709</v>
      </c>
      <c r="N325" s="209">
        <v>44431</v>
      </c>
      <c r="O325" s="1"/>
      <c r="P325" s="1"/>
      <c r="Q325" s="1"/>
      <c r="R325" s="6" t="s">
        <v>775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9">
        <v>136</v>
      </c>
      <c r="B326" s="230">
        <v>43294</v>
      </c>
      <c r="C326" s="230"/>
      <c r="D326" s="231" t="s">
        <v>363</v>
      </c>
      <c r="E326" s="232" t="s">
        <v>618</v>
      </c>
      <c r="F326" s="227">
        <v>46.5</v>
      </c>
      <c r="G326" s="232"/>
      <c r="H326" s="232">
        <v>17</v>
      </c>
      <c r="I326" s="233">
        <v>59</v>
      </c>
      <c r="J326" s="201" t="s">
        <v>788</v>
      </c>
      <c r="K326" s="202">
        <f t="shared" ref="K326:K334" si="177">H326-F326</f>
        <v>-29.5</v>
      </c>
      <c r="L326" s="203">
        <f t="shared" ref="L326:L334" si="178">K326/F326</f>
        <v>-0.63440860215053763</v>
      </c>
      <c r="M326" s="199" t="s">
        <v>599</v>
      </c>
      <c r="N326" s="196">
        <v>43887</v>
      </c>
      <c r="O326" s="1"/>
      <c r="P326" s="1"/>
      <c r="Q326" s="1"/>
      <c r="R326" s="6" t="s">
        <v>775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137</v>
      </c>
      <c r="B327" s="217">
        <v>43396</v>
      </c>
      <c r="C327" s="217"/>
      <c r="D327" s="218" t="s">
        <v>416</v>
      </c>
      <c r="E327" s="219" t="s">
        <v>618</v>
      </c>
      <c r="F327" s="219">
        <v>156.5</v>
      </c>
      <c r="G327" s="219"/>
      <c r="H327" s="219">
        <v>207.5</v>
      </c>
      <c r="I327" s="221">
        <v>191</v>
      </c>
      <c r="J327" s="191" t="s">
        <v>676</v>
      </c>
      <c r="K327" s="192">
        <f t="shared" si="177"/>
        <v>51</v>
      </c>
      <c r="L327" s="193">
        <f t="shared" si="178"/>
        <v>0.32587859424920129</v>
      </c>
      <c r="M327" s="188" t="s">
        <v>587</v>
      </c>
      <c r="N327" s="194">
        <v>44369</v>
      </c>
      <c r="O327" s="1"/>
      <c r="P327" s="1"/>
      <c r="Q327" s="1"/>
      <c r="R327" s="6" t="s">
        <v>775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138</v>
      </c>
      <c r="B328" s="217">
        <v>43439</v>
      </c>
      <c r="C328" s="217"/>
      <c r="D328" s="218" t="s">
        <v>325</v>
      </c>
      <c r="E328" s="219" t="s">
        <v>618</v>
      </c>
      <c r="F328" s="219">
        <v>259.5</v>
      </c>
      <c r="G328" s="219"/>
      <c r="H328" s="219">
        <v>320</v>
      </c>
      <c r="I328" s="221">
        <v>320</v>
      </c>
      <c r="J328" s="191" t="s">
        <v>676</v>
      </c>
      <c r="K328" s="192">
        <f t="shared" si="177"/>
        <v>60.5</v>
      </c>
      <c r="L328" s="193">
        <f t="shared" si="178"/>
        <v>0.23314065510597304</v>
      </c>
      <c r="M328" s="188" t="s">
        <v>587</v>
      </c>
      <c r="N328" s="194">
        <v>44323</v>
      </c>
      <c r="O328" s="1"/>
      <c r="P328" s="1"/>
      <c r="Q328" s="1"/>
      <c r="R328" s="6" t="s">
        <v>775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9">
        <v>139</v>
      </c>
      <c r="B329" s="230">
        <v>43439</v>
      </c>
      <c r="C329" s="230"/>
      <c r="D329" s="231" t="s">
        <v>789</v>
      </c>
      <c r="E329" s="232" t="s">
        <v>618</v>
      </c>
      <c r="F329" s="232">
        <v>715</v>
      </c>
      <c r="G329" s="232"/>
      <c r="H329" s="232">
        <v>445</v>
      </c>
      <c r="I329" s="233">
        <v>840</v>
      </c>
      <c r="J329" s="201" t="s">
        <v>790</v>
      </c>
      <c r="K329" s="202">
        <f t="shared" si="177"/>
        <v>-270</v>
      </c>
      <c r="L329" s="203">
        <f t="shared" si="178"/>
        <v>-0.3776223776223776</v>
      </c>
      <c r="M329" s="199" t="s">
        <v>599</v>
      </c>
      <c r="N329" s="196">
        <v>43800</v>
      </c>
      <c r="O329" s="1"/>
      <c r="P329" s="1"/>
      <c r="Q329" s="1"/>
      <c r="R329" s="6" t="s">
        <v>775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140</v>
      </c>
      <c r="B330" s="217">
        <v>43469</v>
      </c>
      <c r="C330" s="217"/>
      <c r="D330" s="218" t="s">
        <v>157</v>
      </c>
      <c r="E330" s="219" t="s">
        <v>618</v>
      </c>
      <c r="F330" s="219">
        <v>875</v>
      </c>
      <c r="G330" s="219"/>
      <c r="H330" s="219">
        <v>1165</v>
      </c>
      <c r="I330" s="221">
        <v>1185</v>
      </c>
      <c r="J330" s="191" t="s">
        <v>791</v>
      </c>
      <c r="K330" s="192">
        <f t="shared" si="177"/>
        <v>290</v>
      </c>
      <c r="L330" s="193">
        <f t="shared" si="178"/>
        <v>0.33142857142857141</v>
      </c>
      <c r="M330" s="188" t="s">
        <v>587</v>
      </c>
      <c r="N330" s="194">
        <v>43847</v>
      </c>
      <c r="O330" s="1"/>
      <c r="P330" s="1"/>
      <c r="Q330" s="1"/>
      <c r="R330" s="6" t="s">
        <v>775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141</v>
      </c>
      <c r="B331" s="217">
        <v>43559</v>
      </c>
      <c r="C331" s="217"/>
      <c r="D331" s="218" t="s">
        <v>341</v>
      </c>
      <c r="E331" s="219" t="s">
        <v>618</v>
      </c>
      <c r="F331" s="219">
        <f>387-14.63</f>
        <v>372.37</v>
      </c>
      <c r="G331" s="219"/>
      <c r="H331" s="219">
        <v>490</v>
      </c>
      <c r="I331" s="221">
        <v>490</v>
      </c>
      <c r="J331" s="191" t="s">
        <v>676</v>
      </c>
      <c r="K331" s="192">
        <f t="shared" si="177"/>
        <v>117.63</v>
      </c>
      <c r="L331" s="193">
        <f t="shared" si="178"/>
        <v>0.31589548030185027</v>
      </c>
      <c r="M331" s="188" t="s">
        <v>587</v>
      </c>
      <c r="N331" s="194">
        <v>43850</v>
      </c>
      <c r="O331" s="1"/>
      <c r="P331" s="1"/>
      <c r="Q331" s="1"/>
      <c r="R331" s="6" t="s">
        <v>775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9">
        <v>142</v>
      </c>
      <c r="B332" s="230">
        <v>43578</v>
      </c>
      <c r="C332" s="230"/>
      <c r="D332" s="231" t="s">
        <v>792</v>
      </c>
      <c r="E332" s="232" t="s">
        <v>589</v>
      </c>
      <c r="F332" s="232">
        <v>220</v>
      </c>
      <c r="G332" s="232"/>
      <c r="H332" s="232">
        <v>127.5</v>
      </c>
      <c r="I332" s="233">
        <v>284</v>
      </c>
      <c r="J332" s="201" t="s">
        <v>793</v>
      </c>
      <c r="K332" s="202">
        <f t="shared" si="177"/>
        <v>-92.5</v>
      </c>
      <c r="L332" s="203">
        <f t="shared" si="178"/>
        <v>-0.42045454545454547</v>
      </c>
      <c r="M332" s="199" t="s">
        <v>599</v>
      </c>
      <c r="N332" s="196">
        <v>43896</v>
      </c>
      <c r="O332" s="1"/>
      <c r="P332" s="1"/>
      <c r="Q332" s="1"/>
      <c r="R332" s="6" t="s">
        <v>775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143</v>
      </c>
      <c r="B333" s="217">
        <v>43622</v>
      </c>
      <c r="C333" s="217"/>
      <c r="D333" s="218" t="s">
        <v>481</v>
      </c>
      <c r="E333" s="219" t="s">
        <v>589</v>
      </c>
      <c r="F333" s="219">
        <v>332.8</v>
      </c>
      <c r="G333" s="219"/>
      <c r="H333" s="219">
        <v>405</v>
      </c>
      <c r="I333" s="221">
        <v>419</v>
      </c>
      <c r="J333" s="191" t="s">
        <v>794</v>
      </c>
      <c r="K333" s="192">
        <f t="shared" si="177"/>
        <v>72.199999999999989</v>
      </c>
      <c r="L333" s="193">
        <f t="shared" si="178"/>
        <v>0.21694711538461534</v>
      </c>
      <c r="M333" s="188" t="s">
        <v>587</v>
      </c>
      <c r="N333" s="194">
        <v>43860</v>
      </c>
      <c r="O333" s="1"/>
      <c r="P333" s="1"/>
      <c r="Q333" s="1"/>
      <c r="R333" s="6" t="s">
        <v>779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0">
        <v>144</v>
      </c>
      <c r="B334" s="209">
        <v>43641</v>
      </c>
      <c r="C334" s="209"/>
      <c r="D334" s="210" t="s">
        <v>150</v>
      </c>
      <c r="E334" s="211" t="s">
        <v>618</v>
      </c>
      <c r="F334" s="211">
        <v>386</v>
      </c>
      <c r="G334" s="212"/>
      <c r="H334" s="212">
        <v>395</v>
      </c>
      <c r="I334" s="212">
        <v>452</v>
      </c>
      <c r="J334" s="213" t="s">
        <v>795</v>
      </c>
      <c r="K334" s="214">
        <f t="shared" si="177"/>
        <v>9</v>
      </c>
      <c r="L334" s="215">
        <f t="shared" si="178"/>
        <v>2.3316062176165803E-2</v>
      </c>
      <c r="M334" s="211" t="s">
        <v>709</v>
      </c>
      <c r="N334" s="209">
        <v>43868</v>
      </c>
      <c r="O334" s="1"/>
      <c r="P334" s="1"/>
      <c r="Q334" s="1"/>
      <c r="R334" s="6" t="s">
        <v>779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0">
        <v>145</v>
      </c>
      <c r="B335" s="209">
        <v>43707</v>
      </c>
      <c r="C335" s="209"/>
      <c r="D335" s="210" t="s">
        <v>130</v>
      </c>
      <c r="E335" s="211" t="s">
        <v>618</v>
      </c>
      <c r="F335" s="211">
        <v>137.5</v>
      </c>
      <c r="G335" s="212"/>
      <c r="H335" s="212">
        <v>138.5</v>
      </c>
      <c r="I335" s="212">
        <v>190</v>
      </c>
      <c r="J335" s="213" t="s">
        <v>815</v>
      </c>
      <c r="K335" s="214">
        <f>H335-F335</f>
        <v>1</v>
      </c>
      <c r="L335" s="215">
        <f>K335/F335</f>
        <v>7.2727272727272727E-3</v>
      </c>
      <c r="M335" s="211" t="s">
        <v>709</v>
      </c>
      <c r="N335" s="209">
        <v>44432</v>
      </c>
      <c r="O335" s="1"/>
      <c r="P335" s="1"/>
      <c r="Q335" s="1"/>
      <c r="R335" s="6" t="s">
        <v>775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146</v>
      </c>
      <c r="B336" s="217">
        <v>43731</v>
      </c>
      <c r="C336" s="217"/>
      <c r="D336" s="218" t="s">
        <v>428</v>
      </c>
      <c r="E336" s="219" t="s">
        <v>618</v>
      </c>
      <c r="F336" s="219">
        <v>235</v>
      </c>
      <c r="G336" s="219"/>
      <c r="H336" s="219">
        <v>295</v>
      </c>
      <c r="I336" s="221">
        <v>296</v>
      </c>
      <c r="J336" s="191" t="s">
        <v>796</v>
      </c>
      <c r="K336" s="192">
        <f t="shared" ref="K336:K342" si="179">H336-F336</f>
        <v>60</v>
      </c>
      <c r="L336" s="193">
        <f t="shared" ref="L336:L342" si="180">K336/F336</f>
        <v>0.25531914893617019</v>
      </c>
      <c r="M336" s="188" t="s">
        <v>587</v>
      </c>
      <c r="N336" s="194">
        <v>43844</v>
      </c>
      <c r="O336" s="1"/>
      <c r="P336" s="1"/>
      <c r="Q336" s="1"/>
      <c r="R336" s="6" t="s">
        <v>779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147</v>
      </c>
      <c r="B337" s="217">
        <v>43752</v>
      </c>
      <c r="C337" s="217"/>
      <c r="D337" s="218" t="s">
        <v>797</v>
      </c>
      <c r="E337" s="219" t="s">
        <v>618</v>
      </c>
      <c r="F337" s="219">
        <v>277.5</v>
      </c>
      <c r="G337" s="219"/>
      <c r="H337" s="219">
        <v>333</v>
      </c>
      <c r="I337" s="221">
        <v>333</v>
      </c>
      <c r="J337" s="191" t="s">
        <v>798</v>
      </c>
      <c r="K337" s="192">
        <f t="shared" si="179"/>
        <v>55.5</v>
      </c>
      <c r="L337" s="193">
        <f t="shared" si="180"/>
        <v>0.2</v>
      </c>
      <c r="M337" s="188" t="s">
        <v>587</v>
      </c>
      <c r="N337" s="194">
        <v>43846</v>
      </c>
      <c r="O337" s="1"/>
      <c r="P337" s="1"/>
      <c r="Q337" s="1"/>
      <c r="R337" s="6" t="s">
        <v>775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148</v>
      </c>
      <c r="B338" s="217">
        <v>43752</v>
      </c>
      <c r="C338" s="217"/>
      <c r="D338" s="218" t="s">
        <v>799</v>
      </c>
      <c r="E338" s="219" t="s">
        <v>618</v>
      </c>
      <c r="F338" s="219">
        <v>930</v>
      </c>
      <c r="G338" s="219"/>
      <c r="H338" s="219">
        <v>1165</v>
      </c>
      <c r="I338" s="221">
        <v>1200</v>
      </c>
      <c r="J338" s="191" t="s">
        <v>800</v>
      </c>
      <c r="K338" s="192">
        <f t="shared" si="179"/>
        <v>235</v>
      </c>
      <c r="L338" s="193">
        <f t="shared" si="180"/>
        <v>0.25268817204301075</v>
      </c>
      <c r="M338" s="188" t="s">
        <v>587</v>
      </c>
      <c r="N338" s="194">
        <v>43847</v>
      </c>
      <c r="O338" s="1"/>
      <c r="P338" s="1"/>
      <c r="Q338" s="1"/>
      <c r="R338" s="6" t="s">
        <v>779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149</v>
      </c>
      <c r="B339" s="217">
        <v>43753</v>
      </c>
      <c r="C339" s="217"/>
      <c r="D339" s="218" t="s">
        <v>801</v>
      </c>
      <c r="E339" s="219" t="s">
        <v>618</v>
      </c>
      <c r="F339" s="189">
        <v>111</v>
      </c>
      <c r="G339" s="219"/>
      <c r="H339" s="219">
        <v>141</v>
      </c>
      <c r="I339" s="221">
        <v>141</v>
      </c>
      <c r="J339" s="191" t="s">
        <v>602</v>
      </c>
      <c r="K339" s="192">
        <f t="shared" si="179"/>
        <v>30</v>
      </c>
      <c r="L339" s="193">
        <f t="shared" si="180"/>
        <v>0.27027027027027029</v>
      </c>
      <c r="M339" s="188" t="s">
        <v>587</v>
      </c>
      <c r="N339" s="194">
        <v>44328</v>
      </c>
      <c r="O339" s="1"/>
      <c r="P339" s="1"/>
      <c r="Q339" s="1"/>
      <c r="R339" s="6" t="s">
        <v>779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150</v>
      </c>
      <c r="B340" s="217">
        <v>43753</v>
      </c>
      <c r="C340" s="217"/>
      <c r="D340" s="218" t="s">
        <v>802</v>
      </c>
      <c r="E340" s="219" t="s">
        <v>618</v>
      </c>
      <c r="F340" s="189">
        <v>296</v>
      </c>
      <c r="G340" s="219"/>
      <c r="H340" s="219">
        <v>370</v>
      </c>
      <c r="I340" s="221">
        <v>370</v>
      </c>
      <c r="J340" s="191" t="s">
        <v>676</v>
      </c>
      <c r="K340" s="192">
        <f t="shared" si="179"/>
        <v>74</v>
      </c>
      <c r="L340" s="193">
        <f t="shared" si="180"/>
        <v>0.25</v>
      </c>
      <c r="M340" s="188" t="s">
        <v>587</v>
      </c>
      <c r="N340" s="194">
        <v>43853</v>
      </c>
      <c r="O340" s="1"/>
      <c r="P340" s="1"/>
      <c r="Q340" s="1"/>
      <c r="R340" s="6" t="s">
        <v>779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151</v>
      </c>
      <c r="B341" s="217">
        <v>43754</v>
      </c>
      <c r="C341" s="217"/>
      <c r="D341" s="218" t="s">
        <v>803</v>
      </c>
      <c r="E341" s="219" t="s">
        <v>618</v>
      </c>
      <c r="F341" s="189">
        <v>300</v>
      </c>
      <c r="G341" s="219"/>
      <c r="H341" s="219">
        <v>382.5</v>
      </c>
      <c r="I341" s="221">
        <v>344</v>
      </c>
      <c r="J341" s="191" t="s">
        <v>854</v>
      </c>
      <c r="K341" s="192">
        <f t="shared" si="179"/>
        <v>82.5</v>
      </c>
      <c r="L341" s="193">
        <f t="shared" si="180"/>
        <v>0.27500000000000002</v>
      </c>
      <c r="M341" s="188" t="s">
        <v>587</v>
      </c>
      <c r="N341" s="194">
        <v>44238</v>
      </c>
      <c r="O341" s="1"/>
      <c r="P341" s="1"/>
      <c r="Q341" s="1"/>
      <c r="R341" s="6" t="s">
        <v>779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152</v>
      </c>
      <c r="B342" s="217">
        <v>43832</v>
      </c>
      <c r="C342" s="217"/>
      <c r="D342" s="218" t="s">
        <v>804</v>
      </c>
      <c r="E342" s="219" t="s">
        <v>618</v>
      </c>
      <c r="F342" s="189">
        <v>495</v>
      </c>
      <c r="G342" s="219"/>
      <c r="H342" s="219">
        <v>595</v>
      </c>
      <c r="I342" s="221">
        <v>590</v>
      </c>
      <c r="J342" s="191" t="s">
        <v>853</v>
      </c>
      <c r="K342" s="192">
        <f t="shared" si="179"/>
        <v>100</v>
      </c>
      <c r="L342" s="193">
        <f t="shared" si="180"/>
        <v>0.20202020202020202</v>
      </c>
      <c r="M342" s="188" t="s">
        <v>587</v>
      </c>
      <c r="N342" s="194">
        <v>44589</v>
      </c>
      <c r="O342" s="1"/>
      <c r="P342" s="1"/>
      <c r="Q342" s="1"/>
      <c r="R342" s="6" t="s">
        <v>779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153</v>
      </c>
      <c r="B343" s="217">
        <v>43966</v>
      </c>
      <c r="C343" s="217"/>
      <c r="D343" s="218" t="s">
        <v>71</v>
      </c>
      <c r="E343" s="219" t="s">
        <v>618</v>
      </c>
      <c r="F343" s="189">
        <v>67.5</v>
      </c>
      <c r="G343" s="219"/>
      <c r="H343" s="219">
        <v>86</v>
      </c>
      <c r="I343" s="221">
        <v>86</v>
      </c>
      <c r="J343" s="191" t="s">
        <v>805</v>
      </c>
      <c r="K343" s="192">
        <f t="shared" ref="K343:K350" si="181">H343-F343</f>
        <v>18.5</v>
      </c>
      <c r="L343" s="193">
        <f t="shared" ref="L343:L350" si="182">K343/F343</f>
        <v>0.27407407407407408</v>
      </c>
      <c r="M343" s="188" t="s">
        <v>587</v>
      </c>
      <c r="N343" s="194">
        <v>44008</v>
      </c>
      <c r="O343" s="1"/>
      <c r="P343" s="1"/>
      <c r="Q343" s="1"/>
      <c r="R343" s="6" t="s">
        <v>779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154</v>
      </c>
      <c r="B344" s="217">
        <v>44035</v>
      </c>
      <c r="C344" s="217"/>
      <c r="D344" s="218" t="s">
        <v>480</v>
      </c>
      <c r="E344" s="219" t="s">
        <v>618</v>
      </c>
      <c r="F344" s="189">
        <v>231</v>
      </c>
      <c r="G344" s="219"/>
      <c r="H344" s="219">
        <v>281</v>
      </c>
      <c r="I344" s="221">
        <v>281</v>
      </c>
      <c r="J344" s="191" t="s">
        <v>676</v>
      </c>
      <c r="K344" s="192">
        <f t="shared" si="181"/>
        <v>50</v>
      </c>
      <c r="L344" s="193">
        <f t="shared" si="182"/>
        <v>0.21645021645021645</v>
      </c>
      <c r="M344" s="188" t="s">
        <v>587</v>
      </c>
      <c r="N344" s="194">
        <v>44358</v>
      </c>
      <c r="O344" s="1"/>
      <c r="P344" s="1"/>
      <c r="Q344" s="1"/>
      <c r="R344" s="6" t="s">
        <v>779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16">
        <v>155</v>
      </c>
      <c r="B345" s="217">
        <v>44092</v>
      </c>
      <c r="C345" s="217"/>
      <c r="D345" s="218" t="s">
        <v>405</v>
      </c>
      <c r="E345" s="219" t="s">
        <v>618</v>
      </c>
      <c r="F345" s="219">
        <v>206</v>
      </c>
      <c r="G345" s="219"/>
      <c r="H345" s="219">
        <v>248</v>
      </c>
      <c r="I345" s="221">
        <v>248</v>
      </c>
      <c r="J345" s="191" t="s">
        <v>676</v>
      </c>
      <c r="K345" s="192">
        <f t="shared" si="181"/>
        <v>42</v>
      </c>
      <c r="L345" s="193">
        <f t="shared" si="182"/>
        <v>0.20388349514563106</v>
      </c>
      <c r="M345" s="188" t="s">
        <v>587</v>
      </c>
      <c r="N345" s="194">
        <v>44214</v>
      </c>
      <c r="O345" s="1"/>
      <c r="P345" s="1"/>
      <c r="Q345" s="1"/>
      <c r="R345" s="6" t="s">
        <v>779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6">
        <v>156</v>
      </c>
      <c r="B346" s="217">
        <v>44140</v>
      </c>
      <c r="C346" s="217"/>
      <c r="D346" s="218" t="s">
        <v>405</v>
      </c>
      <c r="E346" s="219" t="s">
        <v>618</v>
      </c>
      <c r="F346" s="219">
        <v>182.5</v>
      </c>
      <c r="G346" s="219"/>
      <c r="H346" s="219">
        <v>248</v>
      </c>
      <c r="I346" s="221">
        <v>248</v>
      </c>
      <c r="J346" s="191" t="s">
        <v>676</v>
      </c>
      <c r="K346" s="192">
        <f t="shared" si="181"/>
        <v>65.5</v>
      </c>
      <c r="L346" s="193">
        <f t="shared" si="182"/>
        <v>0.35890410958904112</v>
      </c>
      <c r="M346" s="188" t="s">
        <v>587</v>
      </c>
      <c r="N346" s="194">
        <v>44214</v>
      </c>
      <c r="O346" s="1"/>
      <c r="P346" s="1"/>
      <c r="Q346" s="1"/>
      <c r="R346" s="6" t="s">
        <v>779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157</v>
      </c>
      <c r="B347" s="217">
        <v>44140</v>
      </c>
      <c r="C347" s="217"/>
      <c r="D347" s="218" t="s">
        <v>325</v>
      </c>
      <c r="E347" s="219" t="s">
        <v>618</v>
      </c>
      <c r="F347" s="219">
        <v>247.5</v>
      </c>
      <c r="G347" s="219"/>
      <c r="H347" s="219">
        <v>320</v>
      </c>
      <c r="I347" s="221">
        <v>320</v>
      </c>
      <c r="J347" s="191" t="s">
        <v>676</v>
      </c>
      <c r="K347" s="192">
        <f t="shared" si="181"/>
        <v>72.5</v>
      </c>
      <c r="L347" s="193">
        <f t="shared" si="182"/>
        <v>0.29292929292929293</v>
      </c>
      <c r="M347" s="188" t="s">
        <v>587</v>
      </c>
      <c r="N347" s="194">
        <v>44323</v>
      </c>
      <c r="O347" s="1"/>
      <c r="P347" s="1"/>
      <c r="Q347" s="1"/>
      <c r="R347" s="6" t="s">
        <v>779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158</v>
      </c>
      <c r="B348" s="217">
        <v>44140</v>
      </c>
      <c r="C348" s="217"/>
      <c r="D348" s="218" t="s">
        <v>271</v>
      </c>
      <c r="E348" s="219" t="s">
        <v>618</v>
      </c>
      <c r="F348" s="189">
        <v>925</v>
      </c>
      <c r="G348" s="219"/>
      <c r="H348" s="219">
        <v>1095</v>
      </c>
      <c r="I348" s="221">
        <v>1093</v>
      </c>
      <c r="J348" s="191" t="s">
        <v>806</v>
      </c>
      <c r="K348" s="192">
        <f t="shared" si="181"/>
        <v>170</v>
      </c>
      <c r="L348" s="193">
        <f t="shared" si="182"/>
        <v>0.18378378378378379</v>
      </c>
      <c r="M348" s="188" t="s">
        <v>587</v>
      </c>
      <c r="N348" s="194">
        <v>44201</v>
      </c>
      <c r="O348" s="1"/>
      <c r="P348" s="1"/>
      <c r="Q348" s="1"/>
      <c r="R348" s="6" t="s">
        <v>779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159</v>
      </c>
      <c r="B349" s="217">
        <v>44140</v>
      </c>
      <c r="C349" s="217"/>
      <c r="D349" s="218" t="s">
        <v>341</v>
      </c>
      <c r="E349" s="219" t="s">
        <v>618</v>
      </c>
      <c r="F349" s="189">
        <v>332.5</v>
      </c>
      <c r="G349" s="219"/>
      <c r="H349" s="219">
        <v>393</v>
      </c>
      <c r="I349" s="221">
        <v>406</v>
      </c>
      <c r="J349" s="191" t="s">
        <v>807</v>
      </c>
      <c r="K349" s="192">
        <f t="shared" si="181"/>
        <v>60.5</v>
      </c>
      <c r="L349" s="193">
        <f t="shared" si="182"/>
        <v>0.18195488721804512</v>
      </c>
      <c r="M349" s="188" t="s">
        <v>587</v>
      </c>
      <c r="N349" s="194">
        <v>44256</v>
      </c>
      <c r="O349" s="1"/>
      <c r="P349" s="1"/>
      <c r="Q349" s="1"/>
      <c r="R349" s="6" t="s">
        <v>779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16">
        <v>160</v>
      </c>
      <c r="B350" s="217">
        <v>44141</v>
      </c>
      <c r="C350" s="217"/>
      <c r="D350" s="218" t="s">
        <v>480</v>
      </c>
      <c r="E350" s="219" t="s">
        <v>618</v>
      </c>
      <c r="F350" s="189">
        <v>231</v>
      </c>
      <c r="G350" s="219"/>
      <c r="H350" s="219">
        <v>281</v>
      </c>
      <c r="I350" s="221">
        <v>281</v>
      </c>
      <c r="J350" s="191" t="s">
        <v>676</v>
      </c>
      <c r="K350" s="192">
        <f t="shared" si="181"/>
        <v>50</v>
      </c>
      <c r="L350" s="193">
        <f t="shared" si="182"/>
        <v>0.21645021645021645</v>
      </c>
      <c r="M350" s="188" t="s">
        <v>587</v>
      </c>
      <c r="N350" s="194">
        <v>44358</v>
      </c>
      <c r="O350" s="1"/>
      <c r="P350" s="1"/>
      <c r="Q350" s="1"/>
      <c r="R350" s="6" t="s">
        <v>779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42">
        <v>161</v>
      </c>
      <c r="B351" s="235">
        <v>44187</v>
      </c>
      <c r="C351" s="235"/>
      <c r="D351" s="236" t="s">
        <v>453</v>
      </c>
      <c r="E351" s="53" t="s">
        <v>618</v>
      </c>
      <c r="F351" s="237" t="s">
        <v>808</v>
      </c>
      <c r="G351" s="53"/>
      <c r="H351" s="53"/>
      <c r="I351" s="238">
        <v>239</v>
      </c>
      <c r="J351" s="234" t="s">
        <v>590</v>
      </c>
      <c r="K351" s="234"/>
      <c r="L351" s="239"/>
      <c r="M351" s="240"/>
      <c r="N351" s="241"/>
      <c r="O351" s="1"/>
      <c r="P351" s="1"/>
      <c r="Q351" s="1"/>
      <c r="R351" s="6" t="s">
        <v>779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162</v>
      </c>
      <c r="B352" s="217">
        <v>44258</v>
      </c>
      <c r="C352" s="217"/>
      <c r="D352" s="218" t="s">
        <v>804</v>
      </c>
      <c r="E352" s="219" t="s">
        <v>618</v>
      </c>
      <c r="F352" s="189">
        <v>495</v>
      </c>
      <c r="G352" s="219"/>
      <c r="H352" s="219">
        <v>595</v>
      </c>
      <c r="I352" s="221">
        <v>590</v>
      </c>
      <c r="J352" s="191" t="s">
        <v>853</v>
      </c>
      <c r="K352" s="192">
        <f>H352-F352</f>
        <v>100</v>
      </c>
      <c r="L352" s="193">
        <f>K352/F352</f>
        <v>0.20202020202020202</v>
      </c>
      <c r="M352" s="188" t="s">
        <v>587</v>
      </c>
      <c r="N352" s="194">
        <v>44589</v>
      </c>
      <c r="O352" s="1"/>
      <c r="P352" s="1"/>
      <c r="R352" s="6" t="s">
        <v>779</v>
      </c>
    </row>
    <row r="353" spans="1:26" ht="12.75" customHeight="1">
      <c r="A353" s="216">
        <v>163</v>
      </c>
      <c r="B353" s="217">
        <v>44274</v>
      </c>
      <c r="C353" s="217"/>
      <c r="D353" s="218" t="s">
        <v>341</v>
      </c>
      <c r="E353" s="219" t="s">
        <v>618</v>
      </c>
      <c r="F353" s="189">
        <v>355</v>
      </c>
      <c r="G353" s="219"/>
      <c r="H353" s="219">
        <v>422.5</v>
      </c>
      <c r="I353" s="221">
        <v>420</v>
      </c>
      <c r="J353" s="191" t="s">
        <v>809</v>
      </c>
      <c r="K353" s="192">
        <f>H353-F353</f>
        <v>67.5</v>
      </c>
      <c r="L353" s="193">
        <f>K353/F353</f>
        <v>0.19014084507042253</v>
      </c>
      <c r="M353" s="188" t="s">
        <v>587</v>
      </c>
      <c r="N353" s="194">
        <v>44361</v>
      </c>
      <c r="O353" s="1"/>
      <c r="R353" s="243" t="s">
        <v>779</v>
      </c>
    </row>
    <row r="354" spans="1:26" ht="12.75" customHeight="1">
      <c r="A354" s="216">
        <v>164</v>
      </c>
      <c r="B354" s="217">
        <v>44295</v>
      </c>
      <c r="C354" s="217"/>
      <c r="D354" s="218" t="s">
        <v>810</v>
      </c>
      <c r="E354" s="219" t="s">
        <v>618</v>
      </c>
      <c r="F354" s="189">
        <v>555</v>
      </c>
      <c r="G354" s="219"/>
      <c r="H354" s="219">
        <v>663</v>
      </c>
      <c r="I354" s="221">
        <v>663</v>
      </c>
      <c r="J354" s="191" t="s">
        <v>811</v>
      </c>
      <c r="K354" s="192">
        <f>H354-F354</f>
        <v>108</v>
      </c>
      <c r="L354" s="193">
        <f>K354/F354</f>
        <v>0.19459459459459461</v>
      </c>
      <c r="M354" s="188" t="s">
        <v>587</v>
      </c>
      <c r="N354" s="194">
        <v>44321</v>
      </c>
      <c r="O354" s="1"/>
      <c r="P354" s="1"/>
      <c r="Q354" s="1"/>
      <c r="R354" s="243" t="s">
        <v>779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16">
        <v>165</v>
      </c>
      <c r="B355" s="217">
        <v>44308</v>
      </c>
      <c r="C355" s="217"/>
      <c r="D355" s="218" t="s">
        <v>374</v>
      </c>
      <c r="E355" s="219" t="s">
        <v>618</v>
      </c>
      <c r="F355" s="189">
        <v>126.5</v>
      </c>
      <c r="G355" s="219"/>
      <c r="H355" s="219">
        <v>155</v>
      </c>
      <c r="I355" s="221">
        <v>155</v>
      </c>
      <c r="J355" s="191" t="s">
        <v>676</v>
      </c>
      <c r="K355" s="192">
        <f>H355-F355</f>
        <v>28.5</v>
      </c>
      <c r="L355" s="193">
        <f>K355/F355</f>
        <v>0.22529644268774704</v>
      </c>
      <c r="M355" s="188" t="s">
        <v>587</v>
      </c>
      <c r="N355" s="194">
        <v>44362</v>
      </c>
      <c r="O355" s="1"/>
      <c r="R355" s="243" t="s">
        <v>779</v>
      </c>
    </row>
    <row r="356" spans="1:26" ht="12.75" customHeight="1">
      <c r="A356" s="286">
        <v>166</v>
      </c>
      <c r="B356" s="287">
        <v>44368</v>
      </c>
      <c r="C356" s="287"/>
      <c r="D356" s="288" t="s">
        <v>392</v>
      </c>
      <c r="E356" s="289" t="s">
        <v>618</v>
      </c>
      <c r="F356" s="290">
        <v>287.5</v>
      </c>
      <c r="G356" s="289"/>
      <c r="H356" s="289">
        <v>245</v>
      </c>
      <c r="I356" s="291">
        <v>344</v>
      </c>
      <c r="J356" s="201" t="s">
        <v>847</v>
      </c>
      <c r="K356" s="202">
        <f>H356-F356</f>
        <v>-42.5</v>
      </c>
      <c r="L356" s="203">
        <f>K356/F356</f>
        <v>-0.14782608695652175</v>
      </c>
      <c r="M356" s="199" t="s">
        <v>599</v>
      </c>
      <c r="N356" s="196">
        <v>44508</v>
      </c>
      <c r="O356" s="1"/>
      <c r="R356" s="243" t="s">
        <v>779</v>
      </c>
    </row>
    <row r="357" spans="1:26" ht="12.75" customHeight="1">
      <c r="A357" s="242">
        <v>167</v>
      </c>
      <c r="B357" s="235">
        <v>44368</v>
      </c>
      <c r="C357" s="235"/>
      <c r="D357" s="236" t="s">
        <v>480</v>
      </c>
      <c r="E357" s="53" t="s">
        <v>618</v>
      </c>
      <c r="F357" s="237" t="s">
        <v>812</v>
      </c>
      <c r="G357" s="53"/>
      <c r="H357" s="53"/>
      <c r="I357" s="238">
        <v>320</v>
      </c>
      <c r="J357" s="234" t="s">
        <v>590</v>
      </c>
      <c r="K357" s="242"/>
      <c r="L357" s="235"/>
      <c r="M357" s="235"/>
      <c r="N357" s="236"/>
      <c r="O357" s="41"/>
      <c r="R357" s="243" t="s">
        <v>779</v>
      </c>
    </row>
    <row r="358" spans="1:26" ht="12.75" customHeight="1">
      <c r="A358" s="216">
        <v>168</v>
      </c>
      <c r="B358" s="217">
        <v>44406</v>
      </c>
      <c r="C358" s="217"/>
      <c r="D358" s="218" t="s">
        <v>374</v>
      </c>
      <c r="E358" s="219" t="s">
        <v>618</v>
      </c>
      <c r="F358" s="189">
        <v>162.5</v>
      </c>
      <c r="G358" s="219"/>
      <c r="H358" s="219">
        <v>200</v>
      </c>
      <c r="I358" s="221">
        <v>200</v>
      </c>
      <c r="J358" s="191" t="s">
        <v>676</v>
      </c>
      <c r="K358" s="192">
        <f>H358-F358</f>
        <v>37.5</v>
      </c>
      <c r="L358" s="193">
        <f>K358/F358</f>
        <v>0.23076923076923078</v>
      </c>
      <c r="M358" s="188" t="s">
        <v>587</v>
      </c>
      <c r="N358" s="194">
        <v>44571</v>
      </c>
      <c r="O358" s="1"/>
      <c r="R358" s="243" t="s">
        <v>779</v>
      </c>
    </row>
    <row r="359" spans="1:26" ht="12.75" customHeight="1">
      <c r="A359" s="216">
        <v>169</v>
      </c>
      <c r="B359" s="217">
        <v>44462</v>
      </c>
      <c r="C359" s="217"/>
      <c r="D359" s="218" t="s">
        <v>817</v>
      </c>
      <c r="E359" s="219" t="s">
        <v>618</v>
      </c>
      <c r="F359" s="189">
        <v>1235</v>
      </c>
      <c r="G359" s="219"/>
      <c r="H359" s="219">
        <v>1505</v>
      </c>
      <c r="I359" s="221">
        <v>1500</v>
      </c>
      <c r="J359" s="191" t="s">
        <v>676</v>
      </c>
      <c r="K359" s="192">
        <f>H359-F359</f>
        <v>270</v>
      </c>
      <c r="L359" s="193">
        <f>K359/F359</f>
        <v>0.21862348178137653</v>
      </c>
      <c r="M359" s="188" t="s">
        <v>587</v>
      </c>
      <c r="N359" s="194">
        <v>44564</v>
      </c>
      <c r="O359" s="1"/>
      <c r="R359" s="243" t="s">
        <v>779</v>
      </c>
    </row>
    <row r="360" spans="1:26" ht="12.75" customHeight="1">
      <c r="A360" s="258">
        <v>170</v>
      </c>
      <c r="B360" s="259">
        <v>44480</v>
      </c>
      <c r="C360" s="259"/>
      <c r="D360" s="260" t="s">
        <v>819</v>
      </c>
      <c r="E360" s="261" t="s">
        <v>618</v>
      </c>
      <c r="F360" s="262" t="s">
        <v>824</v>
      </c>
      <c r="G360" s="261"/>
      <c r="H360" s="261"/>
      <c r="I360" s="261">
        <v>145</v>
      </c>
      <c r="J360" s="263" t="s">
        <v>590</v>
      </c>
      <c r="K360" s="258"/>
      <c r="L360" s="259"/>
      <c r="M360" s="259"/>
      <c r="N360" s="260"/>
      <c r="O360" s="41"/>
      <c r="R360" s="243" t="s">
        <v>779</v>
      </c>
    </row>
    <row r="361" spans="1:26" ht="12.75" customHeight="1">
      <c r="A361" s="264">
        <v>171</v>
      </c>
      <c r="B361" s="265">
        <v>44481</v>
      </c>
      <c r="C361" s="265"/>
      <c r="D361" s="266" t="s">
        <v>260</v>
      </c>
      <c r="E361" s="267" t="s">
        <v>618</v>
      </c>
      <c r="F361" s="268" t="s">
        <v>821</v>
      </c>
      <c r="G361" s="267"/>
      <c r="H361" s="267"/>
      <c r="I361" s="267">
        <v>380</v>
      </c>
      <c r="J361" s="269" t="s">
        <v>590</v>
      </c>
      <c r="K361" s="264"/>
      <c r="L361" s="265"/>
      <c r="M361" s="265"/>
      <c r="N361" s="266"/>
      <c r="O361" s="41"/>
      <c r="R361" s="243" t="s">
        <v>779</v>
      </c>
    </row>
    <row r="362" spans="1:26" ht="12.75" customHeight="1">
      <c r="A362" s="264">
        <v>172</v>
      </c>
      <c r="B362" s="265">
        <v>44481</v>
      </c>
      <c r="C362" s="265"/>
      <c r="D362" s="266" t="s">
        <v>400</v>
      </c>
      <c r="E362" s="267" t="s">
        <v>618</v>
      </c>
      <c r="F362" s="268" t="s">
        <v>822</v>
      </c>
      <c r="G362" s="267"/>
      <c r="H362" s="267"/>
      <c r="I362" s="267">
        <v>56</v>
      </c>
      <c r="J362" s="269" t="s">
        <v>590</v>
      </c>
      <c r="K362" s="264"/>
      <c r="L362" s="265"/>
      <c r="M362" s="265"/>
      <c r="N362" s="266"/>
      <c r="O362" s="41"/>
      <c r="R362" s="243"/>
    </row>
    <row r="363" spans="1:26" ht="12.75" customHeight="1">
      <c r="A363" s="216">
        <v>173</v>
      </c>
      <c r="B363" s="217">
        <v>44551</v>
      </c>
      <c r="C363" s="217"/>
      <c r="D363" s="218" t="s">
        <v>118</v>
      </c>
      <c r="E363" s="219" t="s">
        <v>618</v>
      </c>
      <c r="F363" s="189">
        <v>2300</v>
      </c>
      <c r="G363" s="219"/>
      <c r="H363" s="219">
        <f>(2820+2200)/2</f>
        <v>2510</v>
      </c>
      <c r="I363" s="221">
        <v>3000</v>
      </c>
      <c r="J363" s="191" t="s">
        <v>877</v>
      </c>
      <c r="K363" s="192">
        <f>H363-F363</f>
        <v>210</v>
      </c>
      <c r="L363" s="193">
        <f>K363/F363</f>
        <v>9.1304347826086957E-2</v>
      </c>
      <c r="M363" s="188" t="s">
        <v>587</v>
      </c>
      <c r="N363" s="194">
        <v>44649</v>
      </c>
      <c r="O363" s="1"/>
      <c r="R363" s="243"/>
    </row>
    <row r="364" spans="1:26" ht="12.75" customHeight="1">
      <c r="A364" s="270">
        <v>174</v>
      </c>
      <c r="B364" s="265">
        <v>44606</v>
      </c>
      <c r="C364" s="270"/>
      <c r="D364" s="270" t="s">
        <v>426</v>
      </c>
      <c r="E364" s="267" t="s">
        <v>618</v>
      </c>
      <c r="F364" s="267" t="s">
        <v>856</v>
      </c>
      <c r="G364" s="267"/>
      <c r="H364" s="267"/>
      <c r="I364" s="267">
        <v>764</v>
      </c>
      <c r="J364" s="267" t="s">
        <v>590</v>
      </c>
      <c r="K364" s="267"/>
      <c r="L364" s="267"/>
      <c r="M364" s="267"/>
      <c r="N364" s="270"/>
      <c r="O364" s="41"/>
      <c r="R364" s="243"/>
    </row>
    <row r="365" spans="1:26" ht="12.75" customHeight="1">
      <c r="A365" s="270">
        <v>175</v>
      </c>
      <c r="B365" s="265">
        <v>44613</v>
      </c>
      <c r="C365" s="270"/>
      <c r="D365" s="270" t="s">
        <v>817</v>
      </c>
      <c r="E365" s="267" t="s">
        <v>618</v>
      </c>
      <c r="F365" s="267" t="s">
        <v>857</v>
      </c>
      <c r="G365" s="267"/>
      <c r="H365" s="267"/>
      <c r="I365" s="267">
        <v>1510</v>
      </c>
      <c r="J365" s="267" t="s">
        <v>590</v>
      </c>
      <c r="K365" s="267"/>
      <c r="L365" s="267"/>
      <c r="M365" s="267"/>
      <c r="N365" s="270"/>
      <c r="O365" s="41"/>
      <c r="R365" s="243"/>
    </row>
    <row r="366" spans="1:26" ht="12.75" customHeight="1">
      <c r="A366">
        <v>176</v>
      </c>
      <c r="B366" s="265">
        <v>44670</v>
      </c>
      <c r="C366" s="265"/>
      <c r="D366" s="270" t="s">
        <v>551</v>
      </c>
      <c r="E366" s="444" t="s">
        <v>618</v>
      </c>
      <c r="F366" s="267" t="s">
        <v>1017</v>
      </c>
      <c r="G366" s="267"/>
      <c r="H366" s="267"/>
      <c r="I366" s="267">
        <v>553</v>
      </c>
      <c r="J366" s="267" t="s">
        <v>590</v>
      </c>
      <c r="K366" s="267"/>
      <c r="L366" s="267"/>
      <c r="M366" s="267"/>
      <c r="N366" s="267"/>
      <c r="O366" s="41"/>
      <c r="R366" s="243"/>
    </row>
    <row r="367" spans="1:26" ht="12.75" customHeight="1">
      <c r="A367" s="242"/>
      <c r="F367" s="56"/>
      <c r="G367" s="56"/>
      <c r="H367" s="56"/>
      <c r="I367" s="56"/>
      <c r="J367" s="41"/>
      <c r="K367" s="56"/>
      <c r="L367" s="56"/>
      <c r="M367" s="56"/>
      <c r="O367" s="41"/>
      <c r="R367" s="243"/>
    </row>
    <row r="368" spans="1:26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1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1:18" ht="12.75" customHeight="1">
      <c r="B370" s="244" t="s">
        <v>813</v>
      </c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1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1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1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1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1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1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1:18" ht="12.75" customHeight="1">
      <c r="A377" s="245"/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1:18" ht="12.75" customHeight="1">
      <c r="A378" s="245"/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1:18" ht="12.75" customHeight="1">
      <c r="A379" s="53"/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1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</sheetData>
  <autoFilter ref="R1:R375"/>
  <mergeCells count="13">
    <mergeCell ref="O144:O145"/>
    <mergeCell ref="P144:P145"/>
    <mergeCell ref="N144:N145"/>
    <mergeCell ref="M144:M145"/>
    <mergeCell ref="A87:A88"/>
    <mergeCell ref="B87:B88"/>
    <mergeCell ref="J87:J88"/>
    <mergeCell ref="A144:A145"/>
    <mergeCell ref="B144:B145"/>
    <mergeCell ref="M87:M88"/>
    <mergeCell ref="N87:N88"/>
    <mergeCell ref="O87:O88"/>
    <mergeCell ref="P87:P88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9 K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2022-04-29T02:34:04Z</dcterms:modified>
</cp:coreProperties>
</file>