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810" windowHeight="1050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F&amp;O)'!$R$1:$R$313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3" i="6" l="1"/>
  <c r="M113" i="6" s="1"/>
  <c r="M109" i="6"/>
  <c r="K109" i="6"/>
  <c r="K108" i="6"/>
  <c r="M108" i="6" s="1"/>
  <c r="L83" i="6"/>
  <c r="K83" i="6"/>
  <c r="L53" i="6"/>
  <c r="K53" i="6"/>
  <c r="M53" i="6" s="1"/>
  <c r="M83" i="6" l="1"/>
  <c r="K106" i="6"/>
  <c r="M106" i="6" s="1"/>
  <c r="K107" i="6"/>
  <c r="M107" i="6" s="1"/>
  <c r="K104" i="6"/>
  <c r="M104" i="6" s="1"/>
  <c r="L80" i="6"/>
  <c r="K80" i="6"/>
  <c r="L60" i="6"/>
  <c r="K60" i="6"/>
  <c r="M60" i="6" s="1"/>
  <c r="M80" i="6" l="1"/>
  <c r="H11" i="6"/>
  <c r="L33" i="6"/>
  <c r="K33" i="6"/>
  <c r="K105" i="6"/>
  <c r="M105" i="6" s="1"/>
  <c r="L82" i="6"/>
  <c r="K82" i="6"/>
  <c r="M82" i="6" s="1"/>
  <c r="L81" i="6"/>
  <c r="K81" i="6"/>
  <c r="L78" i="6"/>
  <c r="K78" i="6"/>
  <c r="M78" i="6" s="1"/>
  <c r="M100" i="6"/>
  <c r="K102" i="6"/>
  <c r="M102" i="6" s="1"/>
  <c r="K101" i="6"/>
  <c r="K100" i="6"/>
  <c r="L19" i="6"/>
  <c r="K19" i="6"/>
  <c r="M19" i="6" s="1"/>
  <c r="L27" i="6"/>
  <c r="K27" i="6"/>
  <c r="M27" i="6" s="1"/>
  <c r="M33" i="6" l="1"/>
  <c r="M81" i="6"/>
  <c r="K103" i="6"/>
  <c r="M103" i="6" s="1"/>
  <c r="K77" i="6"/>
  <c r="L77" i="6"/>
  <c r="L57" i="6"/>
  <c r="K57" i="6"/>
  <c r="M57" i="6" l="1"/>
  <c r="M77" i="6"/>
  <c r="L75" i="6"/>
  <c r="K75" i="6"/>
  <c r="M73" i="6"/>
  <c r="L73" i="6"/>
  <c r="K74" i="6"/>
  <c r="K73" i="6"/>
  <c r="L59" i="6"/>
  <c r="K59" i="6"/>
  <c r="M59" i="6" s="1"/>
  <c r="M75" i="6" l="1"/>
  <c r="L72" i="6"/>
  <c r="K72" i="6"/>
  <c r="L58" i="6"/>
  <c r="K58" i="6"/>
  <c r="L54" i="6"/>
  <c r="K54" i="6"/>
  <c r="M58" i="6" l="1"/>
  <c r="M54" i="6"/>
  <c r="M72" i="6"/>
  <c r="L12" i="6"/>
  <c r="K12" i="6"/>
  <c r="L28" i="6"/>
  <c r="K28" i="6"/>
  <c r="K99" i="6"/>
  <c r="M99" i="6" s="1"/>
  <c r="K98" i="6"/>
  <c r="M98" i="6" s="1"/>
  <c r="L56" i="6"/>
  <c r="K56" i="6"/>
  <c r="L52" i="6"/>
  <c r="K52" i="6"/>
  <c r="M12" i="6" l="1"/>
  <c r="M56" i="6"/>
  <c r="M28" i="6"/>
  <c r="M52" i="6"/>
  <c r="L55" i="6"/>
  <c r="K55" i="6"/>
  <c r="L71" i="6"/>
  <c r="K71" i="6"/>
  <c r="M55" i="6" l="1"/>
  <c r="M71" i="6"/>
  <c r="L49" i="6" l="1"/>
  <c r="K49" i="6"/>
  <c r="M49" i="6" l="1"/>
  <c r="K97" i="6"/>
  <c r="M97" i="6" s="1"/>
  <c r="K96" i="6"/>
  <c r="M96" i="6" s="1"/>
  <c r="K95" i="6"/>
  <c r="M95" i="6" s="1"/>
  <c r="L26" i="6"/>
  <c r="K26" i="6"/>
  <c r="M26" i="6" l="1"/>
  <c r="L50" i="6"/>
  <c r="K50" i="6"/>
  <c r="M50" i="6" l="1"/>
  <c r="L51" i="6"/>
  <c r="K51" i="6"/>
  <c r="M51" i="6" l="1"/>
  <c r="L15" i="6"/>
  <c r="K15" i="6"/>
  <c r="L16" i="6"/>
  <c r="K16" i="6"/>
  <c r="M15" i="6" l="1"/>
  <c r="M16" i="6"/>
  <c r="K94" i="6"/>
  <c r="M94" i="6" s="1"/>
  <c r="L23" i="6"/>
  <c r="K23" i="6"/>
  <c r="M23" i="6" l="1"/>
  <c r="L14" i="6"/>
  <c r="K14" i="6"/>
  <c r="L22" i="6"/>
  <c r="K22" i="6"/>
  <c r="L25" i="6"/>
  <c r="K25" i="6"/>
  <c r="L20" i="6"/>
  <c r="K20" i="6"/>
  <c r="M25" i="6" l="1"/>
  <c r="M20" i="6"/>
  <c r="M14" i="6"/>
  <c r="M22" i="6"/>
  <c r="L48" i="6"/>
  <c r="K48" i="6"/>
  <c r="M48" i="6" l="1"/>
  <c r="K93" i="6"/>
  <c r="K92" i="6"/>
  <c r="K91" i="6"/>
  <c r="K90" i="6"/>
  <c r="M90" i="6" s="1"/>
  <c r="L47" i="6"/>
  <c r="K47" i="6"/>
  <c r="L46" i="6"/>
  <c r="K46" i="6"/>
  <c r="L18" i="6"/>
  <c r="K18" i="6"/>
  <c r="M18" i="6" l="1"/>
  <c r="M46" i="6"/>
  <c r="M47" i="6"/>
  <c r="L17" i="6"/>
  <c r="K17" i="6"/>
  <c r="M17" i="6" l="1"/>
  <c r="L45" i="6"/>
  <c r="K45" i="6"/>
  <c r="M45" i="6" l="1"/>
  <c r="L11" i="6" l="1"/>
  <c r="K11" i="6"/>
  <c r="M11" i="6" l="1"/>
  <c r="K299" i="6" l="1"/>
  <c r="L299" i="6" s="1"/>
  <c r="L10" i="6" l="1"/>
  <c r="K10" i="6"/>
  <c r="M10" i="6" l="1"/>
  <c r="K305" i="6" l="1"/>
  <c r="L305" i="6" s="1"/>
  <c r="K288" i="6" l="1"/>
  <c r="L288" i="6" s="1"/>
  <c r="K302" i="6" l="1"/>
  <c r="L302" i="6" s="1"/>
  <c r="K294" i="6" l="1"/>
  <c r="L294" i="6" s="1"/>
  <c r="K304" i="6" l="1"/>
  <c r="L304" i="6" s="1"/>
  <c r="H300" i="6" l="1"/>
  <c r="K300" i="6" l="1"/>
  <c r="L300" i="6" s="1"/>
  <c r="K289" i="6"/>
  <c r="L289" i="6" s="1"/>
  <c r="K279" i="6"/>
  <c r="L279" i="6" s="1"/>
  <c r="K295" i="6" l="1"/>
  <c r="L295" i="6" s="1"/>
  <c r="K296" i="6" l="1"/>
  <c r="L296" i="6" s="1"/>
  <c r="K293" i="6" l="1"/>
  <c r="L293" i="6" s="1"/>
  <c r="K272" i="6"/>
  <c r="L272" i="6" s="1"/>
  <c r="K292" i="6"/>
  <c r="L292" i="6" s="1"/>
  <c r="K291" i="6"/>
  <c r="L291" i="6" s="1"/>
  <c r="K290" i="6"/>
  <c r="L290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70" i="6"/>
  <c r="L270" i="6" s="1"/>
  <c r="K269" i="6"/>
  <c r="L269" i="6" s="1"/>
  <c r="F268" i="6"/>
  <c r="K268" i="6" s="1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F262" i="6"/>
  <c r="K262" i="6" s="1"/>
  <c r="L262" i="6" s="1"/>
  <c r="F261" i="6"/>
  <c r="K261" i="6" s="1"/>
  <c r="L261" i="6" s="1"/>
  <c r="K260" i="6"/>
  <c r="L260" i="6" s="1"/>
  <c r="F259" i="6"/>
  <c r="K259" i="6" s="1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1" i="6"/>
  <c r="L241" i="6" s="1"/>
  <c r="K240" i="6"/>
  <c r="L240" i="6" s="1"/>
  <c r="F239" i="6"/>
  <c r="K239" i="6" s="1"/>
  <c r="L239" i="6" s="1"/>
  <c r="K238" i="6"/>
  <c r="L238" i="6" s="1"/>
  <c r="K235" i="6"/>
  <c r="L235" i="6" s="1"/>
  <c r="K234" i="6"/>
  <c r="L234" i="6" s="1"/>
  <c r="K233" i="6"/>
  <c r="L233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1" i="6"/>
  <c r="L211" i="6" s="1"/>
  <c r="K209" i="6"/>
  <c r="L209" i="6" s="1"/>
  <c r="K207" i="6"/>
  <c r="L207" i="6" s="1"/>
  <c r="K206" i="6"/>
  <c r="L206" i="6" s="1"/>
  <c r="K205" i="6"/>
  <c r="L205" i="6" s="1"/>
  <c r="K203" i="6"/>
  <c r="L203" i="6" s="1"/>
  <c r="K202" i="6"/>
  <c r="L202" i="6" s="1"/>
  <c r="K201" i="6"/>
  <c r="L201" i="6" s="1"/>
  <c r="K200" i="6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L193" i="6" s="1"/>
  <c r="K192" i="6"/>
  <c r="L192" i="6" s="1"/>
  <c r="F191" i="6"/>
  <c r="K191" i="6" s="1"/>
  <c r="L191" i="6" s="1"/>
  <c r="H190" i="6"/>
  <c r="K190" i="6" s="1"/>
  <c r="L190" i="6" s="1"/>
  <c r="K187" i="6"/>
  <c r="L187" i="6" s="1"/>
  <c r="K186" i="6"/>
  <c r="L186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H156" i="6"/>
  <c r="K156" i="6" s="1"/>
  <c r="L156" i="6" s="1"/>
  <c r="F155" i="6"/>
  <c r="K155" i="6" s="1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<sst xmlns="http://schemas.openxmlformats.org/spreadsheetml/2006/main" count="2901" uniqueCount="1135">
  <si>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</si>
  <si>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</si>
  <si>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</si>
  <si>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</si>
  <si>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</si>
  <si>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</si>
  <si>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</si>
  <si>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</si>
  <si>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</si>
  <si>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</si>
  <si>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</si>
  <si>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</si>
  <si>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</si>
  <si>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</si>
  <si>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</si>
  <si>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</si>
  <si>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</si>
  <si>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</si>
  <si>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</si>
  <si>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</si>
  <si>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</si>
  <si>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</si>
  <si>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</si>
  <si>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</si>
  <si>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</si>
  <si>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</si>
  <si>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</si>
  <si>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</si>
  <si>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</si>
  <si>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</si>
  <si>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</si>
  <si>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</si>
  <si>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</si>
  <si>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</si>
  <si>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</si>
  <si>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</si>
  <si>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</si>
  <si>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</si>
  <si>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</si>
  <si>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</si>
  <si>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</si>
  <si>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</si>
  <si>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</si>
  <si>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</si>
  <si>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</si>
  <si>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</si>
  <si>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</si>
  <si>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</si>
  <si>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</si>
  <si>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</si>
  <si>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</si>
  <si>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</si>
  <si>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</si>
  <si>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</si>
  <si>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</si>
  <si>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</si>
  <si>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</si>
  <si>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</si>
  <si>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</si>
  <si>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</si>
  <si>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</si>
  <si>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</si>
  <si>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</si>
  <si>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</si>
  <si>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</si>
  <si>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</si>
  <si>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</si>
  <si>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</si>
  <si>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</si>
  <si>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</si>
  <si>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</si>
  <si>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</si>
  <si>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</si>
  <si>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</si>
  <si>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</si>
  <si>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</si>
  <si>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</si>
  <si>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</si>
  <si>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</si>
  <si>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</si>
  <si>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</si>
  <si>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</si>
  <si>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</si>
  <si>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</si>
  <si>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</si>
  <si>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</si>
  <si>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</si>
  <si>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</si>
  <si>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</si>
  <si>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</si>
  <si>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</si>
  <si>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</si>
  <si>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</si>
  <si>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</si>
  <si>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</si>
  <si>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</si>
  <si>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</si>
  <si>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</si>
  <si>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</si>
  <si>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</si>
  <si>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</si>
  <si>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</si>
  <si>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</si>
  <si>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</si>
  <si>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</si>
  <si>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</si>
  <si>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</si>
  <si>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</si>
  <si>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</si>
  <si>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</si>
  <si>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</si>
  <si>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</si>
  <si>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</si>
  <si>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</si>
  <si>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</si>
  <si>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</si>
  <si>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</si>
  <si>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</si>
  <si>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</si>
  <si>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</si>
  <si>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</si>
  <si>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</si>
  <si>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</si>
  <si>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</si>
  <si>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</si>
  <si>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</si>
  <si>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</si>
  <si>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</si>
  <si>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</si>
  <si>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</si>
  <si>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</si>
  <si>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</si>
  <si>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</si>
  <si>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</si>
  <si>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</si>
  <si>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</si>
  <si>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</si>
  <si>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</si>
  <si>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</si>
  <si>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</si>
  <si>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</si>
  <si>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</si>
  <si>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</si>
  <si>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</si>
  <si>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</si>
  <si>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</si>
  <si>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</si>
  <si>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</si>
  <si>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</si>
  <si>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</si>
  <si>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</si>
  <si>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</si>
  <si>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</si>
  <si>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</si>
  <si>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</si>
  <si>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</si>
  <si>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</si>
  <si>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</si>
  <si>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</si>
  <si>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</si>
  <si>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</si>
  <si>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</si>
  <si>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</si>
  <si>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</si>
  <si>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</si>
  <si>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</si>
  <si>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</si>
  <si>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</si>
  <si>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</si>
  <si>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</si>
  <si>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</si>
  <si>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</si>
  <si>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</si>
  <si>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</si>
  <si>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</si>
  <si>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</si>
  <si>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</si>
  <si>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</si>
  <si>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</si>
  <si>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</si>
  <si>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</si>
  <si>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</si>
  <si>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</si>
  <si>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</si>
  <si>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</si>
  <si>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</si>
  <si>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</si>
  <si>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</si>
  <si>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</si>
  <si>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</si>
  <si>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</si>
  <si>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</si>
  <si>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</si>
  <si>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</si>
  <si>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</si>
  <si>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</si>
  <si>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</si>
  <si>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</si>
  <si>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</si>
  <si>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</si>
  <si>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</si>
  <si>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</si>
  <si>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</si>
  <si>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</si>
  <si>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</si>
  <si>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</si>
  <si>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</si>
  <si>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</si>
  <si>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</si>
  <si>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</si>
  <si>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</si>
  <si>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</si>
  <si>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</si>
  <si>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</si>
  <si>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</si>
  <si>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</si>
  <si>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</si>
  <si>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</si>
  <si>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</si>
  <si>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</si>
  <si>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</si>
  <si>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</si>
  <si>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</si>
  <si>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</si>
  <si>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</si>
  <si>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</si>
  <si>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</si>
  <si>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</si>
  <si>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</si>
  <si>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</si>
  <si>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</si>
  <si>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</si>
  <si>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</si>
  <si>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</si>
  <si>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</si>
  <si>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</si>
  <si>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</si>
  <si>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</si>
  <si>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</si>
  <si>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</si>
  <si>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</si>
  <si>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</si>
  <si>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</si>
  <si>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</si>
  <si>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</si>
  <si>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</si>
  <si>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</si>
  <si>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</si>
  <si>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</si>
  <si>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</si>
  <si>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</si>
  <si>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</si>
  <si>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</si>
  <si>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</si>
  <si>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</si>
  <si>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</si>
  <si>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</si>
  <si>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</si>
  <si>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</si>
  <si>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</si>
  <si>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</si>
  <si>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</si>
  <si>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</si>
  <si>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</si>
  <si>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</si>
  <si>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</si>
  <si>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</si>
  <si>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</si>
  <si>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</si>
  <si>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</si>
  <si>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</si>
  <si>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</si>
  <si>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</si>
  <si>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</si>
  <si>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</si>
  <si>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</si>
  <si>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</si>
  <si>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</si>
  <si>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</si>
  <si>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</si>
  <si>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</si>
  <si>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</si>
  <si>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</si>
  <si>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</si>
  <si>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</si>
  <si>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</si>
  <si>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</si>
  <si>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</si>
  <si>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</si>
  <si>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</si>
  <si>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</si>
  <si>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</si>
  <si>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</si>
  <si>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</si>
  <si>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</si>
  <si>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</si>
  <si>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</si>
  <si>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</si>
  <si>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</si>
  <si>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</si>
  <si>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</si>
  <si>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</si>
  <si>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</si>
  <si>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</si>
  <si>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</si>
  <si>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</si>
  <si>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</si>
  <si>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</si>
  <si>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</si>
  <si>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</si>
  <si>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</si>
  <si>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</si>
  <si>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</si>
  <si>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</si>
  <si>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</si>
  <si>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</si>
  <si>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</si>
  <si>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</si>
  <si>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</si>
  <si>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</si>
  <si>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</si>
  <si>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</si>
  <si>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</si>
  <si>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</si>
  <si>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</si>
  <si>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</si>
  <si>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</si>
  <si>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</si>
  <si>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</si>
  <si>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</si>
  <si>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</si>
  <si>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</si>
  <si>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</si>
  <si>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</si>
  <si>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</si>
  <si>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</si>
  <si>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</si>
  <si>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</si>
  <si>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</si>
  <si>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</si>
  <si>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</si>
  <si>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</si>
  <si>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</si>
  <si>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</si>
  <si>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</si>
  <si>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</si>
  <si>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</si>
  <si>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</si>
  <si>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</si>
  <si>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</si>
  <si>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</si>
  <si>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</si>
  <si>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</si>
  <si>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</si>
  <si>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</si>
  <si>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</si>
  <si>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</si>
  <si>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</si>
  <si>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</si>
  <si>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</si>
  <si>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</si>
  <si>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</si>
  <si>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</si>
  <si>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</si>
  <si>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</si>
  <si>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</si>
  <si>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</si>
  <si>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</si>
  <si>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</si>
  <si>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</si>
  <si>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</si>
  <si>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</si>
  <si>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</si>
  <si>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</si>
  <si>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</si>
  <si>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</si>
  <si>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</si>
  <si>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</si>
  <si>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</si>
  <si>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</si>
  <si>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</si>
  <si>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</si>
  <si>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</si>
  <si>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</si>
  <si>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</si>
  <si>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</si>
  <si>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</si>
  <si>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</si>
  <si>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</si>
  <si>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</si>
  <si>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</si>
  <si>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</si>
  <si>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</si>
  <si>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</si>
  <si>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</si>
  <si>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</si>
  <si>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</si>
  <si>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</si>
  <si>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</si>
  <si>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</si>
  <si>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</si>
  <si>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</si>
  <si>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</si>
  <si>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</si>
  <si>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</si>
  <si>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</si>
  <si>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</si>
  <si>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</si>
  <si>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</si>
  <si>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</si>
  <si>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</si>
  <si>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</si>
  <si>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</si>
  <si>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</si>
  <si>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</si>
  <si>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</si>
  <si>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</si>
  <si>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</si>
  <si>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</si>
  <si>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</si>
  <si>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</si>
  <si>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</si>
  <si>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</si>
  <si>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</si>
  <si>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</si>
  <si>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</si>
  <si>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</si>
  <si>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</si>
  <si>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</si>
  <si>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</si>
  <si>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</si>
  <si>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</si>
  <si>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</si>
  <si>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</si>
  <si>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</si>
  <si>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</si>
  <si>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</si>
  <si>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</si>
  <si>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</si>
  <si>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</si>
  <si>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</si>
  <si>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</si>
  <si>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</si>
  <si>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</si>
  <si>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</si>
  <si>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</si>
  <si>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</si>
  <si>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</si>
  <si>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</si>
  <si>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</si>
  <si>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</si>
  <si>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</si>
  <si>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</si>
  <si>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</si>
  <si>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</si>
  <si>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</si>
  <si>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</si>
  <si>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</si>
  <si>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</si>
  <si>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</si>
  <si>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</si>
  <si>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</si>
  <si>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</si>
  <si>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</si>
  <si>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</si>
  <si>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</si>
  <si>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</si>
  <si>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</si>
  <si>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</si>
  <si>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</si>
  <si>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</si>
  <si>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</si>
  <si>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</si>
  <si>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</si>
  <si>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</si>
  <si>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</si>
  <si>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</si>
  <si>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</si>
  <si>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</si>
  <si>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</si>
  <si>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</si>
  <si>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</si>
  <si>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</si>
  <si>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</si>
  <si>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</si>
  <si>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</si>
  <si>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</si>
  <si>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</si>
  <si>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</si>
  <si>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</si>
  <si>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</si>
  <si>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</si>
  <si>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</si>
  <si>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</si>
  <si>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</si>
  <si>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</si>
  <si>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</si>
  <si>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</si>
  <si>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</si>
  <si>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</si>
  <si>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</si>
  <si>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</si>
  <si>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</si>
  <si>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</si>
  <si>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</si>
  <si>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</si>
  <si>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</si>
  <si>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</si>
  <si>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</si>
  <si>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</si>
  <si>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</si>
  <si>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</si>
  <si>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</si>
  <si>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</si>
  <si>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</si>
  <si>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</si>
  <si>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</si>
  <si>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</si>
  <si>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</si>
  <si>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</si>
  <si>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</si>
  <si>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</si>
  <si>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</si>
  <si>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</si>
  <si>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</si>
  <si>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</si>
  <si>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</si>
  <si>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</si>
  <si>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</si>
  <si>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</si>
  <si>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</si>
  <si>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</si>
  <si>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</si>
  <si>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</si>
  <si>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</si>
  <si>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</si>
  <si>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</si>
  <si>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</si>
  <si>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</si>
  <si>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</si>
  <si>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</si>
  <si>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</si>
  <si>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</si>
  <si>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</si>
  <si>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</si>
  <si>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</si>
  <si>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</si>
  <si>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</si>
  <si>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</si>
  <si>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</si>
  <si>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</si>
  <si>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</si>
  <si>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</si>
  <si>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</si>
  <si>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</si>
  <si>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</si>
  <si>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</si>
  <si>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</si>
  <si>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</si>
  <si>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</si>
  <si>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</si>
  <si>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</si>
  <si>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</si>
  <si>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</si>
  <si>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</si>
  <si>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</si>
  <si>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</si>
  <si>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</si>
  <si>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</si>
  <si>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</si>
  <si>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</si>
  <si>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</si>
  <si>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</si>
  <si>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</si>
  <si>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</si>
  <si>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</si>
  <si>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</si>
  <si>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</si>
  <si>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</si>
  <si>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</si>
  <si>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</si>
  <si>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</si>
  <si>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</si>
  <si>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</si>
  <si>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</si>
  <si>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</si>
  <si>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</si>
  <si>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</si>
  <si>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</si>
  <si>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</si>
  <si>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</si>
  <si>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</si>
  <si>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</si>
  <si>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</si>
  <si>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</si>
  <si>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</si>
  <si>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</si>
  <si>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</si>
  <si>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</si>
  <si>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</si>
  <si>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</si>
  <si>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</si>
  <si>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</si>
  <si>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</si>
  <si>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</si>
  <si>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</si>
  <si>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</si>
  <si>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</si>
  <si>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</si>
  <si>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</si>
  <si>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</si>
  <si>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</si>
  <si>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</si>
  <si>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</si>
  <si>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</si>
  <si>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</si>
  <si>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</si>
  <si>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</si>
  <si>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</si>
  <si>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</si>
  <si>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</si>
  <si>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</si>
  <si>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</si>
  <si>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</si>
  <si>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</si>
  <si>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</si>
  <si>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</si>
  <si>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</si>
  <si>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</si>
  <si>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</si>
  <si>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</si>
  <si>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</si>
  <si>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</si>
  <si>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</si>
  <si>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</si>
  <si>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</si>
  <si>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</si>
  <si>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</si>
  <si>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</si>
  <si>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</si>
  <si>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</si>
  <si>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</si>
  <si>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</si>
  <si>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</si>
  <si>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</si>
  <si>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</si>
  <si>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</si>
  <si>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</si>
  <si>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</si>
  <si>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</si>
  <si>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</si>
  <si>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</si>
  <si>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</si>
  <si>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</si>
  <si>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</si>
  <si>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</si>
  <si>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</si>
  <si>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</si>
  <si>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</si>
  <si>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</si>
  <si>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</si>
  <si>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</si>
  <si>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</si>
  <si>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</si>
  <si>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</si>
  <si>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</si>
  <si>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</si>
  <si>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</si>
  <si>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</si>
  <si>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</si>
  <si>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</si>
  <si>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</si>
  <si>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</si>
  <si>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</si>
  <si>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</si>
  <si>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</si>
  <si>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</si>
  <si>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</si>
  <si>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</si>
  <si>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</si>
  <si>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</si>
  <si>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</si>
  <si>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</si>
  <si>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</si>
  <si>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</si>
  <si>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</si>
  <si>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</si>
  <si>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</si>
  <si>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</si>
  <si>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</si>
  <si>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</si>
  <si>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</si>
  <si>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</si>
  <si>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</si>
  <si>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</si>
  <si>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</si>
  <si>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</si>
  <si>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</si>
  <si>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</si>
  <si>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</si>
  <si>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</si>
  <si>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</si>
  <si>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</si>
  <si>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</si>
  <si>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</si>
  <si>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</si>
  <si>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</si>
  <si>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</si>
  <si>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</si>
  <si>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</si>
  <si>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</si>
  <si>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</si>
  <si>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</si>
  <si>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</si>
  <si>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</si>
  <si>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</si>
  <si>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</si>
  <si>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</si>
  <si>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</si>
  <si>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</si>
  <si>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</si>
  <si>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</si>
  <si>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</si>
  <si>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</si>
  <si>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</si>
  <si>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</si>
  <si>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</si>
  <si>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</si>
  <si>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</si>
  <si>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</si>
  <si>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</si>
  <si>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</si>
  <si>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</si>
  <si>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</si>
  <si>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</si>
  <si>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</si>
  <si>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</si>
  <si>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</si>
  <si>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</si>
  <si>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</si>
  <si>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</si>
  <si>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</si>
  <si>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</si>
  <si>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</si>
  <si>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</si>
  <si>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</si>
  <si>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</si>
  <si>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</si>
  <si>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</si>
  <si>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</si>
  <si>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</si>
  <si>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</si>
  <si>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</si>
  <si>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</si>
  <si>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</si>
  <si>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</si>
  <si>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</si>
  <si>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</si>
  <si>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</si>
  <si>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</si>
  <si>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</si>
  <si>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</si>
  <si>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</si>
  <si>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</si>
  <si>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</si>
  <si>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</si>
  <si>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</si>
  <si>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</si>
  <si>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</si>
  <si>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</si>
  <si>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</si>
  <si>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</si>
  <si>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</si>
  <si>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</si>
  <si>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</si>
  <si>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</si>
  <si>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</si>
  <si>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</si>
  <si>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</si>
  <si>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</si>
  <si>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</si>
  <si>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</si>
  <si>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</si>
  <si>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</si>
  <si>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</si>
  <si>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</si>
  <si>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</si>
  <si>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</si>
  <si>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</si>
  <si>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</si>
  <si>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</si>
  <si>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</si>
  <si>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</si>
  <si>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</si>
  <si>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</si>
  <si>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</si>
  <si>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</si>
  <si>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</si>
  <si>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</si>
  <si>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</si>
  <si>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</si>
  <si>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</si>
  <si>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</si>
  <si>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</si>
  <si>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</si>
  <si>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</si>
  <si>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</si>
  <si>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</si>
  <si>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</si>
  <si>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</si>
  <si>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</si>
  <si>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</si>
  <si>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</si>
  <si>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</si>
  <si>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</si>
  <si>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</si>
  <si>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</si>
  <si>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</si>
  <si>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</si>
  <si>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</si>
  <si>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</si>
  <si>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</si>
  <si>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</si>
  <si>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</si>
  <si>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</si>
  <si>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</si>
  <si>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</si>
  <si>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</si>
  <si>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</si>
  <si>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</si>
  <si>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</si>
  <si>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</si>
  <si>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</si>
  <si>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</si>
  <si>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</si>
  <si>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</si>
  <si>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</si>
  <si>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</si>
  <si>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</si>
  <si>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</si>
  <si>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</si>
  <si>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</si>
  <si>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</si>
  <si>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</si>
  <si>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</si>
  <si>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</si>
  <si>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</si>
  <si>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</si>
  <si>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</si>
  <si>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</si>
  <si>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</si>
  <si>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</si>
  <si>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</si>
  <si>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</si>
  <si>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</si>
  <si>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</si>
  <si>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</si>
  <si>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</si>
  <si>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</si>
  <si>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</si>
  <si>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</si>
  <si>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</si>
  <si>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</si>
  <si>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</si>
  <si>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</si>
  <si>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</si>
  <si>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</si>
  <si>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</si>
  <si>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</si>
  <si>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</si>
  <si>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</si>
  <si>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</si>
  <si>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</si>
  <si>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</si>
  <si>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</si>
  <si>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</si>
  <si>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</si>
  <si>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</si>
  <si>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</si>
  <si>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</si>
  <si>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</si>
  <si>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</si>
  <si>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</si>
  <si>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</si>
  <si>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</si>
  <si>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</si>
  <si>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</si>
  <si>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</si>
  <si>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</si>
  <si>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</si>
  <si>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</si>
  <si>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</si>
  <si>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</si>
  <si>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</si>
  <si>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</si>
  <si>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</si>
  <si>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</si>
  <si>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</si>
  <si>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</si>
  <si>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</si>
  <si>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</si>
  <si>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</si>
  <si>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</si>
  <si>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</si>
  <si>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</si>
  <si>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</si>
  <si>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</si>
  <si>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</si>
  <si>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</si>
  <si>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</si>
  <si>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</si>
  <si>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</si>
  <si>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</si>
  <si>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</si>
  <si>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</si>
  <si>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</si>
  <si>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770-800</t>
  </si>
  <si>
    <t xml:space="preserve">ACC </t>
  </si>
  <si>
    <t>2100-2200</t>
  </si>
  <si>
    <t>Profit of Rs.135/-</t>
  </si>
  <si>
    <t>Profit of Rs.195/-</t>
  </si>
  <si>
    <t>415-425</t>
  </si>
  <si>
    <t>1410-1430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</si>
  <si>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</si>
  <si>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</si>
  <si>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</si>
  <si>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</si>
  <si>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</si>
  <si>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</si>
  <si>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</si>
  <si>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Profit of Rs.30.5/-</t>
  </si>
  <si>
    <t>Profit of Rs.137/-</t>
  </si>
  <si>
    <t>Profit of Rs.14/-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</si>
  <si>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</si>
  <si>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</si>
  <si>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</si>
  <si>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</si>
  <si>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</si>
  <si>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Profit of Rs.67.50/-</t>
  </si>
  <si>
    <t>Profit of Rs.21.8/-</t>
  </si>
  <si>
    <t>Profit of Rs.1.3/-</t>
  </si>
  <si>
    <t>Profit of Rs.20/-</t>
  </si>
  <si>
    <t>Profit of Rs.8.5/-</t>
  </si>
  <si>
    <t>1060-1080</t>
  </si>
  <si>
    <t xml:space="preserve">HDFCBANK 1680 CE FEB </t>
  </si>
  <si>
    <t>30-40</t>
  </si>
  <si>
    <t xml:space="preserve"> Profit of Rs.200/-</t>
  </si>
  <si>
    <t>Profit of Rs.85/-</t>
  </si>
  <si>
    <t>470-475</t>
  </si>
  <si>
    <t>Profit of Rs.10.5/-</t>
  </si>
  <si>
    <t>NIFTY 17950 PE 16 FEB</t>
  </si>
  <si>
    <t>90-120</t>
  </si>
  <si>
    <t>3000-3050</t>
  </si>
  <si>
    <t>Profit of Rs.90/-</t>
  </si>
  <si>
    <t>Loss of Rs.3/-</t>
  </si>
  <si>
    <t>Profit of Rs.180/-</t>
  </si>
  <si>
    <t>Profit of Rs.285/-</t>
  </si>
  <si>
    <t>Part profit of Rs.185/-</t>
  </si>
  <si>
    <t>695-717.5</t>
  </si>
  <si>
    <t>2250-2310</t>
  </si>
  <si>
    <t>2450-2500</t>
  </si>
  <si>
    <t>1470-1490</t>
  </si>
  <si>
    <t>Loss of Rs.48/-</t>
  </si>
  <si>
    <t>1160-1180</t>
  </si>
  <si>
    <t>520-530</t>
  </si>
  <si>
    <t>Loss of Rs.58</t>
  </si>
  <si>
    <t>520-550</t>
  </si>
  <si>
    <t>M&amp;M MAR FUT</t>
  </si>
  <si>
    <t>1380-1390</t>
  </si>
  <si>
    <t>BANDHANBNK MAR FUT</t>
  </si>
  <si>
    <t>Sell</t>
  </si>
  <si>
    <t>BANDHANBNK 230 PE MAR</t>
  </si>
  <si>
    <t>230-228</t>
  </si>
  <si>
    <t>SIEMENS MAR FUT</t>
  </si>
  <si>
    <t>3260-3300</t>
  </si>
  <si>
    <t>NIFTY 17900 CE  FEB</t>
  </si>
  <si>
    <t xml:space="preserve">NIFTY 18050 CE FEB </t>
  </si>
  <si>
    <t>281-288</t>
  </si>
  <si>
    <t>452.5-472.5</t>
  </si>
  <si>
    <t>315-335</t>
  </si>
  <si>
    <t>HAPPIESTMNDS</t>
  </si>
  <si>
    <t>865-899</t>
  </si>
  <si>
    <t>960-1000</t>
  </si>
  <si>
    <t>Profit of Rs.4/-</t>
  </si>
  <si>
    <t>Profit of Rs.36/-</t>
  </si>
  <si>
    <t>IGL MAR FUT</t>
  </si>
  <si>
    <t>442-443</t>
  </si>
  <si>
    <t>455-463</t>
  </si>
  <si>
    <t>IRCTC MAR FUT</t>
  </si>
  <si>
    <t>630-620</t>
  </si>
  <si>
    <t>LT 2260 CE MAR</t>
  </si>
  <si>
    <t>75-90</t>
  </si>
  <si>
    <t>MULTIPLIER SHARE &amp; STOCK ADVISORS PRIVATE LIMITED</t>
  </si>
  <si>
    <t>SOFCOM</t>
  </si>
  <si>
    <t>Loss of Rs.57.5/-</t>
  </si>
  <si>
    <t>ONGC MAR FUT</t>
  </si>
  <si>
    <t>BATAINDIA MAR FUT</t>
  </si>
  <si>
    <t>1420-1425</t>
  </si>
  <si>
    <t>1470-1480</t>
  </si>
  <si>
    <t>NIFTY 17700 CE FEB</t>
  </si>
  <si>
    <t>RELIANCE MAR FUT</t>
  </si>
  <si>
    <t>2480-2500</t>
  </si>
  <si>
    <t xml:space="preserve">RELIANCE 2440 CE MAR </t>
  </si>
  <si>
    <t>70-90</t>
  </si>
  <si>
    <t>1370-1380</t>
  </si>
  <si>
    <t>MOTHERSON MAR FUT</t>
  </si>
  <si>
    <t>79-78</t>
  </si>
  <si>
    <t>Loss of Rs.117.5/-</t>
  </si>
  <si>
    <t>Loss of Rs.125/-</t>
  </si>
  <si>
    <t>Loss of Rs.43/-</t>
  </si>
  <si>
    <t>Loss of Rs.16/-</t>
  </si>
  <si>
    <t>Profit of Rs.2.25/-</t>
  </si>
  <si>
    <t>Loss of Rs.19/-</t>
  </si>
  <si>
    <t>Profit of Rs.1.2/-</t>
  </si>
  <si>
    <t xml:space="preserve">REDINGTON </t>
  </si>
  <si>
    <t>NIFTY 17550 CE FEB</t>
  </si>
  <si>
    <t>50-60</t>
  </si>
  <si>
    <t>180-185</t>
  </si>
  <si>
    <t>FRONTCAP</t>
  </si>
  <si>
    <t>LELAVOIR</t>
  </si>
  <si>
    <t>NAGESHWARRAO SRIKRISHNA DUVVURI</t>
  </si>
  <si>
    <t>AGARWALFT</t>
  </si>
  <si>
    <t>Agarwal Float Glass I Ltd</t>
  </si>
  <si>
    <t>Profit of Rs.80/-</t>
  </si>
  <si>
    <t>3110-3010</t>
  </si>
  <si>
    <t>NIFTY 17550 CE 2-MAR</t>
  </si>
  <si>
    <t>150-170</t>
  </si>
  <si>
    <t>1650-1700</t>
  </si>
  <si>
    <t>ADCON</t>
  </si>
  <si>
    <t>Loss of Rs.52.5/-</t>
  </si>
  <si>
    <t>Loss of Rs.40/-</t>
  </si>
  <si>
    <t>Loss of Rs.20/-</t>
  </si>
  <si>
    <t>502.5-522.5</t>
  </si>
  <si>
    <t>Loss of Rs.36/-</t>
  </si>
  <si>
    <t>BANKNIFTY 40000 CE 2-MAR</t>
  </si>
  <si>
    <t>400-450</t>
  </si>
  <si>
    <t>Profit of Rs.50/-</t>
  </si>
  <si>
    <t>Loss of Rs.35/-</t>
  </si>
  <si>
    <t>BP EQUITIES PVT. LTD.</t>
  </si>
  <si>
    <t>ATUL VASANT BHAGWAT</t>
  </si>
  <si>
    <t>RAHUL ANANTRAI MEHTA</t>
  </si>
  <si>
    <t>GAJANANSEC</t>
  </si>
  <si>
    <t>RUPAM BISWAS</t>
  </si>
  <si>
    <t>NYSSACORP</t>
  </si>
  <si>
    <t>ABDURRAHMAN MOHD SHAFI TAIBANI</t>
  </si>
  <si>
    <t>NITESH JAGMOHAN VASHISTHA</t>
  </si>
  <si>
    <t>VEL</t>
  </si>
  <si>
    <t>SHANI BHATI</t>
  </si>
  <si>
    <t>VAX ENTERPRISE PRIVATE LIMITED</t>
  </si>
  <si>
    <t>GOYALALUM</t>
  </si>
  <si>
    <t>Goyal Aluminiums Limited</t>
  </si>
  <si>
    <t>TOUCHLINE SECURITIES PRIVATE LIMITED</t>
  </si>
  <si>
    <t>Olectra Greentech Limited</t>
  </si>
  <si>
    <t>GRAVITON RESEARCH CAPITAL LLP</t>
  </si>
  <si>
    <t>ANMOL</t>
  </si>
  <si>
    <t>Anmol India Limited</t>
  </si>
  <si>
    <t>Loss of Rs.27.5</t>
  </si>
  <si>
    <t>2354-2360</t>
  </si>
  <si>
    <t>3260-3290</t>
  </si>
  <si>
    <t>BANKNIFTY 40200 CE 2-MAR</t>
  </si>
  <si>
    <t>450-500</t>
  </si>
  <si>
    <t>BANKNIFTY 40100 CE 2-MAR</t>
  </si>
  <si>
    <t>400-500</t>
  </si>
  <si>
    <t>Loss of Rs.100/-</t>
  </si>
  <si>
    <t>LT 2160 CE MAR</t>
  </si>
  <si>
    <t>37-39</t>
  </si>
  <si>
    <t>60-70</t>
  </si>
  <si>
    <t>RELIANCE 2400 CE MAR</t>
  </si>
  <si>
    <t>RELIANCE 2460 CE MAR</t>
  </si>
  <si>
    <t>38-40</t>
  </si>
  <si>
    <t>19-21</t>
  </si>
  <si>
    <t>ACC 1900 CE MAR</t>
  </si>
  <si>
    <t>21-23</t>
  </si>
  <si>
    <t>BIJENDRA KATTA</t>
  </si>
  <si>
    <t>BBTCL</t>
  </si>
  <si>
    <t>AMARJIT BANTHIA HUF</t>
  </si>
  <si>
    <t>JIGNESH AMRUTLAL THOBHANI</t>
  </si>
  <si>
    <t>DITCO</t>
  </si>
  <si>
    <t>SURESH KUMAR MUNDHRA HUF</t>
  </si>
  <si>
    <t>RAHULSINGLA</t>
  </si>
  <si>
    <t>VIVEK KANDA</t>
  </si>
  <si>
    <t>JALPABENNIKUNJBHAIBHUVA</t>
  </si>
  <si>
    <t>GGENG</t>
  </si>
  <si>
    <t>VISHESH GUPTA</t>
  </si>
  <si>
    <t>GLCL</t>
  </si>
  <si>
    <t>VENKAT RAMAN</t>
  </si>
  <si>
    <t>NOOPUR BHAGWANDAS KANSARA</t>
  </si>
  <si>
    <t>GLOBALCA</t>
  </si>
  <si>
    <t>SANDHIL CONSULTANCY SERVICES PRIVATE LIMITED .</t>
  </si>
  <si>
    <t>GOYALASS</t>
  </si>
  <si>
    <t>SAGAR GURUNG</t>
  </si>
  <si>
    <t>MISTERKAPOORKESHRI</t>
  </si>
  <si>
    <t>HEERAISP</t>
  </si>
  <si>
    <t>DAXESH DAHYALAL SHAH</t>
  </si>
  <si>
    <t>NAYANABEN HARISHBHAI MENDPARA</t>
  </si>
  <si>
    <t>CHANDRA SEKHAR</t>
  </si>
  <si>
    <t>JETMALL</t>
  </si>
  <si>
    <t>MANISHA RAJIV UDANI</t>
  </si>
  <si>
    <t>NEETU SHRESTHA</t>
  </si>
  <si>
    <t>MIHIKA</t>
  </si>
  <si>
    <t>DHARMISTHABEN KANUBHAI KACHHIA</t>
  </si>
  <si>
    <t>MNIL</t>
  </si>
  <si>
    <t>SONAL AMITBHAI MEHTA</t>
  </si>
  <si>
    <t>GUNIBEN DHIRAJLAL MEHTA</t>
  </si>
  <si>
    <t>SPEXTRA MULTIBIZ PRIVATE LIMITED</t>
  </si>
  <si>
    <t>PARIKH RAJNIKANT BABULAL</t>
  </si>
  <si>
    <t>PRITI APURVBHAI SHAH</t>
  </si>
  <si>
    <t>AMI NAMAN SHAH</t>
  </si>
  <si>
    <t>DHYANVI UMESH PATEL</t>
  </si>
  <si>
    <t>VEERKRUPA</t>
  </si>
  <si>
    <t>MEGHKUMAR MAHENDRAKUMAR SHAH</t>
  </si>
  <si>
    <t>NNM SECURITIES PVT LTD</t>
  </si>
  <si>
    <t>AKSHAY RAJENDRABHAI OSWAL</t>
  </si>
  <si>
    <t>ARYAN AGARWAL</t>
  </si>
  <si>
    <t>Biocon Limited</t>
  </si>
  <si>
    <t>INTEGRATED CORE STRATEGIES (ASIA) PTE. LTD.</t>
  </si>
  <si>
    <t>ISFT</t>
  </si>
  <si>
    <t>Intrasoft Tech. Ltd</t>
  </si>
  <si>
    <t>RISHI KAJARIA &amp; SONS (HUF)</t>
  </si>
  <si>
    <t>PARTYCRUS</t>
  </si>
  <si>
    <t>Party Cruisers Limited</t>
  </si>
  <si>
    <t>AKSHAYKUMAR RAJENDRABHAI OSWAL</t>
  </si>
  <si>
    <t>SURYODAY</t>
  </si>
  <si>
    <t>Suryoday Small Fin Bk Ltd</t>
  </si>
  <si>
    <t>SHAH GEETA   CHETAN</t>
  </si>
  <si>
    <t>UFLEX Limited</t>
  </si>
  <si>
    <t>VAISHALI</t>
  </si>
  <si>
    <t>Vaishali Pharma Limited</t>
  </si>
  <si>
    <t>M/S. PRARTHANA ENTERPRISES</t>
  </si>
  <si>
    <t>VINNY</t>
  </si>
  <si>
    <t>Vinny Overseas Limited</t>
  </si>
  <si>
    <t>ANTARA INDIA EVERGREEN FUND LTD</t>
  </si>
  <si>
    <t>SOMANI VENTURES AND INNOVATIONS LIMITED</t>
  </si>
  <si>
    <t>RADHIKA GUPTA</t>
  </si>
  <si>
    <t>EUROPLUS ONE REALITY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</si>
</sst>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1" fillId="11" borderId="0" xfId="0" applyFont="1" applyFill="1"/>
    <xf numFmtId="0" fontId="1" fillId="17" borderId="0" xfId="0" applyFont="1" applyFill="1"/>
    <xf numFmtId="0" fontId="0" fillId="18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1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66" fontId="32" fillId="21" borderId="20" xfId="0" applyNumberFormat="1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/>
    <xf numFmtId="0" fontId="37" fillId="20" borderId="20" xfId="0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16" fontId="32" fillId="22" borderId="21" xfId="0" applyNumberFormat="1" applyFont="1" applyFill="1" applyBorder="1" applyAlignment="1">
      <alignment horizontal="center" vertical="center"/>
    </xf>
    <xf numFmtId="16" fontId="37" fillId="20" borderId="20" xfId="0" applyNumberFormat="1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0" fontId="37" fillId="19" borderId="21" xfId="0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" fontId="31" fillId="20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1" fillId="17" borderId="0" xfId="0" applyFont="1" applyFill="1" applyAlignment="1">
      <alignment horizont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6" borderId="20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6" borderId="20" xfId="0" applyFont="1" applyFill="1" applyBorder="1"/>
    <xf numFmtId="0" fontId="32" fillId="16" borderId="20" xfId="0" applyFont="1" applyFill="1" applyBorder="1" applyAlignment="1">
      <alignment horizontal="center" vertical="center"/>
    </xf>
    <xf numFmtId="16" fontId="32" fillId="16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2" fontId="37" fillId="16" borderId="20" xfId="0" applyNumberFormat="1" applyFont="1" applyFill="1" applyBorder="1" applyAlignment="1">
      <alignment horizontal="center" vertical="center"/>
    </xf>
    <xf numFmtId="166" fontId="37" fillId="16" borderId="20" xfId="0" applyNumberFormat="1" applyFont="1" applyFill="1" applyBorder="1" applyAlignment="1">
      <alignment horizontal="center" vertical="center"/>
    </xf>
    <xf numFmtId="16" fontId="37" fillId="12" borderId="20" xfId="0" applyNumberFormat="1" applyFont="1" applyFill="1" applyBorder="1" applyAlignment="1">
      <alignment horizontal="center" vertical="center"/>
    </xf>
    <xf numFmtId="16" fontId="37" fillId="15" borderId="20" xfId="0" applyNumberFormat="1" applyFont="1" applyFill="1" applyBorder="1" applyAlignment="1">
      <alignment horizontal="center" vertical="center"/>
    </xf>
    <xf numFmtId="0" fontId="37" fillId="16" borderId="20" xfId="0" applyFont="1" applyFill="1" applyBorder="1"/>
    <xf numFmtId="16" fontId="37" fillId="16" borderId="20" xfId="0" applyNumberFormat="1" applyFont="1" applyFill="1" applyBorder="1" applyAlignment="1">
      <alignment horizontal="center" vertical="center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 vertical="top"/>
    </xf>
    <xf numFmtId="16" fontId="37" fillId="15" borderId="21" xfId="0" applyNumberFormat="1" applyFont="1" applyFill="1" applyBorder="1" applyAlignment="1">
      <alignment horizontal="center" vertical="center"/>
    </xf>
    <xf numFmtId="2" fontId="32" fillId="16" borderId="20" xfId="0" applyNumberFormat="1" applyFont="1" applyFill="1" applyBorder="1" applyAlignment="1">
      <alignment horizontal="center" vertical="center"/>
    </xf>
    <xf numFmtId="166" fontId="32" fillId="16" borderId="20" xfId="0" applyNumberFormat="1" applyFont="1" applyFill="1" applyBorder="1" applyAlignment="1">
      <alignment horizontal="center" vertical="center"/>
    </xf>
    <xf numFmtId="0" fontId="37" fillId="15" borderId="2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5" borderId="20" xfId="0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6" fontId="37" fillId="16" borderId="22" xfId="0" applyNumberFormat="1" applyFont="1" applyFill="1" applyBorder="1" applyAlignment="1">
      <alignment horizontal="center" vertical="center"/>
    </xf>
    <xf numFmtId="166" fontId="37" fillId="16" borderId="21" xfId="0" applyNumberFormat="1" applyFont="1" applyFill="1" applyBorder="1" applyAlignment="1">
      <alignment horizontal="center" vertical="center"/>
    </xf>
    <xf numFmtId="0" fontId="32" fillId="15" borderId="22" xfId="0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165" fontId="31" fillId="16" borderId="22" xfId="0" applyNumberFormat="1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166" fontId="37" fillId="20" borderId="22" xfId="0" applyNumberFormat="1" applyFont="1" applyFill="1" applyBorder="1" applyAlignment="1">
      <alignment horizontal="center" vertical="center"/>
    </xf>
    <xf numFmtId="166" fontId="37" fillId="20" borderId="21" xfId="0" applyNumberFormat="1" applyFont="1" applyFill="1" applyBorder="1" applyAlignment="1">
      <alignment horizontal="center" vertical="center"/>
    </xf>
    <xf numFmtId="0" fontId="32" fillId="19" borderId="22" xfId="0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2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7" fillId="15" borderId="22" xfId="0" applyFont="1" applyFill="1" applyBorder="1" applyAlignment="1">
      <alignment horizontal="center" vertical="center"/>
    </xf>
    <xf numFmtId="0" fontId="37" fillId="15" borderId="21" xfId="0" applyFont="1" applyFill="1" applyBorder="1" applyAlignment="1">
      <alignment horizontal="center" vertical="center"/>
    </xf>
    <xf numFmtId="16" fontId="37" fillId="15" borderId="22" xfId="0" applyNumberFormat="1" applyFont="1" applyFill="1" applyBorder="1" applyAlignment="1">
      <alignment horizontal="center" vertical="center"/>
    </xf>
    <xf numFmtId="0" fontId="37" fillId="19" borderId="22" xfId="0" applyFont="1" applyFill="1" applyBorder="1" applyAlignment="1">
      <alignment horizontal="center" vertical="center"/>
    </xf>
    <xf numFmtId="0" fontId="37" fillId="19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44986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I19" sqref="I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44986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9" t="s">
        <v>16</v>
      </c>
      <c r="B9" s="381" t="s">
        <v>17</v>
      </c>
      <c r="C9" s="381" t="s">
        <v>18</v>
      </c>
      <c r="D9" s="381" t="s">
        <v>19</v>
      </c>
      <c r="E9" s="23" t="s">
        <v>20</v>
      </c>
      <c r="F9" s="23" t="s">
        <v>21</v>
      </c>
      <c r="G9" s="376" t="s">
        <v>22</v>
      </c>
      <c r="H9" s="377"/>
      <c r="I9" s="378"/>
      <c r="J9" s="376" t="s">
        <v>23</v>
      </c>
      <c r="K9" s="377"/>
      <c r="L9" s="378"/>
      <c r="M9" s="23"/>
      <c r="N9" s="24"/>
      <c r="O9" s="24"/>
      <c r="P9" s="24"/>
    </row>
    <row r="10" spans="1:16" ht="59.25" customHeight="1">
      <c r="A10" s="380"/>
      <c r="B10" s="382"/>
      <c r="C10" s="382"/>
      <c r="D10" s="38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17403.400000000001</v>
      </c>
      <c r="F11" s="32">
        <v>17427.466666666667</v>
      </c>
      <c r="G11" s="33">
        <v>17320.933333333334</v>
      </c>
      <c r="H11" s="33">
        <v>17238.466666666667</v>
      </c>
      <c r="I11" s="33">
        <v>17131.933333333334</v>
      </c>
      <c r="J11" s="33">
        <v>17509.933333333334</v>
      </c>
      <c r="K11" s="33">
        <v>17616.466666666667</v>
      </c>
      <c r="L11" s="33">
        <v>17698.933333333334</v>
      </c>
      <c r="M11" s="34">
        <v>17534</v>
      </c>
      <c r="N11" s="34">
        <v>17345</v>
      </c>
      <c r="O11" s="35">
        <v>13541350</v>
      </c>
      <c r="P11" s="36">
        <v>5.4556569684131827E-2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40487.550000000003</v>
      </c>
      <c r="F12" s="37">
        <v>40472.85</v>
      </c>
      <c r="G12" s="38">
        <v>40294.699999999997</v>
      </c>
      <c r="H12" s="38">
        <v>40101.85</v>
      </c>
      <c r="I12" s="38">
        <v>39923.699999999997</v>
      </c>
      <c r="J12" s="38">
        <v>40665.699999999997</v>
      </c>
      <c r="K12" s="38">
        <v>40843.850000000006</v>
      </c>
      <c r="L12" s="38">
        <v>41036.699999999997</v>
      </c>
      <c r="M12" s="28">
        <v>40651</v>
      </c>
      <c r="N12" s="28">
        <v>40280</v>
      </c>
      <c r="O12" s="39">
        <v>4714200</v>
      </c>
      <c r="P12" s="40">
        <v>6.5976246064093788E-2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18120.650000000001</v>
      </c>
      <c r="F13" s="37">
        <v>18201.883333333335</v>
      </c>
      <c r="G13" s="38">
        <v>17953.76666666667</v>
      </c>
      <c r="H13" s="38">
        <v>17786.883333333335</v>
      </c>
      <c r="I13" s="38">
        <v>17538.76666666667</v>
      </c>
      <c r="J13" s="38">
        <v>18368.76666666667</v>
      </c>
      <c r="K13" s="38">
        <v>18616.883333333331</v>
      </c>
      <c r="L13" s="38">
        <v>18783.76666666667</v>
      </c>
      <c r="M13" s="28">
        <v>18450</v>
      </c>
      <c r="N13" s="28">
        <v>18035</v>
      </c>
      <c r="O13" s="39">
        <v>22320</v>
      </c>
      <c r="P13" s="40">
        <v>-0.40128755364806867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7282.85</v>
      </c>
      <c r="F14" s="37">
        <v>2427.6166666666668</v>
      </c>
      <c r="G14" s="38">
        <v>4855.2333333333336</v>
      </c>
      <c r="H14" s="38">
        <v>2427.6166666666668</v>
      </c>
      <c r="I14" s="38">
        <v>4855.2333333333336</v>
      </c>
      <c r="J14" s="38">
        <v>4855.2333333333336</v>
      </c>
      <c r="K14" s="38">
        <v>2427.6166666666668</v>
      </c>
      <c r="L14" s="38">
        <v>4855.2333333333336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532.6</v>
      </c>
      <c r="F15" s="37">
        <v>533.66666666666674</v>
      </c>
      <c r="G15" s="38">
        <v>527.13333333333344</v>
      </c>
      <c r="H15" s="38">
        <v>521.66666666666674</v>
      </c>
      <c r="I15" s="38">
        <v>515.13333333333344</v>
      </c>
      <c r="J15" s="38">
        <v>539.13333333333344</v>
      </c>
      <c r="K15" s="38">
        <v>545.66666666666674</v>
      </c>
      <c r="L15" s="38">
        <v>551.13333333333344</v>
      </c>
      <c r="M15" s="28">
        <v>540.20000000000005</v>
      </c>
      <c r="N15" s="28">
        <v>528.20000000000005</v>
      </c>
      <c r="O15" s="39">
        <v>4165000</v>
      </c>
      <c r="P15" s="40">
        <v>1.7019510170195103E-2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3226.15</v>
      </c>
      <c r="F16" s="37">
        <v>3194.15</v>
      </c>
      <c r="G16" s="38">
        <v>3150.8</v>
      </c>
      <c r="H16" s="38">
        <v>3075.4500000000003</v>
      </c>
      <c r="I16" s="38">
        <v>3032.1000000000004</v>
      </c>
      <c r="J16" s="38">
        <v>3269.5</v>
      </c>
      <c r="K16" s="38">
        <v>3312.8499999999995</v>
      </c>
      <c r="L16" s="38">
        <v>3388.2</v>
      </c>
      <c r="M16" s="28">
        <v>3237.5</v>
      </c>
      <c r="N16" s="28">
        <v>3118.8</v>
      </c>
      <c r="O16" s="39">
        <v>1462500</v>
      </c>
      <c r="P16" s="40">
        <v>2.20125786163522E-2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20355.099999999999</v>
      </c>
      <c r="F17" s="37">
        <v>20467.133333333331</v>
      </c>
      <c r="G17" s="38">
        <v>20188.466666666664</v>
      </c>
      <c r="H17" s="38">
        <v>20021.833333333332</v>
      </c>
      <c r="I17" s="38">
        <v>19743.166666666664</v>
      </c>
      <c r="J17" s="38">
        <v>20633.766666666663</v>
      </c>
      <c r="K17" s="38">
        <v>20912.433333333334</v>
      </c>
      <c r="L17" s="38">
        <v>21079.066666666662</v>
      </c>
      <c r="M17" s="28">
        <v>20745.8</v>
      </c>
      <c r="N17" s="28">
        <v>20300.5</v>
      </c>
      <c r="O17" s="39">
        <v>47720</v>
      </c>
      <c r="P17" s="40">
        <v>3.3641715727502101E-3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146.4</v>
      </c>
      <c r="F18" s="37">
        <v>145.33333333333334</v>
      </c>
      <c r="G18" s="38">
        <v>143.26666666666668</v>
      </c>
      <c r="H18" s="38">
        <v>140.13333333333333</v>
      </c>
      <c r="I18" s="38">
        <v>138.06666666666666</v>
      </c>
      <c r="J18" s="38">
        <v>148.4666666666667</v>
      </c>
      <c r="K18" s="38">
        <v>150.53333333333336</v>
      </c>
      <c r="L18" s="38">
        <v>153.66666666666671</v>
      </c>
      <c r="M18" s="28">
        <v>147.4</v>
      </c>
      <c r="N18" s="28">
        <v>142.19999999999999</v>
      </c>
      <c r="O18" s="39">
        <v>30607200</v>
      </c>
      <c r="P18" s="40">
        <v>6.7495559502664297E-3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231.5</v>
      </c>
      <c r="F19" s="37">
        <v>232.4</v>
      </c>
      <c r="G19" s="38">
        <v>229.95000000000002</v>
      </c>
      <c r="H19" s="38">
        <v>228.4</v>
      </c>
      <c r="I19" s="38">
        <v>225.95000000000002</v>
      </c>
      <c r="J19" s="38">
        <v>233.95000000000002</v>
      </c>
      <c r="K19" s="38">
        <v>236.4</v>
      </c>
      <c r="L19" s="38">
        <v>237.95000000000002</v>
      </c>
      <c r="M19" s="28">
        <v>234.85</v>
      </c>
      <c r="N19" s="28">
        <v>230.85</v>
      </c>
      <c r="O19" s="39">
        <v>21013200</v>
      </c>
      <c r="P19" s="40">
        <v>-4.3119379080941234E-3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1744.75</v>
      </c>
      <c r="F20" s="37">
        <v>1737.6666666666667</v>
      </c>
      <c r="G20" s="38">
        <v>1689.6333333333334</v>
      </c>
      <c r="H20" s="38">
        <v>1634.5166666666667</v>
      </c>
      <c r="I20" s="38">
        <v>1586.4833333333333</v>
      </c>
      <c r="J20" s="38">
        <v>1792.7833333333335</v>
      </c>
      <c r="K20" s="38">
        <v>1840.8166666666668</v>
      </c>
      <c r="L20" s="38">
        <v>1895.9333333333336</v>
      </c>
      <c r="M20" s="28">
        <v>1785.7</v>
      </c>
      <c r="N20" s="28">
        <v>1682.55</v>
      </c>
      <c r="O20" s="39">
        <v>4749750</v>
      </c>
      <c r="P20" s="40">
        <v>6.8439995501068496E-2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1374.4</v>
      </c>
      <c r="F21" s="37">
        <v>1296.25</v>
      </c>
      <c r="G21" s="38">
        <v>1186.2</v>
      </c>
      <c r="H21" s="38">
        <v>998</v>
      </c>
      <c r="I21" s="38">
        <v>887.95</v>
      </c>
      <c r="J21" s="38">
        <v>1484.45</v>
      </c>
      <c r="K21" s="38">
        <v>1594.5000000000002</v>
      </c>
      <c r="L21" s="38">
        <v>1782.7</v>
      </c>
      <c r="M21" s="28">
        <v>1406.3</v>
      </c>
      <c r="N21" s="28">
        <v>1108.05</v>
      </c>
      <c r="O21" s="39">
        <v>12897000</v>
      </c>
      <c r="P21" s="40">
        <v>-0.1244696378262788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596.75</v>
      </c>
      <c r="F22" s="37">
        <v>590.08333333333337</v>
      </c>
      <c r="G22" s="38">
        <v>561.51666666666677</v>
      </c>
      <c r="H22" s="38">
        <v>526.28333333333342</v>
      </c>
      <c r="I22" s="38">
        <v>497.71666666666681</v>
      </c>
      <c r="J22" s="38">
        <v>625.31666666666672</v>
      </c>
      <c r="K22" s="38">
        <v>653.88333333333333</v>
      </c>
      <c r="L22" s="38">
        <v>689.11666666666667</v>
      </c>
      <c r="M22" s="28">
        <v>618.65</v>
      </c>
      <c r="N22" s="28">
        <v>554.85</v>
      </c>
      <c r="O22" s="39">
        <v>47278125</v>
      </c>
      <c r="P22" s="40">
        <v>3.0164782786327116E-2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3185.7</v>
      </c>
      <c r="F23" s="37">
        <v>3213.3166666666671</v>
      </c>
      <c r="G23" s="38">
        <v>3131.3833333333341</v>
      </c>
      <c r="H23" s="38">
        <v>3077.0666666666671</v>
      </c>
      <c r="I23" s="38">
        <v>2995.1333333333341</v>
      </c>
      <c r="J23" s="38">
        <v>3267.6333333333341</v>
      </c>
      <c r="K23" s="38">
        <v>3349.5666666666675</v>
      </c>
      <c r="L23" s="38">
        <v>3403.8833333333341</v>
      </c>
      <c r="M23" s="28">
        <v>3295.25</v>
      </c>
      <c r="N23" s="28">
        <v>3159</v>
      </c>
      <c r="O23" s="39">
        <v>456200</v>
      </c>
      <c r="P23" s="40">
        <v>-4.6404682274247488E-2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344.5</v>
      </c>
      <c r="F24" s="37">
        <v>342.16666666666669</v>
      </c>
      <c r="G24" s="38">
        <v>328.33333333333337</v>
      </c>
      <c r="H24" s="38">
        <v>312.16666666666669</v>
      </c>
      <c r="I24" s="38">
        <v>298.33333333333337</v>
      </c>
      <c r="J24" s="38">
        <v>358.33333333333337</v>
      </c>
      <c r="K24" s="38">
        <v>372.16666666666674</v>
      </c>
      <c r="L24" s="38">
        <v>388.33333333333337</v>
      </c>
      <c r="M24" s="28">
        <v>356</v>
      </c>
      <c r="N24" s="28">
        <v>326</v>
      </c>
      <c r="O24" s="39">
        <v>62841600</v>
      </c>
      <c r="P24" s="40">
        <v>1.6213069422209285E-2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4424.6499999999996</v>
      </c>
      <c r="F25" s="37">
        <v>4436.1333333333332</v>
      </c>
      <c r="G25" s="38">
        <v>4379.5166666666664</v>
      </c>
      <c r="H25" s="38">
        <v>4334.3833333333332</v>
      </c>
      <c r="I25" s="38">
        <v>4277.7666666666664</v>
      </c>
      <c r="J25" s="38">
        <v>4481.2666666666664</v>
      </c>
      <c r="K25" s="38">
        <v>4537.8833333333332</v>
      </c>
      <c r="L25" s="38">
        <v>4583.0166666666664</v>
      </c>
      <c r="M25" s="28">
        <v>4492.75</v>
      </c>
      <c r="N25" s="28">
        <v>4391</v>
      </c>
      <c r="O25" s="39">
        <v>1454000</v>
      </c>
      <c r="P25" s="40">
        <v>-1.5488785442234448E-2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314.95</v>
      </c>
      <c r="F26" s="37">
        <v>316.96666666666664</v>
      </c>
      <c r="G26" s="38">
        <v>311.58333333333326</v>
      </c>
      <c r="H26" s="38">
        <v>308.21666666666664</v>
      </c>
      <c r="I26" s="38">
        <v>302.83333333333326</v>
      </c>
      <c r="J26" s="38">
        <v>320.33333333333326</v>
      </c>
      <c r="K26" s="38">
        <v>325.71666666666658</v>
      </c>
      <c r="L26" s="38">
        <v>329.08333333333326</v>
      </c>
      <c r="M26" s="28">
        <v>322.35000000000002</v>
      </c>
      <c r="N26" s="28">
        <v>313.60000000000002</v>
      </c>
      <c r="O26" s="39">
        <v>11602500</v>
      </c>
      <c r="P26" s="40">
        <v>2.5363439529848437E-2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146.05000000000001</v>
      </c>
      <c r="F27" s="37">
        <v>144.98333333333335</v>
      </c>
      <c r="G27" s="38">
        <v>143.4666666666667</v>
      </c>
      <c r="H27" s="38">
        <v>140.88333333333335</v>
      </c>
      <c r="I27" s="38">
        <v>139.3666666666667</v>
      </c>
      <c r="J27" s="38">
        <v>147.56666666666669</v>
      </c>
      <c r="K27" s="38">
        <v>149.08333333333334</v>
      </c>
      <c r="L27" s="38">
        <v>151.66666666666669</v>
      </c>
      <c r="M27" s="28">
        <v>146.5</v>
      </c>
      <c r="N27" s="28">
        <v>142.4</v>
      </c>
      <c r="O27" s="39">
        <v>62050000</v>
      </c>
      <c r="P27" s="40">
        <v>-2.5826202998665514E-2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2849.2</v>
      </c>
      <c r="F28" s="37">
        <v>2817.9</v>
      </c>
      <c r="G28" s="38">
        <v>2779.3</v>
      </c>
      <c r="H28" s="38">
        <v>2709.4</v>
      </c>
      <c r="I28" s="38">
        <v>2670.8</v>
      </c>
      <c r="J28" s="38">
        <v>2887.8</v>
      </c>
      <c r="K28" s="38">
        <v>2926.3999999999996</v>
      </c>
      <c r="L28" s="38">
        <v>2996.3</v>
      </c>
      <c r="M28" s="28">
        <v>2856.5</v>
      </c>
      <c r="N28" s="28">
        <v>2748</v>
      </c>
      <c r="O28" s="39">
        <v>7379200</v>
      </c>
      <c r="P28" s="40">
        <v>-3.0481395837712845E-2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1901.6</v>
      </c>
      <c r="F29" s="37">
        <v>1892.3666666666668</v>
      </c>
      <c r="G29" s="38">
        <v>1878.7333333333336</v>
      </c>
      <c r="H29" s="38">
        <v>1855.8666666666668</v>
      </c>
      <c r="I29" s="38">
        <v>1842.2333333333336</v>
      </c>
      <c r="J29" s="38">
        <v>1915.2333333333336</v>
      </c>
      <c r="K29" s="38">
        <v>1928.8666666666668</v>
      </c>
      <c r="L29" s="38">
        <v>1951.7333333333336</v>
      </c>
      <c r="M29" s="28">
        <v>1906</v>
      </c>
      <c r="N29" s="28">
        <v>1869.5</v>
      </c>
      <c r="O29" s="39">
        <v>1880725</v>
      </c>
      <c r="P29" s="40">
        <v>1.0341261633919338E-2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7067.6</v>
      </c>
      <c r="F30" s="37">
        <v>7091.5</v>
      </c>
      <c r="G30" s="38">
        <v>6966.9</v>
      </c>
      <c r="H30" s="38">
        <v>6866.2</v>
      </c>
      <c r="I30" s="38">
        <v>6741.5999999999995</v>
      </c>
      <c r="J30" s="38">
        <v>7192.2</v>
      </c>
      <c r="K30" s="38">
        <v>7316.8</v>
      </c>
      <c r="L30" s="38">
        <v>7417.5</v>
      </c>
      <c r="M30" s="28">
        <v>7216.1</v>
      </c>
      <c r="N30" s="28">
        <v>6990.8</v>
      </c>
      <c r="O30" s="39">
        <v>175425</v>
      </c>
      <c r="P30" s="40">
        <v>-3.3071517155849522E-2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593.45000000000005</v>
      </c>
      <c r="F31" s="37">
        <v>595.51666666666677</v>
      </c>
      <c r="G31" s="38">
        <v>586.83333333333348</v>
      </c>
      <c r="H31" s="38">
        <v>580.2166666666667</v>
      </c>
      <c r="I31" s="38">
        <v>571.53333333333342</v>
      </c>
      <c r="J31" s="38">
        <v>602.13333333333355</v>
      </c>
      <c r="K31" s="38">
        <v>610.81666666666672</v>
      </c>
      <c r="L31" s="38">
        <v>617.43333333333362</v>
      </c>
      <c r="M31" s="28">
        <v>604.20000000000005</v>
      </c>
      <c r="N31" s="28">
        <v>588.9</v>
      </c>
      <c r="O31" s="39">
        <v>10871000</v>
      </c>
      <c r="P31" s="40">
        <v>9.0031557453127894E-3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465.4</v>
      </c>
      <c r="F32" s="37">
        <v>464.7833333333333</v>
      </c>
      <c r="G32" s="38">
        <v>460.16666666666663</v>
      </c>
      <c r="H32" s="38">
        <v>454.93333333333334</v>
      </c>
      <c r="I32" s="38">
        <v>450.31666666666666</v>
      </c>
      <c r="J32" s="38">
        <v>470.01666666666659</v>
      </c>
      <c r="K32" s="38">
        <v>474.63333333333327</v>
      </c>
      <c r="L32" s="38">
        <v>479.86666666666656</v>
      </c>
      <c r="M32" s="28">
        <v>469.4</v>
      </c>
      <c r="N32" s="28">
        <v>459.55</v>
      </c>
      <c r="O32" s="39">
        <v>13967000</v>
      </c>
      <c r="P32" s="40">
        <v>-7.9551104481852403E-3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849.75</v>
      </c>
      <c r="F33" s="37">
        <v>853.06666666666661</v>
      </c>
      <c r="G33" s="38">
        <v>843.48333333333323</v>
      </c>
      <c r="H33" s="38">
        <v>837.21666666666658</v>
      </c>
      <c r="I33" s="38">
        <v>827.63333333333321</v>
      </c>
      <c r="J33" s="38">
        <v>859.33333333333326</v>
      </c>
      <c r="K33" s="38">
        <v>868.91666666666674</v>
      </c>
      <c r="L33" s="38">
        <v>875.18333333333328</v>
      </c>
      <c r="M33" s="28">
        <v>862.65</v>
      </c>
      <c r="N33" s="28">
        <v>846.8</v>
      </c>
      <c r="O33" s="39">
        <v>49551600</v>
      </c>
      <c r="P33" s="40">
        <v>1.6443076923076921E-2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3681.85</v>
      </c>
      <c r="F34" s="37">
        <v>3695.75</v>
      </c>
      <c r="G34" s="38">
        <v>3636.7</v>
      </c>
      <c r="H34" s="38">
        <v>3591.5499999999997</v>
      </c>
      <c r="I34" s="38">
        <v>3532.4999999999995</v>
      </c>
      <c r="J34" s="38">
        <v>3740.9</v>
      </c>
      <c r="K34" s="38">
        <v>3799.9500000000003</v>
      </c>
      <c r="L34" s="38">
        <v>3845.1000000000004</v>
      </c>
      <c r="M34" s="28">
        <v>3754.8</v>
      </c>
      <c r="N34" s="28">
        <v>3650.6</v>
      </c>
      <c r="O34" s="39">
        <v>1266000</v>
      </c>
      <c r="P34" s="40">
        <v>5.963590709353421E-2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1344.05</v>
      </c>
      <c r="F35" s="37">
        <v>1354.1499999999999</v>
      </c>
      <c r="G35" s="38">
        <v>1330.1499999999996</v>
      </c>
      <c r="H35" s="38">
        <v>1316.2499999999998</v>
      </c>
      <c r="I35" s="38">
        <v>1292.2499999999995</v>
      </c>
      <c r="J35" s="38">
        <v>1368.0499999999997</v>
      </c>
      <c r="K35" s="38">
        <v>1392.0500000000002</v>
      </c>
      <c r="L35" s="38">
        <v>1405.9499999999998</v>
      </c>
      <c r="M35" s="28">
        <v>1378.15</v>
      </c>
      <c r="N35" s="28">
        <v>1340.25</v>
      </c>
      <c r="O35" s="39">
        <v>10034000</v>
      </c>
      <c r="P35" s="40">
        <v>2.7810499359795134E-2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6152.75</v>
      </c>
      <c r="F36" s="37">
        <v>6185.2666666666664</v>
      </c>
      <c r="G36" s="38">
        <v>6097.5333333333328</v>
      </c>
      <c r="H36" s="38">
        <v>6042.3166666666666</v>
      </c>
      <c r="I36" s="38">
        <v>5954.583333333333</v>
      </c>
      <c r="J36" s="38">
        <v>6240.4833333333327</v>
      </c>
      <c r="K36" s="38">
        <v>6328.2166666666662</v>
      </c>
      <c r="L36" s="38">
        <v>6383.4333333333325</v>
      </c>
      <c r="M36" s="28">
        <v>6273</v>
      </c>
      <c r="N36" s="28">
        <v>6130.05</v>
      </c>
      <c r="O36" s="39">
        <v>4721125</v>
      </c>
      <c r="P36" s="40">
        <v>1.7264598146951089E-2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2028.65</v>
      </c>
      <c r="F37" s="37">
        <v>2035.9333333333334</v>
      </c>
      <c r="G37" s="38">
        <v>2016.8666666666668</v>
      </c>
      <c r="H37" s="38">
        <v>2005.0833333333335</v>
      </c>
      <c r="I37" s="38">
        <v>1986.0166666666669</v>
      </c>
      <c r="J37" s="38">
        <v>2047.7166666666667</v>
      </c>
      <c r="K37" s="38">
        <v>2066.7833333333333</v>
      </c>
      <c r="L37" s="38">
        <v>2078.5666666666666</v>
      </c>
      <c r="M37" s="28">
        <v>2055</v>
      </c>
      <c r="N37" s="28">
        <v>2024.15</v>
      </c>
      <c r="O37" s="39">
        <v>1723200</v>
      </c>
      <c r="P37" s="40">
        <v>-1.7379214459506431E-3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358.4</v>
      </c>
      <c r="F38" s="37">
        <v>358.36666666666662</v>
      </c>
      <c r="G38" s="38">
        <v>353.53333333333325</v>
      </c>
      <c r="H38" s="38">
        <v>348.66666666666663</v>
      </c>
      <c r="I38" s="38">
        <v>343.83333333333326</v>
      </c>
      <c r="J38" s="38">
        <v>363.23333333333323</v>
      </c>
      <c r="K38" s="38">
        <v>368.06666666666661</v>
      </c>
      <c r="L38" s="38">
        <v>372.93333333333322</v>
      </c>
      <c r="M38" s="28">
        <v>363.2</v>
      </c>
      <c r="N38" s="28">
        <v>353.5</v>
      </c>
      <c r="O38" s="39">
        <v>6080000</v>
      </c>
      <c r="P38" s="40">
        <v>1.0907156158552806E-2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232.45</v>
      </c>
      <c r="F39" s="37">
        <v>230.91666666666666</v>
      </c>
      <c r="G39" s="38">
        <v>228.18333333333331</v>
      </c>
      <c r="H39" s="38">
        <v>223.91666666666666</v>
      </c>
      <c r="I39" s="38">
        <v>221.18333333333331</v>
      </c>
      <c r="J39" s="38">
        <v>235.18333333333331</v>
      </c>
      <c r="K39" s="38">
        <v>237.91666666666666</v>
      </c>
      <c r="L39" s="38">
        <v>242.18333333333331</v>
      </c>
      <c r="M39" s="28">
        <v>233.65</v>
      </c>
      <c r="N39" s="28">
        <v>226.65</v>
      </c>
      <c r="O39" s="39">
        <v>37278000</v>
      </c>
      <c r="P39" s="40">
        <v>1.4506769825918763E-3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159.19999999999999</v>
      </c>
      <c r="F40" s="37">
        <v>159.18333333333334</v>
      </c>
      <c r="G40" s="38">
        <v>157.31666666666666</v>
      </c>
      <c r="H40" s="38">
        <v>155.43333333333334</v>
      </c>
      <c r="I40" s="38">
        <v>153.56666666666666</v>
      </c>
      <c r="J40" s="38">
        <v>161.06666666666666</v>
      </c>
      <c r="K40" s="38">
        <v>162.93333333333334</v>
      </c>
      <c r="L40" s="38">
        <v>164.81666666666666</v>
      </c>
      <c r="M40" s="28">
        <v>161.05000000000001</v>
      </c>
      <c r="N40" s="28">
        <v>157.30000000000001</v>
      </c>
      <c r="O40" s="39">
        <v>108722250</v>
      </c>
      <c r="P40" s="40">
        <v>4.1993720565149134E-2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1419.75</v>
      </c>
      <c r="F41" s="37">
        <v>1414.2166666666665</v>
      </c>
      <c r="G41" s="38">
        <v>1404.4333333333329</v>
      </c>
      <c r="H41" s="38">
        <v>1389.1166666666666</v>
      </c>
      <c r="I41" s="38">
        <v>1379.333333333333</v>
      </c>
      <c r="J41" s="38">
        <v>1429.5333333333328</v>
      </c>
      <c r="K41" s="38">
        <v>1439.3166666666662</v>
      </c>
      <c r="L41" s="38">
        <v>1454.6333333333328</v>
      </c>
      <c r="M41" s="28">
        <v>1424</v>
      </c>
      <c r="N41" s="28">
        <v>1398.9</v>
      </c>
      <c r="O41" s="39">
        <v>2707375</v>
      </c>
      <c r="P41" s="40">
        <v>4.3013031041423878E-2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95.2</v>
      </c>
      <c r="F42" s="37">
        <v>95.550000000000011</v>
      </c>
      <c r="G42" s="38">
        <v>94.700000000000017</v>
      </c>
      <c r="H42" s="38">
        <v>94.2</v>
      </c>
      <c r="I42" s="38">
        <v>93.350000000000009</v>
      </c>
      <c r="J42" s="38">
        <v>96.050000000000026</v>
      </c>
      <c r="K42" s="38">
        <v>96.90000000000002</v>
      </c>
      <c r="L42" s="38">
        <v>97.400000000000034</v>
      </c>
      <c r="M42" s="28">
        <v>96.4</v>
      </c>
      <c r="N42" s="28">
        <v>95.05</v>
      </c>
      <c r="O42" s="39">
        <v>98889300</v>
      </c>
      <c r="P42" s="40">
        <v>1.7536656891495601E-2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578.35</v>
      </c>
      <c r="F43" s="37">
        <v>570.2833333333333</v>
      </c>
      <c r="G43" s="38">
        <v>560.91666666666663</v>
      </c>
      <c r="H43" s="38">
        <v>543.48333333333335</v>
      </c>
      <c r="I43" s="38">
        <v>534.11666666666667</v>
      </c>
      <c r="J43" s="38">
        <v>587.71666666666658</v>
      </c>
      <c r="K43" s="38">
        <v>597.08333333333337</v>
      </c>
      <c r="L43" s="38">
        <v>614.51666666666654</v>
      </c>
      <c r="M43" s="28">
        <v>579.65</v>
      </c>
      <c r="N43" s="28">
        <v>552.85</v>
      </c>
      <c r="O43" s="39">
        <v>6946500</v>
      </c>
      <c r="P43" s="40">
        <v>1.9038553069966682E-3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821</v>
      </c>
      <c r="F44" s="37">
        <v>822.51666666666677</v>
      </c>
      <c r="G44" s="38">
        <v>814.78333333333353</v>
      </c>
      <c r="H44" s="38">
        <v>808.56666666666672</v>
      </c>
      <c r="I44" s="38">
        <v>800.83333333333348</v>
      </c>
      <c r="J44" s="38">
        <v>828.73333333333358</v>
      </c>
      <c r="K44" s="38">
        <v>836.46666666666692</v>
      </c>
      <c r="L44" s="38">
        <v>842.68333333333362</v>
      </c>
      <c r="M44" s="28">
        <v>830.25</v>
      </c>
      <c r="N44" s="28">
        <v>816.3</v>
      </c>
      <c r="O44" s="39">
        <v>6960000</v>
      </c>
      <c r="P44" s="40">
        <v>5.1993067590987872E-3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747.25</v>
      </c>
      <c r="F45" s="37">
        <v>752.16666666666663</v>
      </c>
      <c r="G45" s="38">
        <v>739.93333333333328</v>
      </c>
      <c r="H45" s="38">
        <v>732.61666666666667</v>
      </c>
      <c r="I45" s="38">
        <v>720.38333333333333</v>
      </c>
      <c r="J45" s="38">
        <v>759.48333333333323</v>
      </c>
      <c r="K45" s="38">
        <v>771.71666666666658</v>
      </c>
      <c r="L45" s="38">
        <v>779.03333333333319</v>
      </c>
      <c r="M45" s="28">
        <v>764.4</v>
      </c>
      <c r="N45" s="28">
        <v>744.85</v>
      </c>
      <c r="O45" s="39">
        <v>44051500</v>
      </c>
      <c r="P45" s="40">
        <v>4.6799844000520001E-3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69.95</v>
      </c>
      <c r="F46" s="37">
        <v>69.433333333333337</v>
      </c>
      <c r="G46" s="38">
        <v>68.26666666666668</v>
      </c>
      <c r="H46" s="38">
        <v>66.583333333333343</v>
      </c>
      <c r="I46" s="38">
        <v>65.416666666666686</v>
      </c>
      <c r="J46" s="38">
        <v>71.116666666666674</v>
      </c>
      <c r="K46" s="38">
        <v>72.283333333333331</v>
      </c>
      <c r="L46" s="38">
        <v>73.966666666666669</v>
      </c>
      <c r="M46" s="28">
        <v>70.599999999999994</v>
      </c>
      <c r="N46" s="28">
        <v>67.75</v>
      </c>
      <c r="O46" s="39">
        <v>75589500</v>
      </c>
      <c r="P46" s="40">
        <v>-2.4657905432868176E-2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230.85</v>
      </c>
      <c r="F47" s="37">
        <v>229.68333333333331</v>
      </c>
      <c r="G47" s="38">
        <v>225.81666666666661</v>
      </c>
      <c r="H47" s="38">
        <v>220.7833333333333</v>
      </c>
      <c r="I47" s="38">
        <v>216.9166666666666</v>
      </c>
      <c r="J47" s="38">
        <v>234.71666666666661</v>
      </c>
      <c r="K47" s="38">
        <v>238.58333333333334</v>
      </c>
      <c r="L47" s="38">
        <v>243.61666666666662</v>
      </c>
      <c r="M47" s="28">
        <v>233.55</v>
      </c>
      <c r="N47" s="28">
        <v>224.65</v>
      </c>
      <c r="O47" s="39">
        <v>35114100</v>
      </c>
      <c r="P47" s="40">
        <v>5.2098408104196817E-2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17986.349999999999</v>
      </c>
      <c r="F48" s="37">
        <v>17960.2</v>
      </c>
      <c r="G48" s="38">
        <v>17836.150000000001</v>
      </c>
      <c r="H48" s="38">
        <v>17685.95</v>
      </c>
      <c r="I48" s="38">
        <v>17561.900000000001</v>
      </c>
      <c r="J48" s="38">
        <v>18110.400000000001</v>
      </c>
      <c r="K48" s="38">
        <v>18234.449999999997</v>
      </c>
      <c r="L48" s="38">
        <v>18384.650000000001</v>
      </c>
      <c r="M48" s="28">
        <v>18084.25</v>
      </c>
      <c r="N48" s="28">
        <v>17810</v>
      </c>
      <c r="O48" s="39">
        <v>147750</v>
      </c>
      <c r="P48" s="40">
        <v>-8.7219054008721899E-3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318.85000000000002</v>
      </c>
      <c r="F49" s="37">
        <v>319.23333333333335</v>
      </c>
      <c r="G49" s="38">
        <v>315.36666666666667</v>
      </c>
      <c r="H49" s="38">
        <v>311.88333333333333</v>
      </c>
      <c r="I49" s="38">
        <v>308.01666666666665</v>
      </c>
      <c r="J49" s="38">
        <v>322.7166666666667</v>
      </c>
      <c r="K49" s="38">
        <v>326.58333333333337</v>
      </c>
      <c r="L49" s="38">
        <v>330.06666666666672</v>
      </c>
      <c r="M49" s="28">
        <v>323.10000000000002</v>
      </c>
      <c r="N49" s="28">
        <v>315.75</v>
      </c>
      <c r="O49" s="39">
        <v>14959800</v>
      </c>
      <c r="P49" s="40">
        <v>1.0087506076810889E-2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4480.45</v>
      </c>
      <c r="F50" s="37">
        <v>4463.7833333333328</v>
      </c>
      <c r="G50" s="38">
        <v>4436.4666666666653</v>
      </c>
      <c r="H50" s="38">
        <v>4392.4833333333327</v>
      </c>
      <c r="I50" s="38">
        <v>4365.1666666666652</v>
      </c>
      <c r="J50" s="38">
        <v>4507.7666666666655</v>
      </c>
      <c r="K50" s="38">
        <v>4535.083333333333</v>
      </c>
      <c r="L50" s="38">
        <v>4579.0666666666657</v>
      </c>
      <c r="M50" s="28">
        <v>4491.1000000000004</v>
      </c>
      <c r="N50" s="28">
        <v>4419.8</v>
      </c>
      <c r="O50" s="39">
        <v>1410800</v>
      </c>
      <c r="P50" s="40">
        <v>-2.4882499308819462E-2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276.89999999999998</v>
      </c>
      <c r="F51" s="37">
        <v>278.7</v>
      </c>
      <c r="G51" s="38">
        <v>274.29999999999995</v>
      </c>
      <c r="H51" s="38">
        <v>271.7</v>
      </c>
      <c r="I51" s="38">
        <v>267.29999999999995</v>
      </c>
      <c r="J51" s="38">
        <v>281.29999999999995</v>
      </c>
      <c r="K51" s="38">
        <v>285.69999999999993</v>
      </c>
      <c r="L51" s="38">
        <v>288.29999999999995</v>
      </c>
      <c r="M51" s="28">
        <v>283.10000000000002</v>
      </c>
      <c r="N51" s="28">
        <v>276.10000000000002</v>
      </c>
      <c r="O51" s="39">
        <v>8020000</v>
      </c>
      <c r="P51" s="40">
        <v>-5.456349206349206E-3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280.85000000000002</v>
      </c>
      <c r="F52" s="37">
        <v>279.28333333333336</v>
      </c>
      <c r="G52" s="38">
        <v>276.81666666666672</v>
      </c>
      <c r="H52" s="38">
        <v>272.78333333333336</v>
      </c>
      <c r="I52" s="38">
        <v>270.31666666666672</v>
      </c>
      <c r="J52" s="38">
        <v>283.31666666666672</v>
      </c>
      <c r="K52" s="38">
        <v>285.7833333333333</v>
      </c>
      <c r="L52" s="38">
        <v>289.81666666666672</v>
      </c>
      <c r="M52" s="28">
        <v>281.75</v>
      </c>
      <c r="N52" s="28">
        <v>275.25</v>
      </c>
      <c r="O52" s="39">
        <v>39546900</v>
      </c>
      <c r="P52" s="40">
        <v>-2.3793655025326578E-2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577</v>
      </c>
      <c r="F53" s="37">
        <v>576.06666666666672</v>
      </c>
      <c r="G53" s="38">
        <v>571.23333333333346</v>
      </c>
      <c r="H53" s="38">
        <v>565.4666666666667</v>
      </c>
      <c r="I53" s="38">
        <v>560.63333333333344</v>
      </c>
      <c r="J53" s="38">
        <v>581.83333333333348</v>
      </c>
      <c r="K53" s="38">
        <v>586.66666666666674</v>
      </c>
      <c r="L53" s="38">
        <v>592.43333333333351</v>
      </c>
      <c r="M53" s="28">
        <v>580.9</v>
      </c>
      <c r="N53" s="28">
        <v>570.29999999999995</v>
      </c>
      <c r="O53" s="39">
        <v>2947425</v>
      </c>
      <c r="P53" s="40">
        <v>-1.144538914323087E-2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275.75</v>
      </c>
      <c r="F54" s="37">
        <v>274.86666666666667</v>
      </c>
      <c r="G54" s="38">
        <v>272.23333333333335</v>
      </c>
      <c r="H54" s="38">
        <v>268.7166666666667</v>
      </c>
      <c r="I54" s="38">
        <v>266.08333333333337</v>
      </c>
      <c r="J54" s="38">
        <v>278.38333333333333</v>
      </c>
      <c r="K54" s="38">
        <v>281.01666666666665</v>
      </c>
      <c r="L54" s="38">
        <v>284.5333333333333</v>
      </c>
      <c r="M54" s="28">
        <v>277.5</v>
      </c>
      <c r="N54" s="28">
        <v>271.35000000000002</v>
      </c>
      <c r="O54" s="39">
        <v>4906500</v>
      </c>
      <c r="P54" s="40">
        <v>1.8376722817764165E-3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760.15</v>
      </c>
      <c r="F55" s="37">
        <v>763.13333333333333</v>
      </c>
      <c r="G55" s="38">
        <v>752.86666666666667</v>
      </c>
      <c r="H55" s="38">
        <v>745.58333333333337</v>
      </c>
      <c r="I55" s="38">
        <v>735.31666666666672</v>
      </c>
      <c r="J55" s="38">
        <v>770.41666666666663</v>
      </c>
      <c r="K55" s="38">
        <v>780.68333333333328</v>
      </c>
      <c r="L55" s="38">
        <v>787.96666666666658</v>
      </c>
      <c r="M55" s="28">
        <v>773.4</v>
      </c>
      <c r="N55" s="28">
        <v>755.85</v>
      </c>
      <c r="O55" s="39">
        <v>11051250</v>
      </c>
      <c r="P55" s="40">
        <v>1.4457831325301205E-2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913</v>
      </c>
      <c r="F56" s="37">
        <v>924.4666666666667</v>
      </c>
      <c r="G56" s="38">
        <v>899.23333333333335</v>
      </c>
      <c r="H56" s="38">
        <v>885.4666666666667</v>
      </c>
      <c r="I56" s="38">
        <v>860.23333333333335</v>
      </c>
      <c r="J56" s="38">
        <v>938.23333333333335</v>
      </c>
      <c r="K56" s="38">
        <v>963.4666666666667</v>
      </c>
      <c r="L56" s="38">
        <v>977.23333333333335</v>
      </c>
      <c r="M56" s="28">
        <v>949.7</v>
      </c>
      <c r="N56" s="28">
        <v>910.7</v>
      </c>
      <c r="O56" s="39">
        <v>11406850</v>
      </c>
      <c r="P56" s="40">
        <v>0.22071508069003895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214.55</v>
      </c>
      <c r="F57" s="37">
        <v>214.80000000000004</v>
      </c>
      <c r="G57" s="38">
        <v>212.05000000000007</v>
      </c>
      <c r="H57" s="38">
        <v>209.55000000000004</v>
      </c>
      <c r="I57" s="38">
        <v>206.80000000000007</v>
      </c>
      <c r="J57" s="38">
        <v>217.30000000000007</v>
      </c>
      <c r="K57" s="38">
        <v>220.05</v>
      </c>
      <c r="L57" s="38">
        <v>222.55000000000007</v>
      </c>
      <c r="M57" s="28">
        <v>217.55</v>
      </c>
      <c r="N57" s="28">
        <v>212.3</v>
      </c>
      <c r="O57" s="39">
        <v>42067200</v>
      </c>
      <c r="P57" s="40">
        <v>9.2257360959651036E-2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4309.45</v>
      </c>
      <c r="F58" s="37">
        <v>4313.3833333333332</v>
      </c>
      <c r="G58" s="38">
        <v>4272.9666666666662</v>
      </c>
      <c r="H58" s="38">
        <v>4236.4833333333327</v>
      </c>
      <c r="I58" s="38">
        <v>4196.0666666666657</v>
      </c>
      <c r="J58" s="38">
        <v>4349.8666666666668</v>
      </c>
      <c r="K58" s="38">
        <v>4390.2833333333347</v>
      </c>
      <c r="L58" s="38">
        <v>4426.7666666666673</v>
      </c>
      <c r="M58" s="28">
        <v>4353.8</v>
      </c>
      <c r="N58" s="28">
        <v>4276.8999999999996</v>
      </c>
      <c r="O58" s="39">
        <v>935700</v>
      </c>
      <c r="P58" s="40">
        <v>-1.8410700236034618E-2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1480.75</v>
      </c>
      <c r="F59" s="37">
        <v>1476.0166666666667</v>
      </c>
      <c r="G59" s="38">
        <v>1465.1333333333332</v>
      </c>
      <c r="H59" s="38">
        <v>1449.5166666666667</v>
      </c>
      <c r="I59" s="38">
        <v>1438.6333333333332</v>
      </c>
      <c r="J59" s="38">
        <v>1491.6333333333332</v>
      </c>
      <c r="K59" s="38">
        <v>1502.5166666666669</v>
      </c>
      <c r="L59" s="38">
        <v>1518.1333333333332</v>
      </c>
      <c r="M59" s="28">
        <v>1486.9</v>
      </c>
      <c r="N59" s="28">
        <v>1460.4</v>
      </c>
      <c r="O59" s="39">
        <v>1852900</v>
      </c>
      <c r="P59" s="40">
        <v>-3.2175502742230348E-2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594.54999999999995</v>
      </c>
      <c r="F60" s="37">
        <v>596.63333333333333</v>
      </c>
      <c r="G60" s="38">
        <v>591.4666666666667</v>
      </c>
      <c r="H60" s="38">
        <v>588.38333333333333</v>
      </c>
      <c r="I60" s="38">
        <v>583.2166666666667</v>
      </c>
      <c r="J60" s="38">
        <v>599.7166666666667</v>
      </c>
      <c r="K60" s="38">
        <v>604.88333333333344</v>
      </c>
      <c r="L60" s="38">
        <v>607.9666666666667</v>
      </c>
      <c r="M60" s="28">
        <v>601.79999999999995</v>
      </c>
      <c r="N60" s="28">
        <v>593.54999999999995</v>
      </c>
      <c r="O60" s="39">
        <v>9947000</v>
      </c>
      <c r="P60" s="40">
        <v>2.6946107784431138E-2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904.7</v>
      </c>
      <c r="F61" s="37">
        <v>905.23333333333323</v>
      </c>
      <c r="G61" s="38">
        <v>894.96666666666647</v>
      </c>
      <c r="H61" s="38">
        <v>885.23333333333323</v>
      </c>
      <c r="I61" s="38">
        <v>874.96666666666647</v>
      </c>
      <c r="J61" s="38">
        <v>914.96666666666647</v>
      </c>
      <c r="K61" s="38">
        <v>925.23333333333312</v>
      </c>
      <c r="L61" s="38">
        <v>934.96666666666647</v>
      </c>
      <c r="M61" s="28">
        <v>915.5</v>
      </c>
      <c r="N61" s="28">
        <v>895.5</v>
      </c>
      <c r="O61" s="39">
        <v>1715000</v>
      </c>
      <c r="P61" s="40">
        <v>2.8653295128939827E-3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305.25</v>
      </c>
      <c r="F62" s="37">
        <v>304.98333333333335</v>
      </c>
      <c r="G62" s="38">
        <v>301.4666666666667</v>
      </c>
      <c r="H62" s="38">
        <v>297.68333333333334</v>
      </c>
      <c r="I62" s="38">
        <v>294.16666666666669</v>
      </c>
      <c r="J62" s="38">
        <v>308.76666666666671</v>
      </c>
      <c r="K62" s="38">
        <v>312.28333333333336</v>
      </c>
      <c r="L62" s="38">
        <v>316.06666666666672</v>
      </c>
      <c r="M62" s="28">
        <v>308.5</v>
      </c>
      <c r="N62" s="28">
        <v>301.2</v>
      </c>
      <c r="O62" s="39">
        <v>5956500</v>
      </c>
      <c r="P62" s="40">
        <v>-2.2613065326633165E-3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138.85</v>
      </c>
      <c r="F63" s="37">
        <v>138.01666666666665</v>
      </c>
      <c r="G63" s="38">
        <v>136.33333333333331</v>
      </c>
      <c r="H63" s="38">
        <v>133.81666666666666</v>
      </c>
      <c r="I63" s="38">
        <v>132.13333333333333</v>
      </c>
      <c r="J63" s="38">
        <v>140.5333333333333</v>
      </c>
      <c r="K63" s="38">
        <v>142.21666666666664</v>
      </c>
      <c r="L63" s="38">
        <v>144.73333333333329</v>
      </c>
      <c r="M63" s="28">
        <v>139.69999999999999</v>
      </c>
      <c r="N63" s="28">
        <v>135.5</v>
      </c>
      <c r="O63" s="39">
        <v>12025000</v>
      </c>
      <c r="P63" s="40">
        <v>-6.4202334630350189E-2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1578.3</v>
      </c>
      <c r="F64" s="37">
        <v>1579.6499999999999</v>
      </c>
      <c r="G64" s="38">
        <v>1565.3999999999996</v>
      </c>
      <c r="H64" s="38">
        <v>1552.4999999999998</v>
      </c>
      <c r="I64" s="38">
        <v>1538.2499999999995</v>
      </c>
      <c r="J64" s="38">
        <v>1592.5499999999997</v>
      </c>
      <c r="K64" s="38">
        <v>1606.8000000000002</v>
      </c>
      <c r="L64" s="38">
        <v>1619.6999999999998</v>
      </c>
      <c r="M64" s="28">
        <v>1593.9</v>
      </c>
      <c r="N64" s="28">
        <v>1566.75</v>
      </c>
      <c r="O64" s="39">
        <v>2848200</v>
      </c>
      <c r="P64" s="40">
        <v>9.785152095298873E-3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535.04999999999995</v>
      </c>
      <c r="F65" s="37">
        <v>533.19999999999993</v>
      </c>
      <c r="G65" s="38">
        <v>529.69999999999982</v>
      </c>
      <c r="H65" s="38">
        <v>524.34999999999991</v>
      </c>
      <c r="I65" s="38">
        <v>520.8499999999998</v>
      </c>
      <c r="J65" s="38">
        <v>538.54999999999984</v>
      </c>
      <c r="K65" s="38">
        <v>542.05000000000007</v>
      </c>
      <c r="L65" s="38">
        <v>547.39999999999986</v>
      </c>
      <c r="M65" s="28">
        <v>536.70000000000005</v>
      </c>
      <c r="N65" s="28">
        <v>527.85</v>
      </c>
      <c r="O65" s="39">
        <v>9947500</v>
      </c>
      <c r="P65" s="40">
        <v>-1.7652141710899887E-2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1844.4</v>
      </c>
      <c r="F66" s="37">
        <v>1843.8999999999999</v>
      </c>
      <c r="G66" s="38">
        <v>1825.4499999999998</v>
      </c>
      <c r="H66" s="38">
        <v>1806.5</v>
      </c>
      <c r="I66" s="38">
        <v>1788.05</v>
      </c>
      <c r="J66" s="38">
        <v>1862.8499999999997</v>
      </c>
      <c r="K66" s="38">
        <v>1881.3</v>
      </c>
      <c r="L66" s="38">
        <v>1900.2499999999995</v>
      </c>
      <c r="M66" s="28">
        <v>1862.35</v>
      </c>
      <c r="N66" s="28">
        <v>1824.95</v>
      </c>
      <c r="O66" s="39">
        <v>1915500</v>
      </c>
      <c r="P66" s="40">
        <v>7.2508398656215001E-2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1805.45</v>
      </c>
      <c r="F67" s="37">
        <v>1799.0999999999997</v>
      </c>
      <c r="G67" s="38">
        <v>1779.1999999999994</v>
      </c>
      <c r="H67" s="38">
        <v>1752.9499999999996</v>
      </c>
      <c r="I67" s="38">
        <v>1733.0499999999993</v>
      </c>
      <c r="J67" s="38">
        <v>1825.3499999999995</v>
      </c>
      <c r="K67" s="38">
        <v>1845.2499999999995</v>
      </c>
      <c r="L67" s="38">
        <v>1871.4999999999995</v>
      </c>
      <c r="M67" s="28">
        <v>1819</v>
      </c>
      <c r="N67" s="28">
        <v>1772.85</v>
      </c>
      <c r="O67" s="39">
        <v>1441500</v>
      </c>
      <c r="P67" s="40">
        <v>1.228932584269663E-2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188.45</v>
      </c>
      <c r="F68" s="37">
        <v>186.43333333333331</v>
      </c>
      <c r="G68" s="38">
        <v>184.01666666666662</v>
      </c>
      <c r="H68" s="38">
        <v>179.58333333333331</v>
      </c>
      <c r="I68" s="38">
        <v>177.16666666666663</v>
      </c>
      <c r="J68" s="38">
        <v>190.86666666666662</v>
      </c>
      <c r="K68" s="38">
        <v>193.2833333333333</v>
      </c>
      <c r="L68" s="38">
        <v>197.71666666666661</v>
      </c>
      <c r="M68" s="28">
        <v>188.85</v>
      </c>
      <c r="N68" s="28">
        <v>182</v>
      </c>
      <c r="O68" s="39">
        <v>18155200</v>
      </c>
      <c r="P68" s="40">
        <v>-4.1820599970444808E-2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2845.25</v>
      </c>
      <c r="F69" s="37">
        <v>2860.0833333333335</v>
      </c>
      <c r="G69" s="38">
        <v>2822.166666666667</v>
      </c>
      <c r="H69" s="38">
        <v>2799.0833333333335</v>
      </c>
      <c r="I69" s="38">
        <v>2761.166666666667</v>
      </c>
      <c r="J69" s="38">
        <v>2883.166666666667</v>
      </c>
      <c r="K69" s="38">
        <v>2921.0833333333339</v>
      </c>
      <c r="L69" s="38">
        <v>2944.166666666667</v>
      </c>
      <c r="M69" s="28">
        <v>2898</v>
      </c>
      <c r="N69" s="28">
        <v>2837</v>
      </c>
      <c r="O69" s="39">
        <v>3072450</v>
      </c>
      <c r="P69" s="40">
        <v>1.1955931031075539E-2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2897.1</v>
      </c>
      <c r="F70" s="37">
        <v>2860.85</v>
      </c>
      <c r="G70" s="38">
        <v>2806.7</v>
      </c>
      <c r="H70" s="38">
        <v>2716.2999999999997</v>
      </c>
      <c r="I70" s="38">
        <v>2662.1499999999996</v>
      </c>
      <c r="J70" s="38">
        <v>2951.25</v>
      </c>
      <c r="K70" s="38">
        <v>3005.4000000000005</v>
      </c>
      <c r="L70" s="38">
        <v>3095.8</v>
      </c>
      <c r="M70" s="28">
        <v>2915</v>
      </c>
      <c r="N70" s="28">
        <v>2770.45</v>
      </c>
      <c r="O70" s="39">
        <v>895875</v>
      </c>
      <c r="P70" s="40">
        <v>-2.4499795835034709E-2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353.05</v>
      </c>
      <c r="F71" s="37">
        <v>353.08333333333331</v>
      </c>
      <c r="G71" s="38">
        <v>350.36666666666662</v>
      </c>
      <c r="H71" s="38">
        <v>347.68333333333328</v>
      </c>
      <c r="I71" s="38">
        <v>344.96666666666658</v>
      </c>
      <c r="J71" s="38">
        <v>355.76666666666665</v>
      </c>
      <c r="K71" s="38">
        <v>358.48333333333335</v>
      </c>
      <c r="L71" s="38">
        <v>361.16666666666669</v>
      </c>
      <c r="M71" s="28">
        <v>355.8</v>
      </c>
      <c r="N71" s="28">
        <v>350.4</v>
      </c>
      <c r="O71" s="39">
        <v>45107700</v>
      </c>
      <c r="P71" s="40">
        <v>-1.3246706370691211E-2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4347.3999999999996</v>
      </c>
      <c r="F72" s="37">
        <v>4379.083333333333</v>
      </c>
      <c r="G72" s="38">
        <v>4300.4666666666662</v>
      </c>
      <c r="H72" s="38">
        <v>4253.5333333333328</v>
      </c>
      <c r="I72" s="38">
        <v>4174.9166666666661</v>
      </c>
      <c r="J72" s="38">
        <v>4426.0166666666664</v>
      </c>
      <c r="K72" s="38">
        <v>4504.6333333333332</v>
      </c>
      <c r="L72" s="38">
        <v>4551.5666666666666</v>
      </c>
      <c r="M72" s="28">
        <v>4457.7</v>
      </c>
      <c r="N72" s="28">
        <v>4332.1499999999996</v>
      </c>
      <c r="O72" s="39">
        <v>2169250</v>
      </c>
      <c r="P72" s="40">
        <v>4.5421686746987953E-2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3126.95</v>
      </c>
      <c r="F73" s="37">
        <v>3146.4</v>
      </c>
      <c r="G73" s="38">
        <v>3098.5</v>
      </c>
      <c r="H73" s="38">
        <v>3070.0499999999997</v>
      </c>
      <c r="I73" s="38">
        <v>3022.1499999999996</v>
      </c>
      <c r="J73" s="38">
        <v>3174.8500000000004</v>
      </c>
      <c r="K73" s="38">
        <v>3222.7500000000009</v>
      </c>
      <c r="L73" s="38">
        <v>3251.2000000000007</v>
      </c>
      <c r="M73" s="28">
        <v>3194.3</v>
      </c>
      <c r="N73" s="28">
        <v>3117.95</v>
      </c>
      <c r="O73" s="39">
        <v>3125150</v>
      </c>
      <c r="P73" s="40">
        <v>-3.9182759585782258E-4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2011.7</v>
      </c>
      <c r="F74" s="37">
        <v>1999.8333333333333</v>
      </c>
      <c r="G74" s="38">
        <v>1971.0666666666666</v>
      </c>
      <c r="H74" s="38">
        <v>1930.4333333333334</v>
      </c>
      <c r="I74" s="38">
        <v>1901.6666666666667</v>
      </c>
      <c r="J74" s="38">
        <v>2040.4666666666665</v>
      </c>
      <c r="K74" s="38">
        <v>2069.2333333333336</v>
      </c>
      <c r="L74" s="38">
        <v>2109.8666666666663</v>
      </c>
      <c r="M74" s="28">
        <v>2028.6</v>
      </c>
      <c r="N74" s="28">
        <v>1959.2</v>
      </c>
      <c r="O74" s="39">
        <v>1386550</v>
      </c>
      <c r="P74" s="40">
        <v>0.12544642857142857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176.45</v>
      </c>
      <c r="F75" s="37">
        <v>175.85</v>
      </c>
      <c r="G75" s="38">
        <v>174</v>
      </c>
      <c r="H75" s="38">
        <v>171.55</v>
      </c>
      <c r="I75" s="38">
        <v>169.70000000000002</v>
      </c>
      <c r="J75" s="38">
        <v>178.29999999999998</v>
      </c>
      <c r="K75" s="38">
        <v>180.14999999999995</v>
      </c>
      <c r="L75" s="38">
        <v>182.59999999999997</v>
      </c>
      <c r="M75" s="28">
        <v>177.7</v>
      </c>
      <c r="N75" s="28">
        <v>173.4</v>
      </c>
      <c r="O75" s="39">
        <v>19166400</v>
      </c>
      <c r="P75" s="40">
        <v>-1.9340578375391416E-2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129.65</v>
      </c>
      <c r="F76" s="37">
        <v>129.61666666666665</v>
      </c>
      <c r="G76" s="38">
        <v>128.48333333333329</v>
      </c>
      <c r="H76" s="38">
        <v>127.31666666666663</v>
      </c>
      <c r="I76" s="38">
        <v>126.18333333333328</v>
      </c>
      <c r="J76" s="38">
        <v>130.7833333333333</v>
      </c>
      <c r="K76" s="38">
        <v>131.91666666666669</v>
      </c>
      <c r="L76" s="38">
        <v>133.08333333333331</v>
      </c>
      <c r="M76" s="28">
        <v>130.75</v>
      </c>
      <c r="N76" s="28">
        <v>128.44999999999999</v>
      </c>
      <c r="O76" s="39">
        <v>66180000</v>
      </c>
      <c r="P76" s="40">
        <v>-1.8683274021352312E-2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113.15</v>
      </c>
      <c r="F77" s="37">
        <v>113.10000000000001</v>
      </c>
      <c r="G77" s="38">
        <v>111.60000000000002</v>
      </c>
      <c r="H77" s="38">
        <v>110.05000000000001</v>
      </c>
      <c r="I77" s="38">
        <v>108.55000000000003</v>
      </c>
      <c r="J77" s="38">
        <v>114.65000000000002</v>
      </c>
      <c r="K77" s="38">
        <v>116.14999999999999</v>
      </c>
      <c r="L77" s="38">
        <v>117.70000000000002</v>
      </c>
      <c r="M77" s="28">
        <v>114.6</v>
      </c>
      <c r="N77" s="28">
        <v>111.55</v>
      </c>
      <c r="O77" s="39">
        <v>15901600</v>
      </c>
      <c r="P77" s="40">
        <v>-1.6720257234726688E-2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103.5</v>
      </c>
      <c r="F78" s="37">
        <v>103.8</v>
      </c>
      <c r="G78" s="38">
        <v>102.8</v>
      </c>
      <c r="H78" s="38">
        <v>102.1</v>
      </c>
      <c r="I78" s="38">
        <v>101.1</v>
      </c>
      <c r="J78" s="38">
        <v>104.5</v>
      </c>
      <c r="K78" s="38">
        <v>105.5</v>
      </c>
      <c r="L78" s="38">
        <v>106.2</v>
      </c>
      <c r="M78" s="28">
        <v>104.8</v>
      </c>
      <c r="N78" s="28">
        <v>103.1</v>
      </c>
      <c r="O78" s="39">
        <v>71488950</v>
      </c>
      <c r="P78" s="40">
        <v>4.2984915231611263E-2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431.1</v>
      </c>
      <c r="F79" s="37">
        <v>429.8</v>
      </c>
      <c r="G79" s="38">
        <v>424.55</v>
      </c>
      <c r="H79" s="38">
        <v>418</v>
      </c>
      <c r="I79" s="38">
        <v>412.75</v>
      </c>
      <c r="J79" s="38">
        <v>436.35</v>
      </c>
      <c r="K79" s="38">
        <v>441.6</v>
      </c>
      <c r="L79" s="38">
        <v>448.15000000000003</v>
      </c>
      <c r="M79" s="28">
        <v>435.05</v>
      </c>
      <c r="N79" s="28">
        <v>423.25</v>
      </c>
      <c r="O79" s="39">
        <v>4609550</v>
      </c>
      <c r="P79" s="40">
        <v>2.5814778960955145E-2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38.1</v>
      </c>
      <c r="F80" s="37">
        <v>38</v>
      </c>
      <c r="G80" s="38">
        <v>37.75</v>
      </c>
      <c r="H80" s="38">
        <v>37.4</v>
      </c>
      <c r="I80" s="38">
        <v>37.15</v>
      </c>
      <c r="J80" s="38">
        <v>38.35</v>
      </c>
      <c r="K80" s="38">
        <v>38.6</v>
      </c>
      <c r="L80" s="38">
        <v>38.950000000000003</v>
      </c>
      <c r="M80" s="28">
        <v>38.25</v>
      </c>
      <c r="N80" s="28">
        <v>37.65</v>
      </c>
      <c r="O80" s="39">
        <v>123165000</v>
      </c>
      <c r="P80" s="40">
        <v>-6.1728395061728392E-3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528.75</v>
      </c>
      <c r="F81" s="37">
        <v>529.11666666666667</v>
      </c>
      <c r="G81" s="38">
        <v>523.33333333333337</v>
      </c>
      <c r="H81" s="38">
        <v>517.91666666666674</v>
      </c>
      <c r="I81" s="38">
        <v>512.13333333333344</v>
      </c>
      <c r="J81" s="38">
        <v>534.5333333333333</v>
      </c>
      <c r="K81" s="38">
        <v>540.31666666666661</v>
      </c>
      <c r="L81" s="38">
        <v>545.73333333333323</v>
      </c>
      <c r="M81" s="28">
        <v>534.9</v>
      </c>
      <c r="N81" s="28">
        <v>523.70000000000005</v>
      </c>
      <c r="O81" s="39">
        <v>8880300</v>
      </c>
      <c r="P81" s="40">
        <v>-2.1910604732690623E-3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927.8</v>
      </c>
      <c r="F82" s="37">
        <v>926.06666666666661</v>
      </c>
      <c r="G82" s="38">
        <v>921.13333333333321</v>
      </c>
      <c r="H82" s="38">
        <v>914.46666666666658</v>
      </c>
      <c r="I82" s="38">
        <v>909.53333333333319</v>
      </c>
      <c r="J82" s="38">
        <v>932.73333333333323</v>
      </c>
      <c r="K82" s="38">
        <v>937.66666666666663</v>
      </c>
      <c r="L82" s="38">
        <v>944.33333333333326</v>
      </c>
      <c r="M82" s="28">
        <v>931</v>
      </c>
      <c r="N82" s="28">
        <v>919.4</v>
      </c>
      <c r="O82" s="39">
        <v>5167000</v>
      </c>
      <c r="P82" s="40">
        <v>-3.2940295714018339E-2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1106.3</v>
      </c>
      <c r="F83" s="37">
        <v>1106.6166666666666</v>
      </c>
      <c r="G83" s="38">
        <v>1097.7833333333331</v>
      </c>
      <c r="H83" s="38">
        <v>1089.2666666666664</v>
      </c>
      <c r="I83" s="38">
        <v>1080.4333333333329</v>
      </c>
      <c r="J83" s="38">
        <v>1115.1333333333332</v>
      </c>
      <c r="K83" s="38">
        <v>1123.9666666666667</v>
      </c>
      <c r="L83" s="38">
        <v>1132.4833333333333</v>
      </c>
      <c r="M83" s="28">
        <v>1115.45</v>
      </c>
      <c r="N83" s="28">
        <v>1098.0999999999999</v>
      </c>
      <c r="O83" s="39">
        <v>4655450</v>
      </c>
      <c r="P83" s="40">
        <v>4.4012470199889971E-3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281.75</v>
      </c>
      <c r="F84" s="37">
        <v>283.38333333333333</v>
      </c>
      <c r="G84" s="38">
        <v>279.51666666666665</v>
      </c>
      <c r="H84" s="38">
        <v>277.2833333333333</v>
      </c>
      <c r="I84" s="38">
        <v>273.41666666666663</v>
      </c>
      <c r="J84" s="38">
        <v>285.61666666666667</v>
      </c>
      <c r="K84" s="38">
        <v>289.48333333333335</v>
      </c>
      <c r="L84" s="38">
        <v>291.7166666666667</v>
      </c>
      <c r="M84" s="28">
        <v>287.25</v>
      </c>
      <c r="N84" s="28">
        <v>281.14999999999998</v>
      </c>
      <c r="O84" s="39">
        <v>6798000</v>
      </c>
      <c r="P84" s="40">
        <v>3.5429583702391498E-3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1585.7</v>
      </c>
      <c r="F85" s="37">
        <v>1582.2833333333335</v>
      </c>
      <c r="G85" s="38">
        <v>1571.7166666666672</v>
      </c>
      <c r="H85" s="38">
        <v>1557.7333333333336</v>
      </c>
      <c r="I85" s="38">
        <v>1547.1666666666672</v>
      </c>
      <c r="J85" s="38">
        <v>1596.2666666666671</v>
      </c>
      <c r="K85" s="38">
        <v>1606.8333333333333</v>
      </c>
      <c r="L85" s="38">
        <v>1620.8166666666671</v>
      </c>
      <c r="M85" s="28">
        <v>1592.85</v>
      </c>
      <c r="N85" s="28">
        <v>1568.3</v>
      </c>
      <c r="O85" s="39">
        <v>9252050</v>
      </c>
      <c r="P85" s="40">
        <v>1.8723849372384936E-2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508.5</v>
      </c>
      <c r="F86" s="37">
        <v>507.43333333333334</v>
      </c>
      <c r="G86" s="38">
        <v>501.06666666666672</v>
      </c>
      <c r="H86" s="38">
        <v>493.63333333333338</v>
      </c>
      <c r="I86" s="38">
        <v>487.26666666666677</v>
      </c>
      <c r="J86" s="38">
        <v>514.86666666666667</v>
      </c>
      <c r="K86" s="38">
        <v>521.23333333333335</v>
      </c>
      <c r="L86" s="38">
        <v>528.66666666666663</v>
      </c>
      <c r="M86" s="28">
        <v>513.79999999999995</v>
      </c>
      <c r="N86" s="28">
        <v>500</v>
      </c>
      <c r="O86" s="39">
        <v>3835000</v>
      </c>
      <c r="P86" s="40">
        <v>8.9101881434149807E-2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2581.25</v>
      </c>
      <c r="F87" s="37">
        <v>2585.9166666666665</v>
      </c>
      <c r="G87" s="38">
        <v>2559.583333333333</v>
      </c>
      <c r="H87" s="38">
        <v>2537.9166666666665</v>
      </c>
      <c r="I87" s="38">
        <v>2511.583333333333</v>
      </c>
      <c r="J87" s="38">
        <v>2607.583333333333</v>
      </c>
      <c r="K87" s="38">
        <v>2633.9166666666661</v>
      </c>
      <c r="L87" s="38">
        <v>2655.583333333333</v>
      </c>
      <c r="M87" s="28">
        <v>2612.25</v>
      </c>
      <c r="N87" s="28">
        <v>2564.25</v>
      </c>
      <c r="O87" s="39">
        <v>3065700</v>
      </c>
      <c r="P87" s="40">
        <v>-1.6608050019538882E-3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1204.6500000000001</v>
      </c>
      <c r="F88" s="37">
        <v>1198.1166666666666</v>
      </c>
      <c r="G88" s="38">
        <v>1181.6333333333332</v>
      </c>
      <c r="H88" s="38">
        <v>1158.6166666666666</v>
      </c>
      <c r="I88" s="38">
        <v>1142.1333333333332</v>
      </c>
      <c r="J88" s="38">
        <v>1221.1333333333332</v>
      </c>
      <c r="K88" s="38">
        <v>1237.6166666666663</v>
      </c>
      <c r="L88" s="38">
        <v>1260.6333333333332</v>
      </c>
      <c r="M88" s="28">
        <v>1214.5999999999999</v>
      </c>
      <c r="N88" s="28">
        <v>1175.0999999999999</v>
      </c>
      <c r="O88" s="39">
        <v>4774000</v>
      </c>
      <c r="P88" s="40">
        <v>4.1911148365465214E-4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1085.3499999999999</v>
      </c>
      <c r="F89" s="37">
        <v>1087.7166666666667</v>
      </c>
      <c r="G89" s="38">
        <v>1073.7333333333333</v>
      </c>
      <c r="H89" s="38">
        <v>1062.1166666666666</v>
      </c>
      <c r="I89" s="38">
        <v>1048.1333333333332</v>
      </c>
      <c r="J89" s="38">
        <v>1099.3333333333335</v>
      </c>
      <c r="K89" s="38">
        <v>1113.3166666666671</v>
      </c>
      <c r="L89" s="38">
        <v>1124.9333333333336</v>
      </c>
      <c r="M89" s="28">
        <v>1101.7</v>
      </c>
      <c r="N89" s="28">
        <v>1076.0999999999999</v>
      </c>
      <c r="O89" s="39">
        <v>14574000</v>
      </c>
      <c r="P89" s="40">
        <v>0.10030652150935419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2621.35</v>
      </c>
      <c r="F90" s="37">
        <v>2614.5499999999997</v>
      </c>
      <c r="G90" s="38">
        <v>2597.7999999999993</v>
      </c>
      <c r="H90" s="38">
        <v>2574.2499999999995</v>
      </c>
      <c r="I90" s="38">
        <v>2557.4999999999991</v>
      </c>
      <c r="J90" s="38">
        <v>2638.0999999999995</v>
      </c>
      <c r="K90" s="38">
        <v>2654.8500000000004</v>
      </c>
      <c r="L90" s="38">
        <v>2678.3999999999996</v>
      </c>
      <c r="M90" s="28">
        <v>2631.3</v>
      </c>
      <c r="N90" s="28">
        <v>2591</v>
      </c>
      <c r="O90" s="39">
        <v>22725600</v>
      </c>
      <c r="P90" s="40">
        <v>-2.6311392177277342E-2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1816.4</v>
      </c>
      <c r="F91" s="37">
        <v>1811.5166666666667</v>
      </c>
      <c r="G91" s="38">
        <v>1800.8833333333332</v>
      </c>
      <c r="H91" s="38">
        <v>1785.3666666666666</v>
      </c>
      <c r="I91" s="38">
        <v>1774.7333333333331</v>
      </c>
      <c r="J91" s="38">
        <v>1827.0333333333333</v>
      </c>
      <c r="K91" s="38">
        <v>1837.666666666667</v>
      </c>
      <c r="L91" s="38">
        <v>1853.1833333333334</v>
      </c>
      <c r="M91" s="28">
        <v>1822.15</v>
      </c>
      <c r="N91" s="28">
        <v>1796</v>
      </c>
      <c r="O91" s="39">
        <v>2696400</v>
      </c>
      <c r="P91" s="40">
        <v>3.6678200692041522E-2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1608.35</v>
      </c>
      <c r="F92" s="37">
        <v>1606.0333333333335</v>
      </c>
      <c r="G92" s="38">
        <v>1597.0666666666671</v>
      </c>
      <c r="H92" s="38">
        <v>1585.7833333333335</v>
      </c>
      <c r="I92" s="38">
        <v>1576.8166666666671</v>
      </c>
      <c r="J92" s="38">
        <v>1617.3166666666671</v>
      </c>
      <c r="K92" s="38">
        <v>1626.2833333333338</v>
      </c>
      <c r="L92" s="38">
        <v>1637.5666666666671</v>
      </c>
      <c r="M92" s="28">
        <v>1615</v>
      </c>
      <c r="N92" s="28">
        <v>1594.75</v>
      </c>
      <c r="O92" s="39">
        <v>65244300</v>
      </c>
      <c r="P92" s="40">
        <v>-4.1387184244327099E-3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491.25</v>
      </c>
      <c r="F93" s="37">
        <v>491.09999999999997</v>
      </c>
      <c r="G93" s="38">
        <v>487.84999999999991</v>
      </c>
      <c r="H93" s="38">
        <v>484.44999999999993</v>
      </c>
      <c r="I93" s="38">
        <v>481.19999999999987</v>
      </c>
      <c r="J93" s="38">
        <v>494.49999999999994</v>
      </c>
      <c r="K93" s="38">
        <v>497.75000000000006</v>
      </c>
      <c r="L93" s="38">
        <v>501.15</v>
      </c>
      <c r="M93" s="28">
        <v>494.35</v>
      </c>
      <c r="N93" s="28">
        <v>487.7</v>
      </c>
      <c r="O93" s="39">
        <v>22954800</v>
      </c>
      <c r="P93" s="40">
        <v>-1.5474617852424986E-2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2434.4499999999998</v>
      </c>
      <c r="F94" s="37">
        <v>2447.0833333333335</v>
      </c>
      <c r="G94" s="38">
        <v>2414.0166666666669</v>
      </c>
      <c r="H94" s="38">
        <v>2393.5833333333335</v>
      </c>
      <c r="I94" s="38">
        <v>2360.5166666666669</v>
      </c>
      <c r="J94" s="38">
        <v>2467.5166666666669</v>
      </c>
      <c r="K94" s="38">
        <v>2500.5833333333335</v>
      </c>
      <c r="L94" s="38">
        <v>2521.0166666666669</v>
      </c>
      <c r="M94" s="28">
        <v>2480.15</v>
      </c>
      <c r="N94" s="28">
        <v>2426.65</v>
      </c>
      <c r="O94" s="39">
        <v>2916000</v>
      </c>
      <c r="P94" s="40">
        <v>2.0793950850661626E-2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402</v>
      </c>
      <c r="F95" s="37">
        <v>406.16666666666669</v>
      </c>
      <c r="G95" s="38">
        <v>397.08333333333337</v>
      </c>
      <c r="H95" s="38">
        <v>392.16666666666669</v>
      </c>
      <c r="I95" s="38">
        <v>383.08333333333337</v>
      </c>
      <c r="J95" s="38">
        <v>411.08333333333337</v>
      </c>
      <c r="K95" s="38">
        <v>420.16666666666674</v>
      </c>
      <c r="L95" s="38">
        <v>425.08333333333337</v>
      </c>
      <c r="M95" s="28">
        <v>415.25</v>
      </c>
      <c r="N95" s="28">
        <v>401.25</v>
      </c>
      <c r="O95" s="39">
        <v>27106800</v>
      </c>
      <c r="P95" s="40">
        <v>5.3828988189190657E-2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97.95</v>
      </c>
      <c r="F96" s="37">
        <v>97.733333333333334</v>
      </c>
      <c r="G96" s="38">
        <v>96.766666666666666</v>
      </c>
      <c r="H96" s="38">
        <v>95.583333333333329</v>
      </c>
      <c r="I96" s="38">
        <v>94.61666666666666</v>
      </c>
      <c r="J96" s="38">
        <v>98.916666666666671</v>
      </c>
      <c r="K96" s="38">
        <v>99.88333333333334</v>
      </c>
      <c r="L96" s="38">
        <v>101.06666666666668</v>
      </c>
      <c r="M96" s="28">
        <v>98.7</v>
      </c>
      <c r="N96" s="28">
        <v>96.55</v>
      </c>
      <c r="O96" s="39">
        <v>20865600</v>
      </c>
      <c r="P96" s="40">
        <v>-1.473254759746147E-2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216.4</v>
      </c>
      <c r="F97" s="37">
        <v>216.0333333333333</v>
      </c>
      <c r="G97" s="38">
        <v>214.31666666666661</v>
      </c>
      <c r="H97" s="38">
        <v>212.23333333333329</v>
      </c>
      <c r="I97" s="38">
        <v>210.51666666666659</v>
      </c>
      <c r="J97" s="38">
        <v>218.11666666666662</v>
      </c>
      <c r="K97" s="38">
        <v>219.83333333333331</v>
      </c>
      <c r="L97" s="38">
        <v>221.91666666666663</v>
      </c>
      <c r="M97" s="28">
        <v>217.75</v>
      </c>
      <c r="N97" s="28">
        <v>213.95</v>
      </c>
      <c r="O97" s="39">
        <v>24156900</v>
      </c>
      <c r="P97" s="40">
        <v>1.8208717423466483E-2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2472.0500000000002</v>
      </c>
      <c r="F98" s="37">
        <v>2470.7333333333336</v>
      </c>
      <c r="G98" s="38">
        <v>2451.4666666666672</v>
      </c>
      <c r="H98" s="38">
        <v>2430.8833333333337</v>
      </c>
      <c r="I98" s="38">
        <v>2411.6166666666672</v>
      </c>
      <c r="J98" s="38">
        <v>2491.3166666666671</v>
      </c>
      <c r="K98" s="38">
        <v>2510.5833333333335</v>
      </c>
      <c r="L98" s="38">
        <v>2531.166666666667</v>
      </c>
      <c r="M98" s="28">
        <v>2490</v>
      </c>
      <c r="N98" s="28">
        <v>2450.15</v>
      </c>
      <c r="O98" s="39">
        <v>9494400</v>
      </c>
      <c r="P98" s="40">
        <v>3.4878559198427295E-3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34730.6</v>
      </c>
      <c r="F99" s="37">
        <v>34936.183333333327</v>
      </c>
      <c r="G99" s="38">
        <v>34397.416666666657</v>
      </c>
      <c r="H99" s="38">
        <v>34064.23333333333</v>
      </c>
      <c r="I99" s="38">
        <v>33525.46666666666</v>
      </c>
      <c r="J99" s="38">
        <v>35269.366666666654</v>
      </c>
      <c r="K99" s="38">
        <v>35808.133333333331</v>
      </c>
      <c r="L99" s="38">
        <v>36141.316666666651</v>
      </c>
      <c r="M99" s="28">
        <v>35474.949999999997</v>
      </c>
      <c r="N99" s="28">
        <v>34603</v>
      </c>
      <c r="O99" s="39">
        <v>25320</v>
      </c>
      <c r="P99" s="40">
        <v>6.1635220125786164E-2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101.3</v>
      </c>
      <c r="F100" s="37">
        <v>100.88333333333333</v>
      </c>
      <c r="G100" s="38">
        <v>99.566666666666649</v>
      </c>
      <c r="H100" s="38">
        <v>97.833333333333329</v>
      </c>
      <c r="I100" s="38">
        <v>96.516666666666652</v>
      </c>
      <c r="J100" s="38">
        <v>102.61666666666665</v>
      </c>
      <c r="K100" s="38">
        <v>103.93333333333331</v>
      </c>
      <c r="L100" s="38">
        <v>105.66666666666664</v>
      </c>
      <c r="M100" s="28">
        <v>102.2</v>
      </c>
      <c r="N100" s="28">
        <v>99.15</v>
      </c>
      <c r="O100" s="39">
        <v>45556000</v>
      </c>
      <c r="P100" s="40">
        <v>1.4429500311748463E-2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858.55</v>
      </c>
      <c r="F101" s="37">
        <v>860.63333333333333</v>
      </c>
      <c r="G101" s="38">
        <v>851.41666666666663</v>
      </c>
      <c r="H101" s="38">
        <v>844.2833333333333</v>
      </c>
      <c r="I101" s="38">
        <v>835.06666666666661</v>
      </c>
      <c r="J101" s="38">
        <v>867.76666666666665</v>
      </c>
      <c r="K101" s="38">
        <v>876.98333333333335</v>
      </c>
      <c r="L101" s="38">
        <v>884.11666666666667</v>
      </c>
      <c r="M101" s="28">
        <v>869.85</v>
      </c>
      <c r="N101" s="28">
        <v>853.5</v>
      </c>
      <c r="O101" s="39">
        <v>75418700</v>
      </c>
      <c r="P101" s="40">
        <v>-2.1461527283295794E-2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1106.3499999999999</v>
      </c>
      <c r="F102" s="37">
        <v>1104.7833333333335</v>
      </c>
      <c r="G102" s="38">
        <v>1096.116666666667</v>
      </c>
      <c r="H102" s="38">
        <v>1085.8833333333334</v>
      </c>
      <c r="I102" s="38">
        <v>1077.2166666666669</v>
      </c>
      <c r="J102" s="38">
        <v>1115.0166666666671</v>
      </c>
      <c r="K102" s="38">
        <v>1123.6833333333336</v>
      </c>
      <c r="L102" s="38">
        <v>1133.9166666666672</v>
      </c>
      <c r="M102" s="28">
        <v>1113.45</v>
      </c>
      <c r="N102" s="28">
        <v>1094.55</v>
      </c>
      <c r="O102" s="39">
        <v>3316275</v>
      </c>
      <c r="P102" s="40">
        <v>-1.090125491190265E-2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410.65</v>
      </c>
      <c r="F103" s="37">
        <v>409.31666666666666</v>
      </c>
      <c r="G103" s="38">
        <v>405.88333333333333</v>
      </c>
      <c r="H103" s="38">
        <v>401.11666666666667</v>
      </c>
      <c r="I103" s="38">
        <v>397.68333333333334</v>
      </c>
      <c r="J103" s="38">
        <v>414.08333333333331</v>
      </c>
      <c r="K103" s="38">
        <v>417.51666666666659</v>
      </c>
      <c r="L103" s="38">
        <v>422.2833333333333</v>
      </c>
      <c r="M103" s="28">
        <v>412.75</v>
      </c>
      <c r="N103" s="28">
        <v>404.55</v>
      </c>
      <c r="O103" s="39">
        <v>13836000</v>
      </c>
      <c r="P103" s="40">
        <v>-1.6631130063965886E-2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6.85</v>
      </c>
      <c r="F104" s="37">
        <v>6.8166666666666664</v>
      </c>
      <c r="G104" s="38">
        <v>6.7333333333333325</v>
      </c>
      <c r="H104" s="38">
        <v>6.6166666666666663</v>
      </c>
      <c r="I104" s="38">
        <v>6.5333333333333323</v>
      </c>
      <c r="J104" s="38">
        <v>6.9333333333333327</v>
      </c>
      <c r="K104" s="38">
        <v>7.0166666666666666</v>
      </c>
      <c r="L104" s="38">
        <v>7.1333333333333329</v>
      </c>
      <c r="M104" s="28">
        <v>6.9</v>
      </c>
      <c r="N104" s="28">
        <v>6.7</v>
      </c>
      <c r="O104" s="39">
        <v>461300000</v>
      </c>
      <c r="P104" s="40">
        <v>1.5197568389057751E-3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76.349999999999994</v>
      </c>
      <c r="F105" s="37">
        <v>76.05</v>
      </c>
      <c r="G105" s="38">
        <v>75.3</v>
      </c>
      <c r="H105" s="38">
        <v>74.25</v>
      </c>
      <c r="I105" s="38">
        <v>73.5</v>
      </c>
      <c r="J105" s="38">
        <v>77.099999999999994</v>
      </c>
      <c r="K105" s="38">
        <v>77.849999999999994</v>
      </c>
      <c r="L105" s="38">
        <v>78.899999999999991</v>
      </c>
      <c r="M105" s="28">
        <v>76.8</v>
      </c>
      <c r="N105" s="28">
        <v>75</v>
      </c>
      <c r="O105" s="39">
        <v>174750000</v>
      </c>
      <c r="P105" s="40">
        <v>-8.2292849035187285E-3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55.05</v>
      </c>
      <c r="F106" s="37">
        <v>54.949999999999996</v>
      </c>
      <c r="G106" s="38">
        <v>54.449999999999989</v>
      </c>
      <c r="H106" s="38">
        <v>53.849999999999994</v>
      </c>
      <c r="I106" s="38">
        <v>53.349999999999987</v>
      </c>
      <c r="J106" s="38">
        <v>55.54999999999999</v>
      </c>
      <c r="K106" s="38">
        <v>56.050000000000004</v>
      </c>
      <c r="L106" s="38">
        <v>56.649999999999991</v>
      </c>
      <c r="M106" s="28">
        <v>55.45</v>
      </c>
      <c r="N106" s="28">
        <v>54.35</v>
      </c>
      <c r="O106" s="39">
        <v>193425000</v>
      </c>
      <c r="P106" s="40">
        <v>2.5610435059253957E-2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145.30000000000001</v>
      </c>
      <c r="F107" s="37">
        <v>144.61666666666667</v>
      </c>
      <c r="G107" s="38">
        <v>143.33333333333334</v>
      </c>
      <c r="H107" s="38">
        <v>141.36666666666667</v>
      </c>
      <c r="I107" s="38">
        <v>140.08333333333334</v>
      </c>
      <c r="J107" s="38">
        <v>146.58333333333334</v>
      </c>
      <c r="K107" s="38">
        <v>147.86666666666665</v>
      </c>
      <c r="L107" s="38">
        <v>149.83333333333334</v>
      </c>
      <c r="M107" s="28">
        <v>145.9</v>
      </c>
      <c r="N107" s="28">
        <v>142.65</v>
      </c>
      <c r="O107" s="39">
        <v>39993750</v>
      </c>
      <c r="P107" s="40">
        <v>3.9536853996046317E-3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441.8</v>
      </c>
      <c r="F108" s="37">
        <v>439.83333333333331</v>
      </c>
      <c r="G108" s="38">
        <v>436.66666666666663</v>
      </c>
      <c r="H108" s="38">
        <v>431.5333333333333</v>
      </c>
      <c r="I108" s="38">
        <v>428.36666666666662</v>
      </c>
      <c r="J108" s="38">
        <v>444.96666666666664</v>
      </c>
      <c r="K108" s="38">
        <v>448.13333333333327</v>
      </c>
      <c r="L108" s="38">
        <v>453.26666666666665</v>
      </c>
      <c r="M108" s="28">
        <v>443</v>
      </c>
      <c r="N108" s="28">
        <v>434.7</v>
      </c>
      <c r="O108" s="39">
        <v>8142750</v>
      </c>
      <c r="P108" s="40">
        <v>2.9733959311424099E-2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312.89999999999998</v>
      </c>
      <c r="F109" s="37">
        <v>314.46666666666664</v>
      </c>
      <c r="G109" s="38">
        <v>309.58333333333326</v>
      </c>
      <c r="H109" s="38">
        <v>306.26666666666659</v>
      </c>
      <c r="I109" s="38">
        <v>301.38333333333321</v>
      </c>
      <c r="J109" s="38">
        <v>317.7833333333333</v>
      </c>
      <c r="K109" s="38">
        <v>322.66666666666663</v>
      </c>
      <c r="L109" s="38">
        <v>325.98333333333335</v>
      </c>
      <c r="M109" s="28">
        <v>319.35000000000002</v>
      </c>
      <c r="N109" s="28">
        <v>311.14999999999998</v>
      </c>
      <c r="O109" s="39">
        <v>25420000</v>
      </c>
      <c r="P109" s="40">
        <v>2.6158566123042144E-2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188.25</v>
      </c>
      <c r="F110" s="37">
        <v>187.75</v>
      </c>
      <c r="G110" s="38">
        <v>185.75</v>
      </c>
      <c r="H110" s="38">
        <v>183.25</v>
      </c>
      <c r="I110" s="38">
        <v>181.25</v>
      </c>
      <c r="J110" s="38">
        <v>190.25</v>
      </c>
      <c r="K110" s="38">
        <v>192.25</v>
      </c>
      <c r="L110" s="38">
        <v>194.75</v>
      </c>
      <c r="M110" s="28">
        <v>189.75</v>
      </c>
      <c r="N110" s="28">
        <v>185.25</v>
      </c>
      <c r="O110" s="39">
        <v>15120600</v>
      </c>
      <c r="P110" s="40">
        <v>4.2372881355932203E-3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4775.1499999999996</v>
      </c>
      <c r="F111" s="37">
        <v>4738.2666666666664</v>
      </c>
      <c r="G111" s="38">
        <v>4688.583333333333</v>
      </c>
      <c r="H111" s="38">
        <v>4602.0166666666664</v>
      </c>
      <c r="I111" s="38">
        <v>4552.333333333333</v>
      </c>
      <c r="J111" s="38">
        <v>4824.833333333333</v>
      </c>
      <c r="K111" s="38">
        <v>4874.5166666666673</v>
      </c>
      <c r="L111" s="38">
        <v>4961.083333333333</v>
      </c>
      <c r="M111" s="28">
        <v>4787.95</v>
      </c>
      <c r="N111" s="28">
        <v>4651.7</v>
      </c>
      <c r="O111" s="39">
        <v>281100</v>
      </c>
      <c r="P111" s="40">
        <v>4.9272116461366179E-2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1868.1</v>
      </c>
      <c r="F112" s="37">
        <v>1864.2333333333333</v>
      </c>
      <c r="G112" s="38">
        <v>1851.5666666666666</v>
      </c>
      <c r="H112" s="38">
        <v>1835.0333333333333</v>
      </c>
      <c r="I112" s="38">
        <v>1822.3666666666666</v>
      </c>
      <c r="J112" s="38">
        <v>1880.7666666666667</v>
      </c>
      <c r="K112" s="38">
        <v>1893.4333333333332</v>
      </c>
      <c r="L112" s="38">
        <v>1909.9666666666667</v>
      </c>
      <c r="M112" s="28">
        <v>1876.9</v>
      </c>
      <c r="N112" s="28">
        <v>1847.7</v>
      </c>
      <c r="O112" s="39">
        <v>3445500</v>
      </c>
      <c r="P112" s="40">
        <v>-4.248309346280562E-3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1085</v>
      </c>
      <c r="F113" s="37">
        <v>1085.4833333333333</v>
      </c>
      <c r="G113" s="38">
        <v>1073.9666666666667</v>
      </c>
      <c r="H113" s="38">
        <v>1062.9333333333334</v>
      </c>
      <c r="I113" s="38">
        <v>1051.4166666666667</v>
      </c>
      <c r="J113" s="38">
        <v>1096.5166666666667</v>
      </c>
      <c r="K113" s="38">
        <v>1108.0333333333335</v>
      </c>
      <c r="L113" s="38">
        <v>1119.0666666666666</v>
      </c>
      <c r="M113" s="28">
        <v>1097</v>
      </c>
      <c r="N113" s="28">
        <v>1074.45</v>
      </c>
      <c r="O113" s="39">
        <v>25789950</v>
      </c>
      <c r="P113" s="40">
        <v>8.1267920280040113E-3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158.55000000000001</v>
      </c>
      <c r="F114" s="37">
        <v>158.85</v>
      </c>
      <c r="G114" s="38">
        <v>155.75</v>
      </c>
      <c r="H114" s="38">
        <v>152.95000000000002</v>
      </c>
      <c r="I114" s="38">
        <v>149.85000000000002</v>
      </c>
      <c r="J114" s="38">
        <v>161.64999999999998</v>
      </c>
      <c r="K114" s="38">
        <v>164.74999999999994</v>
      </c>
      <c r="L114" s="38">
        <v>167.54999999999995</v>
      </c>
      <c r="M114" s="28">
        <v>161.94999999999999</v>
      </c>
      <c r="N114" s="28">
        <v>156.05000000000001</v>
      </c>
      <c r="O114" s="39">
        <v>31026800</v>
      </c>
      <c r="P114" s="40">
        <v>2.459546925566343E-2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1497</v>
      </c>
      <c r="F115" s="37">
        <v>1506.4166666666667</v>
      </c>
      <c r="G115" s="38">
        <v>1481.2333333333336</v>
      </c>
      <c r="H115" s="38">
        <v>1465.4666666666669</v>
      </c>
      <c r="I115" s="38">
        <v>1440.2833333333338</v>
      </c>
      <c r="J115" s="38">
        <v>1522.1833333333334</v>
      </c>
      <c r="K115" s="38">
        <v>1547.3666666666663</v>
      </c>
      <c r="L115" s="38">
        <v>1563.1333333333332</v>
      </c>
      <c r="M115" s="28">
        <v>1531.6</v>
      </c>
      <c r="N115" s="28">
        <v>1490.65</v>
      </c>
      <c r="O115" s="39">
        <v>35167600</v>
      </c>
      <c r="P115" s="40">
        <v>1.9941995359628772E-2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451.9</v>
      </c>
      <c r="F116" s="37">
        <v>453.86666666666662</v>
      </c>
      <c r="G116" s="38">
        <v>448.08333333333326</v>
      </c>
      <c r="H116" s="38">
        <v>444.26666666666665</v>
      </c>
      <c r="I116" s="38">
        <v>438.48333333333329</v>
      </c>
      <c r="J116" s="38">
        <v>457.68333333333322</v>
      </c>
      <c r="K116" s="38">
        <v>463.46666666666664</v>
      </c>
      <c r="L116" s="38">
        <v>467.28333333333319</v>
      </c>
      <c r="M116" s="28">
        <v>459.65</v>
      </c>
      <c r="N116" s="28">
        <v>450.05</v>
      </c>
      <c r="O116" s="39">
        <v>4091000</v>
      </c>
      <c r="P116" s="40">
        <v>1.9593436198873378E-3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76.400000000000006</v>
      </c>
      <c r="F117" s="37">
        <v>76.8</v>
      </c>
      <c r="G117" s="38">
        <v>75.699999999999989</v>
      </c>
      <c r="H117" s="38">
        <v>74.999999999999986</v>
      </c>
      <c r="I117" s="38">
        <v>73.899999999999977</v>
      </c>
      <c r="J117" s="38">
        <v>77.5</v>
      </c>
      <c r="K117" s="38">
        <v>78.599999999999994</v>
      </c>
      <c r="L117" s="38">
        <v>79.300000000000011</v>
      </c>
      <c r="M117" s="28">
        <v>77.900000000000006</v>
      </c>
      <c r="N117" s="28">
        <v>76.099999999999994</v>
      </c>
      <c r="O117" s="39">
        <v>71136000</v>
      </c>
      <c r="P117" s="40">
        <v>2.7027027027027029E-2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810.75</v>
      </c>
      <c r="F118" s="37">
        <v>813.76666666666677</v>
      </c>
      <c r="G118" s="38">
        <v>806.63333333333355</v>
      </c>
      <c r="H118" s="38">
        <v>802.51666666666677</v>
      </c>
      <c r="I118" s="38">
        <v>795.38333333333355</v>
      </c>
      <c r="J118" s="38">
        <v>817.88333333333355</v>
      </c>
      <c r="K118" s="38">
        <v>825.01666666666677</v>
      </c>
      <c r="L118" s="38">
        <v>829.13333333333355</v>
      </c>
      <c r="M118" s="28">
        <v>820.9</v>
      </c>
      <c r="N118" s="28">
        <v>809.65</v>
      </c>
      <c r="O118" s="39">
        <v>1749800</v>
      </c>
      <c r="P118" s="40">
        <v>9.7524381095273824E-3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611.29999999999995</v>
      </c>
      <c r="F119" s="37">
        <v>609.68333333333328</v>
      </c>
      <c r="G119" s="38">
        <v>604.96666666666658</v>
      </c>
      <c r="H119" s="38">
        <v>598.63333333333333</v>
      </c>
      <c r="I119" s="38">
        <v>593.91666666666663</v>
      </c>
      <c r="J119" s="38">
        <v>616.01666666666654</v>
      </c>
      <c r="K119" s="38">
        <v>620.73333333333323</v>
      </c>
      <c r="L119" s="38">
        <v>627.06666666666649</v>
      </c>
      <c r="M119" s="28">
        <v>614.4</v>
      </c>
      <c r="N119" s="28">
        <v>603.35</v>
      </c>
      <c r="O119" s="39">
        <v>13679750</v>
      </c>
      <c r="P119" s="40">
        <v>9.6036878161213902E-4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377.35</v>
      </c>
      <c r="F120" s="37">
        <v>379.0333333333333</v>
      </c>
      <c r="G120" s="38">
        <v>373.81666666666661</v>
      </c>
      <c r="H120" s="38">
        <v>370.2833333333333</v>
      </c>
      <c r="I120" s="38">
        <v>365.06666666666661</v>
      </c>
      <c r="J120" s="38">
        <v>382.56666666666661</v>
      </c>
      <c r="K120" s="38">
        <v>387.7833333333333</v>
      </c>
      <c r="L120" s="38">
        <v>391.31666666666661</v>
      </c>
      <c r="M120" s="28">
        <v>384.25</v>
      </c>
      <c r="N120" s="28">
        <v>375.5</v>
      </c>
      <c r="O120" s="39">
        <v>59292800</v>
      </c>
      <c r="P120" s="40">
        <v>-1.9058711419344593E-2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552.9</v>
      </c>
      <c r="F121" s="37">
        <v>553.58333333333337</v>
      </c>
      <c r="G121" s="38">
        <v>547.31666666666672</v>
      </c>
      <c r="H121" s="38">
        <v>541.73333333333335</v>
      </c>
      <c r="I121" s="38">
        <v>535.4666666666667</v>
      </c>
      <c r="J121" s="38">
        <v>559.16666666666674</v>
      </c>
      <c r="K121" s="38">
        <v>565.43333333333339</v>
      </c>
      <c r="L121" s="38">
        <v>571.01666666666677</v>
      </c>
      <c r="M121" s="28">
        <v>559.85</v>
      </c>
      <c r="N121" s="28">
        <v>548</v>
      </c>
      <c r="O121" s="39">
        <v>22241250</v>
      </c>
      <c r="P121" s="40">
        <v>2.4529279668336502E-2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2776.6</v>
      </c>
      <c r="F122" s="37">
        <v>2785.6</v>
      </c>
      <c r="G122" s="38">
        <v>2747.2</v>
      </c>
      <c r="H122" s="38">
        <v>2717.7999999999997</v>
      </c>
      <c r="I122" s="38">
        <v>2679.3999999999996</v>
      </c>
      <c r="J122" s="38">
        <v>2815</v>
      </c>
      <c r="K122" s="38">
        <v>2853.4000000000005</v>
      </c>
      <c r="L122" s="38">
        <v>2882.8</v>
      </c>
      <c r="M122" s="28">
        <v>2824</v>
      </c>
      <c r="N122" s="28">
        <v>2756.2</v>
      </c>
      <c r="O122" s="39">
        <v>505000</v>
      </c>
      <c r="P122" s="40">
        <v>1.7119838872104734E-2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671.85</v>
      </c>
      <c r="F123" s="37">
        <v>675.44999999999993</v>
      </c>
      <c r="G123" s="38">
        <v>666.89999999999986</v>
      </c>
      <c r="H123" s="38">
        <v>661.94999999999993</v>
      </c>
      <c r="I123" s="38">
        <v>653.39999999999986</v>
      </c>
      <c r="J123" s="38">
        <v>680.39999999999986</v>
      </c>
      <c r="K123" s="38">
        <v>688.94999999999982</v>
      </c>
      <c r="L123" s="38">
        <v>693.89999999999986</v>
      </c>
      <c r="M123" s="28">
        <v>684</v>
      </c>
      <c r="N123" s="28">
        <v>670.5</v>
      </c>
      <c r="O123" s="39">
        <v>24331050</v>
      </c>
      <c r="P123" s="40">
        <v>1.5723624887285844E-2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443</v>
      </c>
      <c r="F124" s="37">
        <v>441.36666666666662</v>
      </c>
      <c r="G124" s="38">
        <v>436.88333333333321</v>
      </c>
      <c r="H124" s="38">
        <v>430.76666666666659</v>
      </c>
      <c r="I124" s="38">
        <v>426.28333333333319</v>
      </c>
      <c r="J124" s="38">
        <v>447.48333333333323</v>
      </c>
      <c r="K124" s="38">
        <v>451.9666666666667</v>
      </c>
      <c r="L124" s="38">
        <v>458.08333333333326</v>
      </c>
      <c r="M124" s="28">
        <v>445.85</v>
      </c>
      <c r="N124" s="28">
        <v>435.25</v>
      </c>
      <c r="O124" s="39">
        <v>14942500</v>
      </c>
      <c r="P124" s="40">
        <v>-1.6374557722373076E-2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1737.55</v>
      </c>
      <c r="F125" s="37">
        <v>1738.5333333333335</v>
      </c>
      <c r="G125" s="38">
        <v>1729.166666666667</v>
      </c>
      <c r="H125" s="38">
        <v>1720.7833333333335</v>
      </c>
      <c r="I125" s="38">
        <v>1711.416666666667</v>
      </c>
      <c r="J125" s="38">
        <v>1746.916666666667</v>
      </c>
      <c r="K125" s="38">
        <v>1756.2833333333333</v>
      </c>
      <c r="L125" s="38">
        <v>1764.666666666667</v>
      </c>
      <c r="M125" s="28">
        <v>1747.9</v>
      </c>
      <c r="N125" s="28">
        <v>1730.15</v>
      </c>
      <c r="O125" s="39">
        <v>40931200</v>
      </c>
      <c r="P125" s="40">
        <v>-1.5556303814517293E-2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87.9</v>
      </c>
      <c r="F126" s="37">
        <v>88.133333333333326</v>
      </c>
      <c r="G126" s="38">
        <v>87.116666666666646</v>
      </c>
      <c r="H126" s="38">
        <v>86.333333333333314</v>
      </c>
      <c r="I126" s="38">
        <v>85.316666666666634</v>
      </c>
      <c r="J126" s="38">
        <v>88.916666666666657</v>
      </c>
      <c r="K126" s="38">
        <v>89.933333333333337</v>
      </c>
      <c r="L126" s="38">
        <v>90.716666666666669</v>
      </c>
      <c r="M126" s="28">
        <v>89.15</v>
      </c>
      <c r="N126" s="28">
        <v>87.35</v>
      </c>
      <c r="O126" s="39">
        <v>66225004</v>
      </c>
      <c r="P126" s="40">
        <v>7.8772239576259673E-3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1956.75</v>
      </c>
      <c r="F127" s="37">
        <v>1940.2833333333335</v>
      </c>
      <c r="G127" s="38">
        <v>1906.666666666667</v>
      </c>
      <c r="H127" s="38">
        <v>1856.5833333333335</v>
      </c>
      <c r="I127" s="38">
        <v>1822.9666666666669</v>
      </c>
      <c r="J127" s="38">
        <v>1990.366666666667</v>
      </c>
      <c r="K127" s="38">
        <v>2023.9833333333333</v>
      </c>
      <c r="L127" s="38">
        <v>2074.0666666666671</v>
      </c>
      <c r="M127" s="28">
        <v>1973.9</v>
      </c>
      <c r="N127" s="28">
        <v>1890.2</v>
      </c>
      <c r="O127" s="39">
        <v>812500</v>
      </c>
      <c r="P127" s="40">
        <v>6.6973079448456999E-2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316.3</v>
      </c>
      <c r="F128" s="37">
        <v>317.3</v>
      </c>
      <c r="G128" s="38">
        <v>314</v>
      </c>
      <c r="H128" s="38">
        <v>311.7</v>
      </c>
      <c r="I128" s="38">
        <v>308.39999999999998</v>
      </c>
      <c r="J128" s="38">
        <v>319.60000000000002</v>
      </c>
      <c r="K128" s="38">
        <v>322.90000000000009</v>
      </c>
      <c r="L128" s="38">
        <v>325.20000000000005</v>
      </c>
      <c r="M128" s="28">
        <v>320.60000000000002</v>
      </c>
      <c r="N128" s="28">
        <v>315</v>
      </c>
      <c r="O128" s="39">
        <v>9758100</v>
      </c>
      <c r="P128" s="40">
        <v>7.9536416316327695E-3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353.05</v>
      </c>
      <c r="F129" s="37">
        <v>353.51666666666665</v>
      </c>
      <c r="G129" s="38">
        <v>351.0333333333333</v>
      </c>
      <c r="H129" s="38">
        <v>349.01666666666665</v>
      </c>
      <c r="I129" s="38">
        <v>346.5333333333333</v>
      </c>
      <c r="J129" s="38">
        <v>355.5333333333333</v>
      </c>
      <c r="K129" s="38">
        <v>358.01666666666665</v>
      </c>
      <c r="L129" s="38">
        <v>360.0333333333333</v>
      </c>
      <c r="M129" s="28">
        <v>356</v>
      </c>
      <c r="N129" s="28">
        <v>351.5</v>
      </c>
      <c r="O129" s="39">
        <v>11726000</v>
      </c>
      <c r="P129" s="40">
        <v>1.0862068965517242E-2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2119.35</v>
      </c>
      <c r="F130" s="37">
        <v>2120.7333333333331</v>
      </c>
      <c r="G130" s="38">
        <v>2095.1666666666661</v>
      </c>
      <c r="H130" s="38">
        <v>2070.9833333333331</v>
      </c>
      <c r="I130" s="38">
        <v>2045.4166666666661</v>
      </c>
      <c r="J130" s="38">
        <v>2144.9166666666661</v>
      </c>
      <c r="K130" s="38">
        <v>2170.4833333333327</v>
      </c>
      <c r="L130" s="38">
        <v>2194.6666666666661</v>
      </c>
      <c r="M130" s="28">
        <v>2146.3000000000002</v>
      </c>
      <c r="N130" s="28">
        <v>2096.5500000000002</v>
      </c>
      <c r="O130" s="39">
        <v>7945500</v>
      </c>
      <c r="P130" s="40">
        <v>-6.7504219013688358E-3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45014</v>
      </c>
      <c r="E131" s="37">
        <v>4754.45</v>
      </c>
      <c r="F131" s="37">
        <v>4789.8999999999996</v>
      </c>
      <c r="G131" s="38">
        <v>4702.6499999999996</v>
      </c>
      <c r="H131" s="38">
        <v>4650.8500000000004</v>
      </c>
      <c r="I131" s="38">
        <v>4563.6000000000004</v>
      </c>
      <c r="J131" s="38">
        <v>4841.6999999999989</v>
      </c>
      <c r="K131" s="38">
        <v>4928.9499999999989</v>
      </c>
      <c r="L131" s="38">
        <v>4980.7499999999982</v>
      </c>
      <c r="M131" s="28">
        <v>4877.1499999999996</v>
      </c>
      <c r="N131" s="28">
        <v>4738.1000000000004</v>
      </c>
      <c r="O131" s="39">
        <v>1268850</v>
      </c>
      <c r="P131" s="40">
        <v>8.4209177134068183E-2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3640.05</v>
      </c>
      <c r="F132" s="37">
        <v>3638.2333333333336</v>
      </c>
      <c r="G132" s="38">
        <v>3603.8166666666671</v>
      </c>
      <c r="H132" s="38">
        <v>3567.5833333333335</v>
      </c>
      <c r="I132" s="38">
        <v>3533.166666666667</v>
      </c>
      <c r="J132" s="38">
        <v>3674.4666666666672</v>
      </c>
      <c r="K132" s="38">
        <v>3708.8833333333332</v>
      </c>
      <c r="L132" s="38">
        <v>3745.1166666666672</v>
      </c>
      <c r="M132" s="28">
        <v>3672.65</v>
      </c>
      <c r="N132" s="28">
        <v>3602</v>
      </c>
      <c r="O132" s="39">
        <v>1053200</v>
      </c>
      <c r="P132" s="40">
        <v>2.4115130299494362E-2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662.2</v>
      </c>
      <c r="F133" s="37">
        <v>661.65</v>
      </c>
      <c r="G133" s="38">
        <v>655</v>
      </c>
      <c r="H133" s="38">
        <v>647.80000000000007</v>
      </c>
      <c r="I133" s="38">
        <v>641.15000000000009</v>
      </c>
      <c r="J133" s="38">
        <v>668.84999999999991</v>
      </c>
      <c r="K133" s="38">
        <v>675.49999999999977</v>
      </c>
      <c r="L133" s="38">
        <v>682.69999999999982</v>
      </c>
      <c r="M133" s="28">
        <v>668.3</v>
      </c>
      <c r="N133" s="28">
        <v>654.45000000000005</v>
      </c>
      <c r="O133" s="39">
        <v>7661900</v>
      </c>
      <c r="P133" s="40">
        <v>-2.6554547466253594E-3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1277.0999999999999</v>
      </c>
      <c r="F134" s="37">
        <v>1280.25</v>
      </c>
      <c r="G134" s="38">
        <v>1263.0999999999999</v>
      </c>
      <c r="H134" s="38">
        <v>1249.0999999999999</v>
      </c>
      <c r="I134" s="38">
        <v>1231.9499999999998</v>
      </c>
      <c r="J134" s="38">
        <v>1294.25</v>
      </c>
      <c r="K134" s="38">
        <v>1311.4</v>
      </c>
      <c r="L134" s="38">
        <v>1325.4</v>
      </c>
      <c r="M134" s="28">
        <v>1297.4000000000001</v>
      </c>
      <c r="N134" s="28">
        <v>1266.25</v>
      </c>
      <c r="O134" s="39">
        <v>13031900</v>
      </c>
      <c r="P134" s="40">
        <v>1.626726349691577E-2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252.35</v>
      </c>
      <c r="F135" s="37">
        <v>253.13333333333335</v>
      </c>
      <c r="G135" s="38">
        <v>250.26666666666671</v>
      </c>
      <c r="H135" s="38">
        <v>248.18333333333337</v>
      </c>
      <c r="I135" s="38">
        <v>245.31666666666672</v>
      </c>
      <c r="J135" s="38">
        <v>255.2166666666667</v>
      </c>
      <c r="K135" s="38">
        <v>258.08333333333331</v>
      </c>
      <c r="L135" s="38">
        <v>260.16666666666669</v>
      </c>
      <c r="M135" s="28">
        <v>256</v>
      </c>
      <c r="N135" s="28">
        <v>251.05</v>
      </c>
      <c r="O135" s="39">
        <v>22856000</v>
      </c>
      <c r="P135" s="40">
        <v>-1.9213973799126639E-3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103.15</v>
      </c>
      <c r="F136" s="37">
        <v>102.83333333333333</v>
      </c>
      <c r="G136" s="38">
        <v>101.86666666666666</v>
      </c>
      <c r="H136" s="38">
        <v>100.58333333333333</v>
      </c>
      <c r="I136" s="38">
        <v>99.61666666666666</v>
      </c>
      <c r="J136" s="38">
        <v>104.11666666666666</v>
      </c>
      <c r="K136" s="38">
        <v>105.08333333333333</v>
      </c>
      <c r="L136" s="38">
        <v>106.36666666666666</v>
      </c>
      <c r="M136" s="28">
        <v>103.8</v>
      </c>
      <c r="N136" s="28">
        <v>101.55</v>
      </c>
      <c r="O136" s="39">
        <v>41442000</v>
      </c>
      <c r="P136" s="40">
        <v>4.3453070683661645E-4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490.05</v>
      </c>
      <c r="F137" s="37">
        <v>489.61666666666673</v>
      </c>
      <c r="G137" s="38">
        <v>486.13333333333344</v>
      </c>
      <c r="H137" s="38">
        <v>482.2166666666667</v>
      </c>
      <c r="I137" s="38">
        <v>478.73333333333341</v>
      </c>
      <c r="J137" s="38">
        <v>493.53333333333347</v>
      </c>
      <c r="K137" s="38">
        <v>497.01666666666671</v>
      </c>
      <c r="L137" s="38">
        <v>500.93333333333351</v>
      </c>
      <c r="M137" s="28">
        <v>493.1</v>
      </c>
      <c r="N137" s="28">
        <v>485.7</v>
      </c>
      <c r="O137" s="39">
        <v>8124000</v>
      </c>
      <c r="P137" s="40">
        <v>1.5296940611877625E-2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8682.75</v>
      </c>
      <c r="F138" s="37">
        <v>8706.4833333333336</v>
      </c>
      <c r="G138" s="38">
        <v>8646.2666666666664</v>
      </c>
      <c r="H138" s="38">
        <v>8609.7833333333328</v>
      </c>
      <c r="I138" s="38">
        <v>8549.5666666666657</v>
      </c>
      <c r="J138" s="38">
        <v>8742.9666666666672</v>
      </c>
      <c r="K138" s="38">
        <v>8803.1833333333343</v>
      </c>
      <c r="L138" s="38">
        <v>8839.6666666666679</v>
      </c>
      <c r="M138" s="28">
        <v>8766.7000000000007</v>
      </c>
      <c r="N138" s="28">
        <v>8670</v>
      </c>
      <c r="O138" s="39">
        <v>2305100</v>
      </c>
      <c r="P138" s="40">
        <v>3.0442556995976755E-2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744.7</v>
      </c>
      <c r="F139" s="37">
        <v>746.18333333333339</v>
      </c>
      <c r="G139" s="38">
        <v>739.01666666666677</v>
      </c>
      <c r="H139" s="38">
        <v>733.33333333333337</v>
      </c>
      <c r="I139" s="38">
        <v>726.16666666666674</v>
      </c>
      <c r="J139" s="38">
        <v>751.86666666666679</v>
      </c>
      <c r="K139" s="38">
        <v>759.0333333333333</v>
      </c>
      <c r="L139" s="38">
        <v>764.71666666666681</v>
      </c>
      <c r="M139" s="28">
        <v>753.35</v>
      </c>
      <c r="N139" s="28">
        <v>740.5</v>
      </c>
      <c r="O139" s="39">
        <v>13493750</v>
      </c>
      <c r="P139" s="40">
        <v>1.3450211029173043E-3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1412.05</v>
      </c>
      <c r="F140" s="37">
        <v>1402.75</v>
      </c>
      <c r="G140" s="38">
        <v>1384.35</v>
      </c>
      <c r="H140" s="38">
        <v>1356.6499999999999</v>
      </c>
      <c r="I140" s="38">
        <v>1338.2499999999998</v>
      </c>
      <c r="J140" s="38">
        <v>1430.45</v>
      </c>
      <c r="K140" s="38">
        <v>1448.8500000000001</v>
      </c>
      <c r="L140" s="38">
        <v>1476.5500000000002</v>
      </c>
      <c r="M140" s="28">
        <v>1421.15</v>
      </c>
      <c r="N140" s="28">
        <v>1375.05</v>
      </c>
      <c r="O140" s="39">
        <v>937200</v>
      </c>
      <c r="P140" s="40">
        <v>-5.4479418886198547E-2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1320.8</v>
      </c>
      <c r="F141" s="37">
        <v>1321.5</v>
      </c>
      <c r="G141" s="38">
        <v>1310.5</v>
      </c>
      <c r="H141" s="38">
        <v>1300.2</v>
      </c>
      <c r="I141" s="38">
        <v>1289.2</v>
      </c>
      <c r="J141" s="38">
        <v>1331.8</v>
      </c>
      <c r="K141" s="38">
        <v>1342.8</v>
      </c>
      <c r="L141" s="38">
        <v>1353.1</v>
      </c>
      <c r="M141" s="28">
        <v>1332.5</v>
      </c>
      <c r="N141" s="28">
        <v>1311.2</v>
      </c>
      <c r="O141" s="39">
        <v>1006000</v>
      </c>
      <c r="P141" s="40">
        <v>1.9043760129659644E-2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696.1</v>
      </c>
      <c r="F142" s="37">
        <v>697.55000000000007</v>
      </c>
      <c r="G142" s="38">
        <v>687.80000000000018</v>
      </c>
      <c r="H142" s="38">
        <v>679.50000000000011</v>
      </c>
      <c r="I142" s="38">
        <v>669.75000000000023</v>
      </c>
      <c r="J142" s="38">
        <v>705.85000000000014</v>
      </c>
      <c r="K142" s="38">
        <v>715.59999999999991</v>
      </c>
      <c r="L142" s="38">
        <v>723.90000000000009</v>
      </c>
      <c r="M142" s="28">
        <v>707.3</v>
      </c>
      <c r="N142" s="28">
        <v>689.25</v>
      </c>
      <c r="O142" s="39">
        <v>2796950</v>
      </c>
      <c r="P142" s="40">
        <v>5.2335534360479337E-2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899.15</v>
      </c>
      <c r="F143" s="37">
        <v>891.61666666666667</v>
      </c>
      <c r="G143" s="38">
        <v>882.38333333333333</v>
      </c>
      <c r="H143" s="38">
        <v>865.61666666666667</v>
      </c>
      <c r="I143" s="38">
        <v>856.38333333333333</v>
      </c>
      <c r="J143" s="38">
        <v>908.38333333333333</v>
      </c>
      <c r="K143" s="38">
        <v>917.61666666666667</v>
      </c>
      <c r="L143" s="38">
        <v>934.38333333333333</v>
      </c>
      <c r="M143" s="28">
        <v>900.85</v>
      </c>
      <c r="N143" s="28">
        <v>874.85</v>
      </c>
      <c r="O143" s="39">
        <v>2093600</v>
      </c>
      <c r="P143" s="40">
        <v>-1.5261350629530714E-3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80.2</v>
      </c>
      <c r="F144" s="37">
        <v>80.38333333333334</v>
      </c>
      <c r="G144" s="38">
        <v>79.066666666666677</v>
      </c>
      <c r="H144" s="38">
        <v>77.933333333333337</v>
      </c>
      <c r="I144" s="38">
        <v>76.616666666666674</v>
      </c>
      <c r="J144" s="38">
        <v>81.51666666666668</v>
      </c>
      <c r="K144" s="38">
        <v>82.833333333333343</v>
      </c>
      <c r="L144" s="38">
        <v>83.966666666666683</v>
      </c>
      <c r="M144" s="28">
        <v>81.7</v>
      </c>
      <c r="N144" s="28">
        <v>79.25</v>
      </c>
      <c r="O144" s="39">
        <v>63112500</v>
      </c>
      <c r="P144" s="40">
        <v>6.4212328767123284E-4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2045.5</v>
      </c>
      <c r="F145" s="37">
        <v>2054.5833333333335</v>
      </c>
      <c r="G145" s="38">
        <v>2019.2666666666669</v>
      </c>
      <c r="H145" s="38">
        <v>1993.0333333333333</v>
      </c>
      <c r="I145" s="38">
        <v>1957.7166666666667</v>
      </c>
      <c r="J145" s="38">
        <v>2080.8166666666671</v>
      </c>
      <c r="K145" s="38">
        <v>2116.1333333333337</v>
      </c>
      <c r="L145" s="38">
        <v>2142.3666666666672</v>
      </c>
      <c r="M145" s="28">
        <v>2089.9</v>
      </c>
      <c r="N145" s="28">
        <v>2028.35</v>
      </c>
      <c r="O145" s="39">
        <v>2039400</v>
      </c>
      <c r="P145" s="40">
        <v>6.7511155894630775E-2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85377.55</v>
      </c>
      <c r="F146" s="37">
        <v>85167.816666666666</v>
      </c>
      <c r="G146" s="38">
        <v>84635.633333333331</v>
      </c>
      <c r="H146" s="38">
        <v>83893.71666666666</v>
      </c>
      <c r="I146" s="38">
        <v>83361.533333333326</v>
      </c>
      <c r="J146" s="38">
        <v>85909.733333333337</v>
      </c>
      <c r="K146" s="38">
        <v>86441.916666666657</v>
      </c>
      <c r="L146" s="38">
        <v>87183.833333333343</v>
      </c>
      <c r="M146" s="28">
        <v>85700</v>
      </c>
      <c r="N146" s="28">
        <v>84425.9</v>
      </c>
      <c r="O146" s="39">
        <v>59580</v>
      </c>
      <c r="P146" s="40">
        <v>-1.0956175298804782E-2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962.1</v>
      </c>
      <c r="F147" s="37">
        <v>961.25</v>
      </c>
      <c r="G147" s="38">
        <v>955.9</v>
      </c>
      <c r="H147" s="38">
        <v>949.69999999999993</v>
      </c>
      <c r="I147" s="38">
        <v>944.34999999999991</v>
      </c>
      <c r="J147" s="38">
        <v>967.45</v>
      </c>
      <c r="K147" s="38">
        <v>972.8</v>
      </c>
      <c r="L147" s="38">
        <v>979.00000000000011</v>
      </c>
      <c r="M147" s="28">
        <v>966.6</v>
      </c>
      <c r="N147" s="28">
        <v>955.05</v>
      </c>
      <c r="O147" s="39">
        <v>6773250</v>
      </c>
      <c r="P147" s="40">
        <v>2.1567814184985483E-2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78.599999999999994</v>
      </c>
      <c r="F148" s="37">
        <v>78.283333333333331</v>
      </c>
      <c r="G148" s="38">
        <v>77.416666666666657</v>
      </c>
      <c r="H148" s="38">
        <v>76.23333333333332</v>
      </c>
      <c r="I148" s="38">
        <v>75.366666666666646</v>
      </c>
      <c r="J148" s="38">
        <v>79.466666666666669</v>
      </c>
      <c r="K148" s="38">
        <v>80.333333333333343</v>
      </c>
      <c r="L148" s="38">
        <v>81.51666666666668</v>
      </c>
      <c r="M148" s="28">
        <v>79.150000000000006</v>
      </c>
      <c r="N148" s="28">
        <v>77.099999999999994</v>
      </c>
      <c r="O148" s="39">
        <v>51607500</v>
      </c>
      <c r="P148" s="40">
        <v>-9.0725806451612909E-3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3513.05</v>
      </c>
      <c r="F149" s="37">
        <v>3531.75</v>
      </c>
      <c r="G149" s="38">
        <v>3477.85</v>
      </c>
      <c r="H149" s="38">
        <v>3442.65</v>
      </c>
      <c r="I149" s="38">
        <v>3388.75</v>
      </c>
      <c r="J149" s="38">
        <v>3566.95</v>
      </c>
      <c r="K149" s="38">
        <v>3620.8499999999995</v>
      </c>
      <c r="L149" s="38">
        <v>3656.0499999999997</v>
      </c>
      <c r="M149" s="28">
        <v>3585.65</v>
      </c>
      <c r="N149" s="28">
        <v>3496.55</v>
      </c>
      <c r="O149" s="39">
        <v>1640375</v>
      </c>
      <c r="P149" s="40">
        <v>1.7286821705426357E-2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4121</v>
      </c>
      <c r="F150" s="37">
        <v>4114.0666666666666</v>
      </c>
      <c r="G150" s="38">
        <v>4084.2833333333328</v>
      </c>
      <c r="H150" s="38">
        <v>4047.5666666666662</v>
      </c>
      <c r="I150" s="38">
        <v>4017.7833333333324</v>
      </c>
      <c r="J150" s="38">
        <v>4150.7833333333328</v>
      </c>
      <c r="K150" s="38">
        <v>4180.5666666666675</v>
      </c>
      <c r="L150" s="38">
        <v>4217.2833333333338</v>
      </c>
      <c r="M150" s="28">
        <v>4143.8500000000004</v>
      </c>
      <c r="N150" s="28">
        <v>4077.35</v>
      </c>
      <c r="O150" s="39">
        <v>388800</v>
      </c>
      <c r="P150" s="40">
        <v>1.8467583497053044E-2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18746.3</v>
      </c>
      <c r="F151" s="37">
        <v>18694.416666666668</v>
      </c>
      <c r="G151" s="38">
        <v>18591.533333333336</v>
      </c>
      <c r="H151" s="38">
        <v>18436.76666666667</v>
      </c>
      <c r="I151" s="38">
        <v>18333.883333333339</v>
      </c>
      <c r="J151" s="38">
        <v>18849.183333333334</v>
      </c>
      <c r="K151" s="38">
        <v>18952.066666666666</v>
      </c>
      <c r="L151" s="38">
        <v>19106.833333333332</v>
      </c>
      <c r="M151" s="28">
        <v>18797.3</v>
      </c>
      <c r="N151" s="28">
        <v>18539.650000000001</v>
      </c>
      <c r="O151" s="39">
        <v>266480</v>
      </c>
      <c r="P151" s="40">
        <v>-2.8438092460259589E-2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111.95</v>
      </c>
      <c r="F152" s="37">
        <v>112.28333333333335</v>
      </c>
      <c r="G152" s="38">
        <v>111.01666666666669</v>
      </c>
      <c r="H152" s="38">
        <v>110.08333333333334</v>
      </c>
      <c r="I152" s="38">
        <v>108.81666666666669</v>
      </c>
      <c r="J152" s="38">
        <v>113.2166666666667</v>
      </c>
      <c r="K152" s="38">
        <v>114.48333333333335</v>
      </c>
      <c r="L152" s="38">
        <v>115.4166666666667</v>
      </c>
      <c r="M152" s="28">
        <v>113.55</v>
      </c>
      <c r="N152" s="28">
        <v>111.35</v>
      </c>
      <c r="O152" s="39">
        <v>49014000</v>
      </c>
      <c r="P152" s="40">
        <v>4.720699932698779E-2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171.75</v>
      </c>
      <c r="F153" s="37">
        <v>172.31666666666669</v>
      </c>
      <c r="G153" s="38">
        <v>170.78333333333339</v>
      </c>
      <c r="H153" s="38">
        <v>169.81666666666669</v>
      </c>
      <c r="I153" s="38">
        <v>168.28333333333339</v>
      </c>
      <c r="J153" s="38">
        <v>173.28333333333339</v>
      </c>
      <c r="K153" s="38">
        <v>174.81666666666669</v>
      </c>
      <c r="L153" s="38">
        <v>175.78333333333339</v>
      </c>
      <c r="M153" s="28">
        <v>173.85</v>
      </c>
      <c r="N153" s="28">
        <v>171.35</v>
      </c>
      <c r="O153" s="39">
        <v>73843500</v>
      </c>
      <c r="P153" s="40">
        <v>2.4191635702427071E-2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861.35</v>
      </c>
      <c r="F154" s="37">
        <v>862.73333333333323</v>
      </c>
      <c r="G154" s="38">
        <v>852.71666666666647</v>
      </c>
      <c r="H154" s="38">
        <v>844.08333333333326</v>
      </c>
      <c r="I154" s="38">
        <v>834.06666666666649</v>
      </c>
      <c r="J154" s="38">
        <v>871.36666666666645</v>
      </c>
      <c r="K154" s="38">
        <v>881.3833333333331</v>
      </c>
      <c r="L154" s="38">
        <v>890.01666666666642</v>
      </c>
      <c r="M154" s="28">
        <v>872.75</v>
      </c>
      <c r="N154" s="28">
        <v>854.1</v>
      </c>
      <c r="O154" s="39">
        <v>5971700</v>
      </c>
      <c r="P154" s="40">
        <v>-9.520492279112969E-3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3180.4</v>
      </c>
      <c r="F155" s="37">
        <v>3180.1833333333329</v>
      </c>
      <c r="G155" s="38">
        <v>3159.9666666666658</v>
      </c>
      <c r="H155" s="38">
        <v>3139.5333333333328</v>
      </c>
      <c r="I155" s="38">
        <v>3119.3166666666657</v>
      </c>
      <c r="J155" s="38">
        <v>3200.6166666666659</v>
      </c>
      <c r="K155" s="38">
        <v>3220.833333333333</v>
      </c>
      <c r="L155" s="38">
        <v>3241.266666666666</v>
      </c>
      <c r="M155" s="28">
        <v>3200.4</v>
      </c>
      <c r="N155" s="28">
        <v>3159.75</v>
      </c>
      <c r="O155" s="39">
        <v>317600</v>
      </c>
      <c r="P155" s="40">
        <v>-2.6960784313725492E-2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153.05000000000001</v>
      </c>
      <c r="F156" s="37">
        <v>153.98333333333335</v>
      </c>
      <c r="G156" s="38">
        <v>151.66666666666669</v>
      </c>
      <c r="H156" s="38">
        <v>150.28333333333333</v>
      </c>
      <c r="I156" s="38">
        <v>147.96666666666667</v>
      </c>
      <c r="J156" s="38">
        <v>155.3666666666667</v>
      </c>
      <c r="K156" s="38">
        <v>157.68333333333337</v>
      </c>
      <c r="L156" s="38">
        <v>159.06666666666672</v>
      </c>
      <c r="M156" s="28">
        <v>156.30000000000001</v>
      </c>
      <c r="N156" s="28">
        <v>152.6</v>
      </c>
      <c r="O156" s="39">
        <v>35150500</v>
      </c>
      <c r="P156" s="40">
        <v>3.856216585143897E-2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38198.85</v>
      </c>
      <c r="F157" s="37">
        <v>38278.85</v>
      </c>
      <c r="G157" s="38">
        <v>37989.949999999997</v>
      </c>
      <c r="H157" s="38">
        <v>37781.049999999996</v>
      </c>
      <c r="I157" s="38">
        <v>37492.149999999994</v>
      </c>
      <c r="J157" s="38">
        <v>38487.75</v>
      </c>
      <c r="K157" s="38">
        <v>38776.650000000009</v>
      </c>
      <c r="L157" s="38">
        <v>38985.550000000003</v>
      </c>
      <c r="M157" s="28">
        <v>38567.75</v>
      </c>
      <c r="N157" s="28">
        <v>38069.949999999997</v>
      </c>
      <c r="O157" s="39">
        <v>126435</v>
      </c>
      <c r="P157" s="40">
        <v>9.5819858665708475E-3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774.3</v>
      </c>
      <c r="F158" s="37">
        <v>778.73333333333323</v>
      </c>
      <c r="G158" s="38">
        <v>764.71666666666647</v>
      </c>
      <c r="H158" s="38">
        <v>755.13333333333321</v>
      </c>
      <c r="I158" s="38">
        <v>741.11666666666645</v>
      </c>
      <c r="J158" s="38">
        <v>788.31666666666649</v>
      </c>
      <c r="K158" s="38">
        <v>802.33333333333314</v>
      </c>
      <c r="L158" s="38">
        <v>811.91666666666652</v>
      </c>
      <c r="M158" s="28">
        <v>792.75</v>
      </c>
      <c r="N158" s="28">
        <v>769.15</v>
      </c>
      <c r="O158" s="39">
        <v>6420150</v>
      </c>
      <c r="P158" s="40">
        <v>5.3139660772284374E-2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4794.25</v>
      </c>
      <c r="F159" s="37">
        <v>4808.95</v>
      </c>
      <c r="G159" s="38">
        <v>4741.2999999999993</v>
      </c>
      <c r="H159" s="38">
        <v>4688.3499999999995</v>
      </c>
      <c r="I159" s="38">
        <v>4620.6999999999989</v>
      </c>
      <c r="J159" s="38">
        <v>4861.8999999999996</v>
      </c>
      <c r="K159" s="38">
        <v>4929.5499999999993</v>
      </c>
      <c r="L159" s="38">
        <v>4982.5</v>
      </c>
      <c r="M159" s="28">
        <v>4876.6000000000004</v>
      </c>
      <c r="N159" s="28">
        <v>4756</v>
      </c>
      <c r="O159" s="39">
        <v>873600</v>
      </c>
      <c r="P159" s="40">
        <v>2.5472473294987676E-2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224.05</v>
      </c>
      <c r="F160" s="37">
        <v>223.86666666666667</v>
      </c>
      <c r="G160" s="38">
        <v>221.78333333333336</v>
      </c>
      <c r="H160" s="38">
        <v>219.51666666666668</v>
      </c>
      <c r="I160" s="38">
        <v>217.43333333333337</v>
      </c>
      <c r="J160" s="38">
        <v>226.13333333333335</v>
      </c>
      <c r="K160" s="38">
        <v>228.21666666666667</v>
      </c>
      <c r="L160" s="38">
        <v>230.48333333333335</v>
      </c>
      <c r="M160" s="28">
        <v>225.95</v>
      </c>
      <c r="N160" s="28">
        <v>221.6</v>
      </c>
      <c r="O160" s="39">
        <v>11823000</v>
      </c>
      <c r="P160" s="40">
        <v>1.4153371075656201E-2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145.94999999999999</v>
      </c>
      <c r="F161" s="37">
        <v>145.03333333333333</v>
      </c>
      <c r="G161" s="38">
        <v>143.81666666666666</v>
      </c>
      <c r="H161" s="38">
        <v>141.68333333333334</v>
      </c>
      <c r="I161" s="38">
        <v>140.46666666666667</v>
      </c>
      <c r="J161" s="38">
        <v>147.16666666666666</v>
      </c>
      <c r="K161" s="38">
        <v>148.3833333333333</v>
      </c>
      <c r="L161" s="38">
        <v>150.51666666666665</v>
      </c>
      <c r="M161" s="28">
        <v>146.25</v>
      </c>
      <c r="N161" s="28">
        <v>142.9</v>
      </c>
      <c r="O161" s="39">
        <v>46295400</v>
      </c>
      <c r="P161" s="40">
        <v>-1.0469122714020673E-2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2311.0500000000002</v>
      </c>
      <c r="F162" s="37">
        <v>2304.8833333333332</v>
      </c>
      <c r="G162" s="38">
        <v>2286.1666666666665</v>
      </c>
      <c r="H162" s="38">
        <v>2261.2833333333333</v>
      </c>
      <c r="I162" s="38">
        <v>2242.5666666666666</v>
      </c>
      <c r="J162" s="38">
        <v>2329.7666666666664</v>
      </c>
      <c r="K162" s="38">
        <v>2348.4833333333336</v>
      </c>
      <c r="L162" s="38">
        <v>2373.3666666666663</v>
      </c>
      <c r="M162" s="28">
        <v>2323.6</v>
      </c>
      <c r="N162" s="28">
        <v>2280</v>
      </c>
      <c r="O162" s="39">
        <v>2985000</v>
      </c>
      <c r="P162" s="40">
        <v>1.4874628134296642E-2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3112.3</v>
      </c>
      <c r="F163" s="37">
        <v>3094.15</v>
      </c>
      <c r="G163" s="38">
        <v>3048.25</v>
      </c>
      <c r="H163" s="38">
        <v>2984.2</v>
      </c>
      <c r="I163" s="38">
        <v>2938.2999999999997</v>
      </c>
      <c r="J163" s="38">
        <v>3158.2000000000003</v>
      </c>
      <c r="K163" s="38">
        <v>3204.1000000000008</v>
      </c>
      <c r="L163" s="38">
        <v>3268.1500000000005</v>
      </c>
      <c r="M163" s="28">
        <v>3140.05</v>
      </c>
      <c r="N163" s="28">
        <v>3030.1</v>
      </c>
      <c r="O163" s="39">
        <v>2022750</v>
      </c>
      <c r="P163" s="40">
        <v>-1.1111111111111111E-3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48.7</v>
      </c>
      <c r="F164" s="37">
        <v>48.5</v>
      </c>
      <c r="G164" s="38">
        <v>48.05</v>
      </c>
      <c r="H164" s="38">
        <v>47.4</v>
      </c>
      <c r="I164" s="38">
        <v>46.949999999999996</v>
      </c>
      <c r="J164" s="38">
        <v>49.15</v>
      </c>
      <c r="K164" s="38">
        <v>49.6</v>
      </c>
      <c r="L164" s="38">
        <v>50.25</v>
      </c>
      <c r="M164" s="28">
        <v>48.95</v>
      </c>
      <c r="N164" s="28">
        <v>47.85</v>
      </c>
      <c r="O164" s="39">
        <v>200112000</v>
      </c>
      <c r="P164" s="40">
        <v>7.2011521843494961E-4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3037.9</v>
      </c>
      <c r="F165" s="37">
        <v>3023.9333333333329</v>
      </c>
      <c r="G165" s="38">
        <v>2998.9666666666658</v>
      </c>
      <c r="H165" s="38">
        <v>2960.0333333333328</v>
      </c>
      <c r="I165" s="38">
        <v>2935.0666666666657</v>
      </c>
      <c r="J165" s="38">
        <v>3062.8666666666659</v>
      </c>
      <c r="K165" s="38">
        <v>3087.833333333333</v>
      </c>
      <c r="L165" s="38">
        <v>3126.766666666666</v>
      </c>
      <c r="M165" s="28">
        <v>3048.9</v>
      </c>
      <c r="N165" s="28">
        <v>2985</v>
      </c>
      <c r="O165" s="39">
        <v>879300</v>
      </c>
      <c r="P165" s="40">
        <v>9.4473487677371168E-2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223.2</v>
      </c>
      <c r="F166" s="37">
        <v>222.25</v>
      </c>
      <c r="G166" s="38">
        <v>220.7</v>
      </c>
      <c r="H166" s="38">
        <v>218.2</v>
      </c>
      <c r="I166" s="38">
        <v>216.64999999999998</v>
      </c>
      <c r="J166" s="38">
        <v>224.75</v>
      </c>
      <c r="K166" s="38">
        <v>226.3</v>
      </c>
      <c r="L166" s="38">
        <v>228.8</v>
      </c>
      <c r="M166" s="28">
        <v>223.8</v>
      </c>
      <c r="N166" s="28">
        <v>219.75</v>
      </c>
      <c r="O166" s="39">
        <v>27704700</v>
      </c>
      <c r="P166" s="40">
        <v>-0.11786451169188446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1516.15</v>
      </c>
      <c r="F167" s="37">
        <v>1511.4833333333333</v>
      </c>
      <c r="G167" s="38">
        <v>1501.1666666666667</v>
      </c>
      <c r="H167" s="38">
        <v>1486.1833333333334</v>
      </c>
      <c r="I167" s="38">
        <v>1475.8666666666668</v>
      </c>
      <c r="J167" s="38">
        <v>1526.4666666666667</v>
      </c>
      <c r="K167" s="38">
        <v>1536.7833333333333</v>
      </c>
      <c r="L167" s="38">
        <v>1551.7666666666667</v>
      </c>
      <c r="M167" s="28">
        <v>1521.8</v>
      </c>
      <c r="N167" s="28">
        <v>1496.5</v>
      </c>
      <c r="O167" s="39">
        <v>2507527</v>
      </c>
      <c r="P167" s="40">
        <v>1.6498927569707968E-2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154.5</v>
      </c>
      <c r="F168" s="37">
        <v>154.35</v>
      </c>
      <c r="G168" s="38">
        <v>151.35</v>
      </c>
      <c r="H168" s="38">
        <v>148.19999999999999</v>
      </c>
      <c r="I168" s="38">
        <v>145.19999999999999</v>
      </c>
      <c r="J168" s="38">
        <v>157.5</v>
      </c>
      <c r="K168" s="38">
        <v>160.5</v>
      </c>
      <c r="L168" s="38">
        <v>163.65</v>
      </c>
      <c r="M168" s="28">
        <v>157.35</v>
      </c>
      <c r="N168" s="28">
        <v>151.19999999999999</v>
      </c>
      <c r="O168" s="39">
        <v>10577000</v>
      </c>
      <c r="P168" s="40">
        <v>1.4093959731543624E-2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717.45</v>
      </c>
      <c r="F169" s="37">
        <v>715.48333333333323</v>
      </c>
      <c r="G169" s="38">
        <v>709.06666666666649</v>
      </c>
      <c r="H169" s="38">
        <v>700.68333333333328</v>
      </c>
      <c r="I169" s="38">
        <v>694.26666666666654</v>
      </c>
      <c r="J169" s="38">
        <v>723.86666666666645</v>
      </c>
      <c r="K169" s="38">
        <v>730.28333333333319</v>
      </c>
      <c r="L169" s="38">
        <v>738.6666666666664</v>
      </c>
      <c r="M169" s="28">
        <v>721.9</v>
      </c>
      <c r="N169" s="28">
        <v>707.1</v>
      </c>
      <c r="O169" s="39">
        <v>2536400</v>
      </c>
      <c r="P169" s="40">
        <v>-2.4517816279830011E-2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156.44999999999999</v>
      </c>
      <c r="F170" s="37">
        <v>155.58333333333331</v>
      </c>
      <c r="G170" s="38">
        <v>153.56666666666663</v>
      </c>
      <c r="H170" s="38">
        <v>150.68333333333331</v>
      </c>
      <c r="I170" s="38">
        <v>148.66666666666663</v>
      </c>
      <c r="J170" s="38">
        <v>158.46666666666664</v>
      </c>
      <c r="K170" s="38">
        <v>160.48333333333329</v>
      </c>
      <c r="L170" s="38">
        <v>163.36666666666665</v>
      </c>
      <c r="M170" s="28">
        <v>157.6</v>
      </c>
      <c r="N170" s="28">
        <v>152.69999999999999</v>
      </c>
      <c r="O170" s="39">
        <v>23425000</v>
      </c>
      <c r="P170" s="40">
        <v>-3.3422735712812048E-2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114.75</v>
      </c>
      <c r="F171" s="37">
        <v>114.13333333333333</v>
      </c>
      <c r="G171" s="38">
        <v>113.31666666666665</v>
      </c>
      <c r="H171" s="38">
        <v>111.88333333333333</v>
      </c>
      <c r="I171" s="38">
        <v>111.06666666666665</v>
      </c>
      <c r="J171" s="38">
        <v>115.56666666666665</v>
      </c>
      <c r="K171" s="38">
        <v>116.38333333333331</v>
      </c>
      <c r="L171" s="38">
        <v>117.81666666666665</v>
      </c>
      <c r="M171" s="28">
        <v>114.95</v>
      </c>
      <c r="N171" s="28">
        <v>112.7</v>
      </c>
      <c r="O171" s="39">
        <v>42832000</v>
      </c>
      <c r="P171" s="40">
        <v>-4.4781445138269399E-2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2334.4499999999998</v>
      </c>
      <c r="F172" s="37">
        <v>2347.75</v>
      </c>
      <c r="G172" s="38">
        <v>2314.9499999999998</v>
      </c>
      <c r="H172" s="38">
        <v>2295.4499999999998</v>
      </c>
      <c r="I172" s="38">
        <v>2262.6499999999996</v>
      </c>
      <c r="J172" s="38">
        <v>2367.25</v>
      </c>
      <c r="K172" s="38">
        <v>2400.0500000000002</v>
      </c>
      <c r="L172" s="38">
        <v>2419.5500000000002</v>
      </c>
      <c r="M172" s="28">
        <v>2380.5500000000002</v>
      </c>
      <c r="N172" s="28">
        <v>2328.25</v>
      </c>
      <c r="O172" s="39">
        <v>38747500</v>
      </c>
      <c r="P172" s="40">
        <v>4.6127055266070902E-2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83.05</v>
      </c>
      <c r="F173" s="37">
        <v>82.966666666666654</v>
      </c>
      <c r="G173" s="38">
        <v>82.133333333333312</v>
      </c>
      <c r="H173" s="38">
        <v>81.216666666666654</v>
      </c>
      <c r="I173" s="38">
        <v>80.383333333333312</v>
      </c>
      <c r="J173" s="38">
        <v>83.883333333333312</v>
      </c>
      <c r="K173" s="38">
        <v>84.716666666666654</v>
      </c>
      <c r="L173" s="38">
        <v>85.633333333333312</v>
      </c>
      <c r="M173" s="28">
        <v>83.8</v>
      </c>
      <c r="N173" s="28">
        <v>82.05</v>
      </c>
      <c r="O173" s="39">
        <v>108640000</v>
      </c>
      <c r="P173" s="40">
        <v>1.5554890816631767E-2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753.4</v>
      </c>
      <c r="F174" s="37">
        <v>752.4</v>
      </c>
      <c r="G174" s="38">
        <v>747.19999999999993</v>
      </c>
      <c r="H174" s="38">
        <v>741</v>
      </c>
      <c r="I174" s="38">
        <v>735.8</v>
      </c>
      <c r="J174" s="38">
        <v>758.59999999999991</v>
      </c>
      <c r="K174" s="38">
        <v>763.8</v>
      </c>
      <c r="L174" s="38">
        <v>769.99999999999989</v>
      </c>
      <c r="M174" s="28">
        <v>757.6</v>
      </c>
      <c r="N174" s="28">
        <v>746.2</v>
      </c>
      <c r="O174" s="39">
        <v>7760800</v>
      </c>
      <c r="P174" s="40">
        <v>7.4774119846297647E-3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1125.05</v>
      </c>
      <c r="F175" s="37">
        <v>1124.8333333333333</v>
      </c>
      <c r="G175" s="38">
        <v>1111.2666666666664</v>
      </c>
      <c r="H175" s="38">
        <v>1097.4833333333331</v>
      </c>
      <c r="I175" s="38">
        <v>1083.9166666666663</v>
      </c>
      <c r="J175" s="38">
        <v>1138.6166666666666</v>
      </c>
      <c r="K175" s="38">
        <v>1152.1833333333336</v>
      </c>
      <c r="L175" s="38">
        <v>1165.9666666666667</v>
      </c>
      <c r="M175" s="28">
        <v>1138.4000000000001</v>
      </c>
      <c r="N175" s="28">
        <v>1111.05</v>
      </c>
      <c r="O175" s="39">
        <v>5657250</v>
      </c>
      <c r="P175" s="40">
        <v>-1.8860561914672218E-2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526.35</v>
      </c>
      <c r="F176" s="37">
        <v>527.41666666666663</v>
      </c>
      <c r="G176" s="38">
        <v>523.18333333333328</v>
      </c>
      <c r="H176" s="38">
        <v>520.01666666666665</v>
      </c>
      <c r="I176" s="38">
        <v>515.7833333333333</v>
      </c>
      <c r="J176" s="38">
        <v>530.58333333333326</v>
      </c>
      <c r="K176" s="38">
        <v>534.81666666666661</v>
      </c>
      <c r="L176" s="38">
        <v>537.98333333333323</v>
      </c>
      <c r="M176" s="28">
        <v>531.65</v>
      </c>
      <c r="N176" s="28">
        <v>524.25</v>
      </c>
      <c r="O176" s="39">
        <v>86673000</v>
      </c>
      <c r="P176" s="40">
        <v>-8.1875761684889886E-3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25611.599999999999</v>
      </c>
      <c r="F177" s="37">
        <v>25455.383333333331</v>
      </c>
      <c r="G177" s="38">
        <v>25231.316666666662</v>
      </c>
      <c r="H177" s="38">
        <v>24851.033333333329</v>
      </c>
      <c r="I177" s="38">
        <v>24626.96666666666</v>
      </c>
      <c r="J177" s="38">
        <v>25835.666666666664</v>
      </c>
      <c r="K177" s="38">
        <v>26059.73333333333</v>
      </c>
      <c r="L177" s="38">
        <v>26440.016666666666</v>
      </c>
      <c r="M177" s="28">
        <v>25679.45</v>
      </c>
      <c r="N177" s="28">
        <v>25075.1</v>
      </c>
      <c r="O177" s="39">
        <v>366225</v>
      </c>
      <c r="P177" s="40">
        <v>2.2047024349403473E-2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3260.45</v>
      </c>
      <c r="F178" s="37">
        <v>3245.3833333333332</v>
      </c>
      <c r="G178" s="38">
        <v>3216.4166666666665</v>
      </c>
      <c r="H178" s="38">
        <v>3172.3833333333332</v>
      </c>
      <c r="I178" s="38">
        <v>3143.4166666666665</v>
      </c>
      <c r="J178" s="38">
        <v>3289.4166666666665</v>
      </c>
      <c r="K178" s="38">
        <v>3318.3833333333337</v>
      </c>
      <c r="L178" s="38">
        <v>3362.4166666666665</v>
      </c>
      <c r="M178" s="28">
        <v>3274.35</v>
      </c>
      <c r="N178" s="28">
        <v>3201.35</v>
      </c>
      <c r="O178" s="39">
        <v>2092475</v>
      </c>
      <c r="P178" s="40">
        <v>2.9216826727985933E-2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2177.1999999999998</v>
      </c>
      <c r="F179" s="37">
        <v>2180.9500000000003</v>
      </c>
      <c r="G179" s="38">
        <v>2158.2500000000005</v>
      </c>
      <c r="H179" s="38">
        <v>2139.3000000000002</v>
      </c>
      <c r="I179" s="38">
        <v>2116.6000000000004</v>
      </c>
      <c r="J179" s="38">
        <v>2199.9000000000005</v>
      </c>
      <c r="K179" s="38">
        <v>2222.6000000000004</v>
      </c>
      <c r="L179" s="38">
        <v>2241.5500000000006</v>
      </c>
      <c r="M179" s="28">
        <v>2203.65</v>
      </c>
      <c r="N179" s="28">
        <v>2162</v>
      </c>
      <c r="O179" s="39">
        <v>3999750</v>
      </c>
      <c r="P179" s="40">
        <v>-5.5011655011655012E-3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45014</v>
      </c>
      <c r="E180" s="37">
        <v>1211.8</v>
      </c>
      <c r="F180" s="37">
        <v>1208.3666666666668</v>
      </c>
      <c r="G180" s="38">
        <v>1197.4833333333336</v>
      </c>
      <c r="H180" s="38">
        <v>1183.1666666666667</v>
      </c>
      <c r="I180" s="38">
        <v>1172.2833333333335</v>
      </c>
      <c r="J180" s="38">
        <v>1222.6833333333336</v>
      </c>
      <c r="K180" s="38">
        <v>1233.5666666666668</v>
      </c>
      <c r="L180" s="38">
        <v>1247.8833333333337</v>
      </c>
      <c r="M180" s="28">
        <v>1219.25</v>
      </c>
      <c r="N180" s="28">
        <v>1194.05</v>
      </c>
      <c r="O180" s="39">
        <v>4396200</v>
      </c>
      <c r="P180" s="40">
        <v>1.2298442197321673E-3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962.9</v>
      </c>
      <c r="F181" s="37">
        <v>967.98333333333323</v>
      </c>
      <c r="G181" s="38">
        <v>956.56666666666649</v>
      </c>
      <c r="H181" s="38">
        <v>950.23333333333323</v>
      </c>
      <c r="I181" s="38">
        <v>938.81666666666649</v>
      </c>
      <c r="J181" s="38">
        <v>974.31666666666649</v>
      </c>
      <c r="K181" s="38">
        <v>985.73333333333323</v>
      </c>
      <c r="L181" s="38">
        <v>992.06666666666649</v>
      </c>
      <c r="M181" s="28">
        <v>979.4</v>
      </c>
      <c r="N181" s="28">
        <v>961.65</v>
      </c>
      <c r="O181" s="39">
        <v>16202900</v>
      </c>
      <c r="P181" s="40">
        <v>3.9904576013879856E-3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430.3</v>
      </c>
      <c r="F182" s="37">
        <v>429.75</v>
      </c>
      <c r="G182" s="38">
        <v>426.05</v>
      </c>
      <c r="H182" s="38">
        <v>421.8</v>
      </c>
      <c r="I182" s="38">
        <v>418.1</v>
      </c>
      <c r="J182" s="38">
        <v>434</v>
      </c>
      <c r="K182" s="38">
        <v>437.70000000000005</v>
      </c>
      <c r="L182" s="38">
        <v>441.95</v>
      </c>
      <c r="M182" s="28">
        <v>433.45</v>
      </c>
      <c r="N182" s="28">
        <v>425.5</v>
      </c>
      <c r="O182" s="39">
        <v>8280000</v>
      </c>
      <c r="P182" s="40">
        <v>-1.0857763300760044E-3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582.70000000000005</v>
      </c>
      <c r="F183" s="37">
        <v>579.2833333333333</v>
      </c>
      <c r="G183" s="38">
        <v>575.01666666666665</v>
      </c>
      <c r="H183" s="38">
        <v>567.33333333333337</v>
      </c>
      <c r="I183" s="38">
        <v>563.06666666666672</v>
      </c>
      <c r="J183" s="38">
        <v>586.96666666666658</v>
      </c>
      <c r="K183" s="38">
        <v>591.23333333333323</v>
      </c>
      <c r="L183" s="38">
        <v>598.91666666666652</v>
      </c>
      <c r="M183" s="28">
        <v>583.54999999999995</v>
      </c>
      <c r="N183" s="28">
        <v>571.6</v>
      </c>
      <c r="O183" s="39">
        <v>2377000</v>
      </c>
      <c r="P183" s="40">
        <v>-2.7811860940695297E-2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982.05</v>
      </c>
      <c r="F184" s="37">
        <v>980.05000000000007</v>
      </c>
      <c r="G184" s="38">
        <v>973.00000000000011</v>
      </c>
      <c r="H184" s="38">
        <v>963.95</v>
      </c>
      <c r="I184" s="38">
        <v>956.90000000000009</v>
      </c>
      <c r="J184" s="38">
        <v>989.10000000000014</v>
      </c>
      <c r="K184" s="38">
        <v>996.15000000000009</v>
      </c>
      <c r="L184" s="38">
        <v>1005.2000000000002</v>
      </c>
      <c r="M184" s="28">
        <v>987.1</v>
      </c>
      <c r="N184" s="28">
        <v>971</v>
      </c>
      <c r="O184" s="39">
        <v>5574000</v>
      </c>
      <c r="P184" s="40">
        <v>1.6874942990057467E-2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1213.3</v>
      </c>
      <c r="F185" s="37">
        <v>1206.4833333333333</v>
      </c>
      <c r="G185" s="38">
        <v>1194.3666666666668</v>
      </c>
      <c r="H185" s="38">
        <v>1175.4333333333334</v>
      </c>
      <c r="I185" s="38">
        <v>1163.3166666666668</v>
      </c>
      <c r="J185" s="38">
        <v>1225.4166666666667</v>
      </c>
      <c r="K185" s="38">
        <v>1237.5333333333331</v>
      </c>
      <c r="L185" s="38">
        <v>1256.4666666666667</v>
      </c>
      <c r="M185" s="28">
        <v>1218.5999999999999</v>
      </c>
      <c r="N185" s="28">
        <v>1187.55</v>
      </c>
      <c r="O185" s="39">
        <v>2182500</v>
      </c>
      <c r="P185" s="40">
        <v>-3.8122520934332306E-2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718.05</v>
      </c>
      <c r="F186" s="37">
        <v>715.80000000000007</v>
      </c>
      <c r="G186" s="38">
        <v>710.85000000000014</v>
      </c>
      <c r="H186" s="38">
        <v>703.65000000000009</v>
      </c>
      <c r="I186" s="38">
        <v>698.70000000000016</v>
      </c>
      <c r="J186" s="38">
        <v>723.00000000000011</v>
      </c>
      <c r="K186" s="38">
        <v>727.95000000000016</v>
      </c>
      <c r="L186" s="38">
        <v>735.15000000000009</v>
      </c>
      <c r="M186" s="28">
        <v>720.75</v>
      </c>
      <c r="N186" s="28">
        <v>708.6</v>
      </c>
      <c r="O186" s="39">
        <v>10674900</v>
      </c>
      <c r="P186" s="40">
        <v>-3.0171708912510222E-2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422.75</v>
      </c>
      <c r="F187" s="37">
        <v>423.26666666666665</v>
      </c>
      <c r="G187" s="38">
        <v>419.98333333333329</v>
      </c>
      <c r="H187" s="38">
        <v>417.21666666666664</v>
      </c>
      <c r="I187" s="38">
        <v>413.93333333333328</v>
      </c>
      <c r="J187" s="38">
        <v>426.0333333333333</v>
      </c>
      <c r="K187" s="38">
        <v>429.31666666666661</v>
      </c>
      <c r="L187" s="38">
        <v>432.08333333333331</v>
      </c>
      <c r="M187" s="28">
        <v>426.55</v>
      </c>
      <c r="N187" s="28">
        <v>420.5</v>
      </c>
      <c r="O187" s="39">
        <v>60431400</v>
      </c>
      <c r="P187" s="40">
        <v>-2.5618638421064724E-2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203.4</v>
      </c>
      <c r="F188" s="37">
        <v>202.7166666666667</v>
      </c>
      <c r="G188" s="38">
        <v>201.23333333333341</v>
      </c>
      <c r="H188" s="38">
        <v>199.06666666666672</v>
      </c>
      <c r="I188" s="38">
        <v>197.58333333333343</v>
      </c>
      <c r="J188" s="38">
        <v>204.88333333333338</v>
      </c>
      <c r="K188" s="38">
        <v>206.36666666666667</v>
      </c>
      <c r="L188" s="38">
        <v>208.53333333333336</v>
      </c>
      <c r="M188" s="28">
        <v>204.2</v>
      </c>
      <c r="N188" s="28">
        <v>200.55</v>
      </c>
      <c r="O188" s="39">
        <v>100480500</v>
      </c>
      <c r="P188" s="40">
        <v>-2.1140884432023672E-2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104.7</v>
      </c>
      <c r="F189" s="37">
        <v>105.60000000000001</v>
      </c>
      <c r="G189" s="38">
        <v>103.60000000000002</v>
      </c>
      <c r="H189" s="38">
        <v>102.50000000000001</v>
      </c>
      <c r="I189" s="38">
        <v>100.50000000000003</v>
      </c>
      <c r="J189" s="38">
        <v>106.70000000000002</v>
      </c>
      <c r="K189" s="38">
        <v>108.69999999999999</v>
      </c>
      <c r="L189" s="38">
        <v>109.80000000000001</v>
      </c>
      <c r="M189" s="28">
        <v>107.6</v>
      </c>
      <c r="N189" s="28">
        <v>104.5</v>
      </c>
      <c r="O189" s="39">
        <v>188611500</v>
      </c>
      <c r="P189" s="40">
        <v>6.8084841311863459E-2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3333.9</v>
      </c>
      <c r="F190" s="37">
        <v>3353.9666666666667</v>
      </c>
      <c r="G190" s="38">
        <v>3301.9333333333334</v>
      </c>
      <c r="H190" s="38">
        <v>3269.9666666666667</v>
      </c>
      <c r="I190" s="38">
        <v>3217.9333333333334</v>
      </c>
      <c r="J190" s="38">
        <v>3385.9333333333334</v>
      </c>
      <c r="K190" s="38">
        <v>3437.9666666666672</v>
      </c>
      <c r="L190" s="38">
        <v>3469.9333333333334</v>
      </c>
      <c r="M190" s="28">
        <v>3406</v>
      </c>
      <c r="N190" s="28">
        <v>3322</v>
      </c>
      <c r="O190" s="39">
        <v>10243450</v>
      </c>
      <c r="P190" s="40">
        <v>3.3253342475145697E-3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1107.95</v>
      </c>
      <c r="F191" s="37">
        <v>1117.6333333333332</v>
      </c>
      <c r="G191" s="38">
        <v>1095.7666666666664</v>
      </c>
      <c r="H191" s="38">
        <v>1083.5833333333333</v>
      </c>
      <c r="I191" s="38">
        <v>1061.7166666666665</v>
      </c>
      <c r="J191" s="38">
        <v>1129.8166666666664</v>
      </c>
      <c r="K191" s="38">
        <v>1151.6833333333332</v>
      </c>
      <c r="L191" s="38">
        <v>1163.8666666666663</v>
      </c>
      <c r="M191" s="28">
        <v>1139.5</v>
      </c>
      <c r="N191" s="28">
        <v>1105.45</v>
      </c>
      <c r="O191" s="39">
        <v>10941600</v>
      </c>
      <c r="P191" s="40">
        <v>6.3385620152778585E-2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2388.6</v>
      </c>
      <c r="F192" s="37">
        <v>2401.6666666666665</v>
      </c>
      <c r="G192" s="38">
        <v>2368.3833333333332</v>
      </c>
      <c r="H192" s="38">
        <v>2348.1666666666665</v>
      </c>
      <c r="I192" s="38">
        <v>2314.8833333333332</v>
      </c>
      <c r="J192" s="38">
        <v>2421.8833333333332</v>
      </c>
      <c r="K192" s="38">
        <v>2455.166666666667</v>
      </c>
      <c r="L192" s="38">
        <v>2475.3833333333332</v>
      </c>
      <c r="M192" s="28">
        <v>2434.9499999999998</v>
      </c>
      <c r="N192" s="28">
        <v>2381.4499999999998</v>
      </c>
      <c r="O192" s="39">
        <v>7201875</v>
      </c>
      <c r="P192" s="40">
        <v>4.893768092195095E-2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1470</v>
      </c>
      <c r="F193" s="37">
        <v>1479.0666666666666</v>
      </c>
      <c r="G193" s="38">
        <v>1454.9333333333332</v>
      </c>
      <c r="H193" s="38">
        <v>1439.8666666666666</v>
      </c>
      <c r="I193" s="38">
        <v>1415.7333333333331</v>
      </c>
      <c r="J193" s="38">
        <v>1494.1333333333332</v>
      </c>
      <c r="K193" s="38">
        <v>1518.2666666666664</v>
      </c>
      <c r="L193" s="38">
        <v>1533.3333333333333</v>
      </c>
      <c r="M193" s="28">
        <v>1503.2</v>
      </c>
      <c r="N193" s="28">
        <v>1464</v>
      </c>
      <c r="O193" s="39">
        <v>1933000</v>
      </c>
      <c r="P193" s="40">
        <v>3.2309746328437916E-2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510.15</v>
      </c>
      <c r="F194" s="37">
        <v>510.45</v>
      </c>
      <c r="G194" s="38">
        <v>503</v>
      </c>
      <c r="H194" s="38">
        <v>495.85</v>
      </c>
      <c r="I194" s="38">
        <v>488.40000000000003</v>
      </c>
      <c r="J194" s="38">
        <v>517.59999999999991</v>
      </c>
      <c r="K194" s="38">
        <v>525.04999999999995</v>
      </c>
      <c r="L194" s="38">
        <v>532.19999999999993</v>
      </c>
      <c r="M194" s="28">
        <v>517.9</v>
      </c>
      <c r="N194" s="28">
        <v>503.3</v>
      </c>
      <c r="O194" s="39">
        <v>3264000</v>
      </c>
      <c r="P194" s="40">
        <v>4.8169556840077073E-2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1286.75</v>
      </c>
      <c r="F195" s="37">
        <v>1294.45</v>
      </c>
      <c r="G195" s="38">
        <v>1276.6000000000001</v>
      </c>
      <c r="H195" s="38">
        <v>1266.45</v>
      </c>
      <c r="I195" s="38">
        <v>1248.6000000000001</v>
      </c>
      <c r="J195" s="38">
        <v>1304.6000000000001</v>
      </c>
      <c r="K195" s="38">
        <v>1322.45</v>
      </c>
      <c r="L195" s="38">
        <v>1332.6000000000001</v>
      </c>
      <c r="M195" s="28">
        <v>1312.3</v>
      </c>
      <c r="N195" s="28">
        <v>1284.3</v>
      </c>
      <c r="O195" s="39">
        <v>3828400</v>
      </c>
      <c r="P195" s="40">
        <v>-3.1334865260079379E-4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1081.8</v>
      </c>
      <c r="F196" s="37">
        <v>1084.7166666666667</v>
      </c>
      <c r="G196" s="38">
        <v>1073.4833333333333</v>
      </c>
      <c r="H196" s="38">
        <v>1065.1666666666667</v>
      </c>
      <c r="I196" s="38">
        <v>1053.9333333333334</v>
      </c>
      <c r="J196" s="38">
        <v>1093.0333333333333</v>
      </c>
      <c r="K196" s="38">
        <v>1104.2666666666669</v>
      </c>
      <c r="L196" s="38">
        <v>1112.5833333333333</v>
      </c>
      <c r="M196" s="28">
        <v>1095.95</v>
      </c>
      <c r="N196" s="28">
        <v>1076.4000000000001</v>
      </c>
      <c r="O196" s="39">
        <v>5833100</v>
      </c>
      <c r="P196" s="40">
        <v>2.6470942124894718E-3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1447.7</v>
      </c>
      <c r="F197" s="37">
        <v>1449.4166666666667</v>
      </c>
      <c r="G197" s="38">
        <v>1433.8833333333334</v>
      </c>
      <c r="H197" s="38">
        <v>1420.0666666666666</v>
      </c>
      <c r="I197" s="38">
        <v>1404.5333333333333</v>
      </c>
      <c r="J197" s="38">
        <v>1463.2333333333336</v>
      </c>
      <c r="K197" s="38">
        <v>1478.7666666666669</v>
      </c>
      <c r="L197" s="38">
        <v>1492.5833333333337</v>
      </c>
      <c r="M197" s="28">
        <v>1464.95</v>
      </c>
      <c r="N197" s="28">
        <v>1435.6</v>
      </c>
      <c r="O197" s="39">
        <v>1141600</v>
      </c>
      <c r="P197" s="40">
        <v>-2.0926243567753001E-2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7295.25</v>
      </c>
      <c r="F198" s="37">
        <v>7267.2166666666672</v>
      </c>
      <c r="G198" s="38">
        <v>7224.4333333333343</v>
      </c>
      <c r="H198" s="38">
        <v>7153.6166666666668</v>
      </c>
      <c r="I198" s="38">
        <v>7110.8333333333339</v>
      </c>
      <c r="J198" s="38">
        <v>7338.0333333333347</v>
      </c>
      <c r="K198" s="38">
        <v>7380.8166666666675</v>
      </c>
      <c r="L198" s="38">
        <v>7451.633333333335</v>
      </c>
      <c r="M198" s="28">
        <v>7310</v>
      </c>
      <c r="N198" s="28">
        <v>7196.4</v>
      </c>
      <c r="O198" s="39">
        <v>1986500</v>
      </c>
      <c r="P198" s="40">
        <v>-1.8188108535560719E-2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699</v>
      </c>
      <c r="F199" s="37">
        <v>703.16666666666663</v>
      </c>
      <c r="G199" s="38">
        <v>693.83333333333326</v>
      </c>
      <c r="H199" s="38">
        <v>688.66666666666663</v>
      </c>
      <c r="I199" s="38">
        <v>679.33333333333326</v>
      </c>
      <c r="J199" s="38">
        <v>708.33333333333326</v>
      </c>
      <c r="K199" s="38">
        <v>717.66666666666652</v>
      </c>
      <c r="L199" s="38">
        <v>722.83333333333326</v>
      </c>
      <c r="M199" s="28">
        <v>712.5</v>
      </c>
      <c r="N199" s="28">
        <v>698</v>
      </c>
      <c r="O199" s="39">
        <v>15476500</v>
      </c>
      <c r="P199" s="40">
        <v>4.4939875362064424E-2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270.25</v>
      </c>
      <c r="F200" s="37">
        <v>272.98333333333335</v>
      </c>
      <c r="G200" s="38">
        <v>260.61666666666667</v>
      </c>
      <c r="H200" s="38">
        <v>250.98333333333335</v>
      </c>
      <c r="I200" s="38">
        <v>238.61666666666667</v>
      </c>
      <c r="J200" s="38">
        <v>282.61666666666667</v>
      </c>
      <c r="K200" s="38">
        <v>294.98333333333335</v>
      </c>
      <c r="L200" s="38">
        <v>304.61666666666667</v>
      </c>
      <c r="M200" s="28">
        <v>285.35000000000002</v>
      </c>
      <c r="N200" s="28">
        <v>263.35000000000002</v>
      </c>
      <c r="O200" s="39">
        <v>39446000</v>
      </c>
      <c r="P200" s="40">
        <v>0.20291534520614785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897.7</v>
      </c>
      <c r="F201" s="37">
        <v>895.01666666666677</v>
      </c>
      <c r="G201" s="38">
        <v>882.68333333333351</v>
      </c>
      <c r="H201" s="38">
        <v>867.66666666666674</v>
      </c>
      <c r="I201" s="38">
        <v>855.33333333333348</v>
      </c>
      <c r="J201" s="38">
        <v>910.03333333333353</v>
      </c>
      <c r="K201" s="38">
        <v>922.36666666666679</v>
      </c>
      <c r="L201" s="38">
        <v>937.38333333333355</v>
      </c>
      <c r="M201" s="28">
        <v>907.35</v>
      </c>
      <c r="N201" s="28">
        <v>880</v>
      </c>
      <c r="O201" s="39">
        <v>4579200</v>
      </c>
      <c r="P201" s="40">
        <v>3.737936658964252E-2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1310.1500000000001</v>
      </c>
      <c r="F202" s="37">
        <v>1317.2</v>
      </c>
      <c r="G202" s="38">
        <v>1297</v>
      </c>
      <c r="H202" s="38">
        <v>1283.8499999999999</v>
      </c>
      <c r="I202" s="38">
        <v>1263.6499999999999</v>
      </c>
      <c r="J202" s="38">
        <v>1330.3500000000001</v>
      </c>
      <c r="K202" s="38">
        <v>1350.5500000000004</v>
      </c>
      <c r="L202" s="38">
        <v>1363.7000000000003</v>
      </c>
      <c r="M202" s="28">
        <v>1337.4</v>
      </c>
      <c r="N202" s="28">
        <v>1304.05</v>
      </c>
      <c r="O202" s="39">
        <v>900900</v>
      </c>
      <c r="P202" s="40">
        <v>7.436399217221135E-3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388.7</v>
      </c>
      <c r="F203" s="37">
        <v>390.29999999999995</v>
      </c>
      <c r="G203" s="38">
        <v>385.69999999999993</v>
      </c>
      <c r="H203" s="38">
        <v>382.7</v>
      </c>
      <c r="I203" s="38">
        <v>378.09999999999997</v>
      </c>
      <c r="J203" s="38">
        <v>393.2999999999999</v>
      </c>
      <c r="K203" s="38">
        <v>397.89999999999992</v>
      </c>
      <c r="L203" s="38">
        <v>400.89999999999986</v>
      </c>
      <c r="M203" s="28">
        <v>394.9</v>
      </c>
      <c r="N203" s="28">
        <v>387.3</v>
      </c>
      <c r="O203" s="39">
        <v>37323000</v>
      </c>
      <c r="P203" s="40">
        <v>1.22040517451794E-2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196.25</v>
      </c>
      <c r="F204" s="37">
        <v>194.86666666666667</v>
      </c>
      <c r="G204" s="38">
        <v>190.93333333333334</v>
      </c>
      <c r="H204" s="38">
        <v>185.61666666666667</v>
      </c>
      <c r="I204" s="38">
        <v>181.68333333333334</v>
      </c>
      <c r="J204" s="38">
        <v>200.18333333333334</v>
      </c>
      <c r="K204" s="38">
        <v>204.11666666666667</v>
      </c>
      <c r="L204" s="38">
        <v>209.43333333333334</v>
      </c>
      <c r="M204" s="28">
        <v>198.8</v>
      </c>
      <c r="N204" s="28">
        <v>189.55</v>
      </c>
      <c r="O204" s="39">
        <v>69069000</v>
      </c>
      <c r="P204" s="40">
        <v>3.5067212156633547E-2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467.7</v>
      </c>
      <c r="F205" s="37">
        <v>464.2</v>
      </c>
      <c r="G205" s="38">
        <v>459.59999999999997</v>
      </c>
      <c r="H205" s="38">
        <v>451.5</v>
      </c>
      <c r="I205" s="38">
        <v>446.9</v>
      </c>
      <c r="J205" s="38">
        <v>472.29999999999995</v>
      </c>
      <c r="K205" s="38">
        <v>476.9</v>
      </c>
      <c r="L205" s="38">
        <v>484.99999999999994</v>
      </c>
      <c r="M205" s="28">
        <v>468.8</v>
      </c>
      <c r="N205" s="28">
        <v>456.1</v>
      </c>
      <c r="O205" s="39">
        <v>6868800</v>
      </c>
      <c r="P205" s="40">
        <v>-2.329152802661889E-2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14" sqref="G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9" t="s">
        <v>16</v>
      </c>
      <c r="B8" s="381"/>
      <c r="C8" s="385" t="s">
        <v>20</v>
      </c>
      <c r="D8" s="385" t="s">
        <v>21</v>
      </c>
      <c r="E8" s="376" t="s">
        <v>22</v>
      </c>
      <c r="F8" s="377"/>
      <c r="G8" s="378"/>
      <c r="H8" s="376" t="s">
        <v>23</v>
      </c>
      <c r="I8" s="377"/>
      <c r="J8" s="378"/>
      <c r="K8" s="23"/>
      <c r="L8" s="50"/>
      <c r="M8" s="50"/>
      <c r="N8" s="1"/>
      <c r="O8" s="1"/>
    </row>
    <row r="9" spans="1:15" ht="36" customHeight="1">
      <c r="A9" s="383"/>
      <c r="B9" s="384"/>
      <c r="C9" s="384"/>
      <c r="D9" s="38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17303.95</v>
      </c>
      <c r="D10" s="259">
        <v>17333.2</v>
      </c>
      <c r="E10" s="259">
        <v>17225.95</v>
      </c>
      <c r="F10" s="259">
        <v>17147.95</v>
      </c>
      <c r="G10" s="259">
        <v>17040.7</v>
      </c>
      <c r="H10" s="259">
        <v>17411.2</v>
      </c>
      <c r="I10" s="259">
        <v>17518.45</v>
      </c>
      <c r="J10" s="259">
        <v>17596.45</v>
      </c>
      <c r="K10" s="259">
        <v>17440.45</v>
      </c>
      <c r="L10" s="259">
        <v>17255.2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40269.050000000003</v>
      </c>
      <c r="D11" s="259">
        <v>40244.5</v>
      </c>
      <c r="E11" s="259">
        <v>40097.550000000003</v>
      </c>
      <c r="F11" s="259">
        <v>39926.050000000003</v>
      </c>
      <c r="G11" s="259">
        <v>39779.100000000006</v>
      </c>
      <c r="H11" s="259">
        <v>40416</v>
      </c>
      <c r="I11" s="259">
        <v>40562.949999999997</v>
      </c>
      <c r="J11" s="259">
        <v>40734.449999999997</v>
      </c>
      <c r="K11" s="259">
        <v>40391.449999999997</v>
      </c>
      <c r="L11" s="259">
        <v>40073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2880.5</v>
      </c>
      <c r="D12" s="232">
        <v>2885.4333333333329</v>
      </c>
      <c r="E12" s="232">
        <v>2870.3666666666659</v>
      </c>
      <c r="F12" s="232">
        <v>2860.2333333333331</v>
      </c>
      <c r="G12" s="232">
        <v>2845.1666666666661</v>
      </c>
      <c r="H12" s="232">
        <v>2895.5666666666657</v>
      </c>
      <c r="I12" s="232">
        <v>2910.6333333333323</v>
      </c>
      <c r="J12" s="232">
        <v>2920.7666666666655</v>
      </c>
      <c r="K12" s="232">
        <v>2900.5</v>
      </c>
      <c r="L12" s="232">
        <v>2875.3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5016.8999999999996</v>
      </c>
      <c r="D13" s="232">
        <v>5019.75</v>
      </c>
      <c r="E13" s="232">
        <v>4995.1499999999996</v>
      </c>
      <c r="F13" s="232">
        <v>4973.3999999999996</v>
      </c>
      <c r="G13" s="232">
        <v>4948.7999999999993</v>
      </c>
      <c r="H13" s="232">
        <v>5041.5</v>
      </c>
      <c r="I13" s="232">
        <v>5066.1000000000004</v>
      </c>
      <c r="J13" s="232">
        <v>5087.8500000000004</v>
      </c>
      <c r="K13" s="232">
        <v>5044.3500000000004</v>
      </c>
      <c r="L13" s="232">
        <v>4998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29663.95</v>
      </c>
      <c r="D14" s="232">
        <v>29855.783333333336</v>
      </c>
      <c r="E14" s="232">
        <v>29417.116666666672</v>
      </c>
      <c r="F14" s="232">
        <v>29170.283333333336</v>
      </c>
      <c r="G14" s="232">
        <v>28731.616666666672</v>
      </c>
      <c r="H14" s="232">
        <v>30102.616666666672</v>
      </c>
      <c r="I14" s="232">
        <v>30541.283333333336</v>
      </c>
      <c r="J14" s="232">
        <v>30788.116666666672</v>
      </c>
      <c r="K14" s="232">
        <v>30294.45</v>
      </c>
      <c r="L14" s="232">
        <v>29608.95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4389.5</v>
      </c>
      <c r="D15" s="232">
        <v>4390.6833333333334</v>
      </c>
      <c r="E15" s="232">
        <v>4373.2666666666664</v>
      </c>
      <c r="F15" s="232">
        <v>4357.0333333333328</v>
      </c>
      <c r="G15" s="232">
        <v>4339.6166666666659</v>
      </c>
      <c r="H15" s="232">
        <v>4406.916666666667</v>
      </c>
      <c r="I15" s="232">
        <v>4424.333333333333</v>
      </c>
      <c r="J15" s="232">
        <v>4440.5666666666675</v>
      </c>
      <c r="K15" s="232">
        <v>4408.1000000000004</v>
      </c>
      <c r="L15" s="232">
        <v>4374.45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8456.7000000000007</v>
      </c>
      <c r="D16" s="232">
        <v>8455.5166666666664</v>
      </c>
      <c r="E16" s="232">
        <v>8427.6333333333332</v>
      </c>
      <c r="F16" s="232">
        <v>8398.5666666666675</v>
      </c>
      <c r="G16" s="232">
        <v>8370.6833333333343</v>
      </c>
      <c r="H16" s="232">
        <v>8484.5833333333321</v>
      </c>
      <c r="I16" s="232">
        <v>8512.4666666666635</v>
      </c>
      <c r="J16" s="232">
        <v>8541.533333333331</v>
      </c>
      <c r="K16" s="232">
        <v>8483.4</v>
      </c>
      <c r="L16" s="232">
        <v>8426.4500000000007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3217.35</v>
      </c>
      <c r="D17" s="232">
        <v>3189.7166666666672</v>
      </c>
      <c r="E17" s="232">
        <v>3132.4333333333343</v>
      </c>
      <c r="F17" s="232">
        <v>3047.5166666666673</v>
      </c>
      <c r="G17" s="232">
        <v>2990.2333333333345</v>
      </c>
      <c r="H17" s="232">
        <v>3274.6333333333341</v>
      </c>
      <c r="I17" s="232">
        <v>3331.916666666667</v>
      </c>
      <c r="J17" s="232">
        <v>3416.8333333333339</v>
      </c>
      <c r="K17" s="231">
        <v>3247</v>
      </c>
      <c r="L17" s="231">
        <v>3104.8</v>
      </c>
      <c r="M17" s="231">
        <v>9.23123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1731.7</v>
      </c>
      <c r="D18" s="232">
        <v>1725.6333333333332</v>
      </c>
      <c r="E18" s="232">
        <v>1677.8166666666664</v>
      </c>
      <c r="F18" s="232">
        <v>1623.9333333333332</v>
      </c>
      <c r="G18" s="232">
        <v>1576.1166666666663</v>
      </c>
      <c r="H18" s="232">
        <v>1779.5166666666664</v>
      </c>
      <c r="I18" s="232">
        <v>1827.333333333333</v>
      </c>
      <c r="J18" s="232">
        <v>1881.2166666666665</v>
      </c>
      <c r="K18" s="231">
        <v>1773.45</v>
      </c>
      <c r="L18" s="231">
        <v>1671.75</v>
      </c>
      <c r="M18" s="231">
        <v>20.349119999999999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592.9</v>
      </c>
      <c r="D19" s="232">
        <v>596.13333333333333</v>
      </c>
      <c r="E19" s="232">
        <v>586.26666666666665</v>
      </c>
      <c r="F19" s="232">
        <v>579.63333333333333</v>
      </c>
      <c r="G19" s="232">
        <v>569.76666666666665</v>
      </c>
      <c r="H19" s="232">
        <v>602.76666666666665</v>
      </c>
      <c r="I19" s="232">
        <v>612.63333333333321</v>
      </c>
      <c r="J19" s="232">
        <v>619.26666666666665</v>
      </c>
      <c r="K19" s="231">
        <v>606</v>
      </c>
      <c r="L19" s="231">
        <v>589.5</v>
      </c>
      <c r="M19" s="231">
        <v>13.60975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20210.55</v>
      </c>
      <c r="D20" s="232">
        <v>20329.633333333335</v>
      </c>
      <c r="E20" s="232">
        <v>20008.066666666669</v>
      </c>
      <c r="F20" s="232">
        <v>19805.583333333336</v>
      </c>
      <c r="G20" s="232">
        <v>19484.01666666667</v>
      </c>
      <c r="H20" s="232">
        <v>20532.116666666669</v>
      </c>
      <c r="I20" s="232">
        <v>20853.683333333334</v>
      </c>
      <c r="J20" s="232">
        <v>21056.166666666668</v>
      </c>
      <c r="K20" s="231">
        <v>20651.2</v>
      </c>
      <c r="L20" s="231">
        <v>20127.150000000001</v>
      </c>
      <c r="M20" s="231">
        <v>0.11412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1363.85</v>
      </c>
      <c r="D21" s="232">
        <v>1288.5333333333333</v>
      </c>
      <c r="E21" s="232">
        <v>1179.0666666666666</v>
      </c>
      <c r="F21" s="232">
        <v>994.2833333333333</v>
      </c>
      <c r="G21" s="232">
        <v>884.81666666666661</v>
      </c>
      <c r="H21" s="232">
        <v>1473.3166666666666</v>
      </c>
      <c r="I21" s="232">
        <v>1582.7833333333333</v>
      </c>
      <c r="J21" s="232">
        <v>1767.5666666666666</v>
      </c>
      <c r="K21" s="231">
        <v>1398</v>
      </c>
      <c r="L21" s="231">
        <v>1103.75</v>
      </c>
      <c r="M21" s="231">
        <v>339.48365999999999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485.3</v>
      </c>
      <c r="D22" s="232">
        <v>469.90000000000003</v>
      </c>
      <c r="E22" s="232">
        <v>454.50000000000006</v>
      </c>
      <c r="F22" s="232">
        <v>423.70000000000005</v>
      </c>
      <c r="G22" s="232">
        <v>408.30000000000007</v>
      </c>
      <c r="H22" s="232">
        <v>500.70000000000005</v>
      </c>
      <c r="I22" s="232">
        <v>516.1</v>
      </c>
      <c r="J22" s="232">
        <v>546.90000000000009</v>
      </c>
      <c r="K22" s="231">
        <v>485.3</v>
      </c>
      <c r="L22" s="231">
        <v>439.1</v>
      </c>
      <c r="M22" s="231">
        <v>86.138689999999997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592.45000000000005</v>
      </c>
      <c r="D23" s="232">
        <v>586.28333333333342</v>
      </c>
      <c r="E23" s="232">
        <v>558.11666666666679</v>
      </c>
      <c r="F23" s="232">
        <v>523.78333333333342</v>
      </c>
      <c r="G23" s="232">
        <v>495.61666666666679</v>
      </c>
      <c r="H23" s="232">
        <v>620.61666666666679</v>
      </c>
      <c r="I23" s="232">
        <v>648.78333333333353</v>
      </c>
      <c r="J23" s="232">
        <v>683.11666666666679</v>
      </c>
      <c r="K23" s="231">
        <v>614.45000000000005</v>
      </c>
      <c r="L23" s="231">
        <v>551.95000000000005</v>
      </c>
      <c r="M23" s="231">
        <v>253.60274999999999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678.55</v>
      </c>
      <c r="D24" s="232">
        <v>678.55</v>
      </c>
      <c r="E24" s="232">
        <v>678.55</v>
      </c>
      <c r="F24" s="232">
        <v>678.55</v>
      </c>
      <c r="G24" s="232">
        <v>678.55</v>
      </c>
      <c r="H24" s="232">
        <v>678.55</v>
      </c>
      <c r="I24" s="232">
        <v>678.55</v>
      </c>
      <c r="J24" s="232">
        <v>678.55</v>
      </c>
      <c r="K24" s="231">
        <v>678.55</v>
      </c>
      <c r="L24" s="231">
        <v>678.55</v>
      </c>
      <c r="M24" s="231">
        <v>9.0834100000000007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642.9</v>
      </c>
      <c r="D25" s="232">
        <v>653.4</v>
      </c>
      <c r="E25" s="232">
        <v>632.4</v>
      </c>
      <c r="F25" s="232">
        <v>621.9</v>
      </c>
      <c r="G25" s="232">
        <v>600.9</v>
      </c>
      <c r="H25" s="232">
        <v>663.9</v>
      </c>
      <c r="I25" s="232">
        <v>684.9</v>
      </c>
      <c r="J25" s="232">
        <v>695.4</v>
      </c>
      <c r="K25" s="231">
        <v>674.4</v>
      </c>
      <c r="L25" s="231">
        <v>642.9</v>
      </c>
      <c r="M25" s="231">
        <v>46.079430000000002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361.65</v>
      </c>
      <c r="D26" s="232">
        <v>350.18333333333334</v>
      </c>
      <c r="E26" s="232">
        <v>338.7166666666667</v>
      </c>
      <c r="F26" s="232">
        <v>315.78333333333336</v>
      </c>
      <c r="G26" s="232">
        <v>304.31666666666672</v>
      </c>
      <c r="H26" s="232">
        <v>373.11666666666667</v>
      </c>
      <c r="I26" s="232">
        <v>384.58333333333326</v>
      </c>
      <c r="J26" s="232">
        <v>407.51666666666665</v>
      </c>
      <c r="K26" s="231">
        <v>361.65</v>
      </c>
      <c r="L26" s="231">
        <v>327.25</v>
      </c>
      <c r="M26" s="231">
        <v>143.17672999999999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145.85</v>
      </c>
      <c r="D27" s="232">
        <v>144.68333333333331</v>
      </c>
      <c r="E27" s="232">
        <v>142.51666666666662</v>
      </c>
      <c r="F27" s="232">
        <v>139.18333333333331</v>
      </c>
      <c r="G27" s="232">
        <v>137.01666666666662</v>
      </c>
      <c r="H27" s="232">
        <v>148.01666666666662</v>
      </c>
      <c r="I27" s="232">
        <v>150.18333333333331</v>
      </c>
      <c r="J27" s="232">
        <v>153.51666666666662</v>
      </c>
      <c r="K27" s="231">
        <v>146.85</v>
      </c>
      <c r="L27" s="231">
        <v>141.35</v>
      </c>
      <c r="M27" s="231">
        <v>33.636710000000001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229.7</v>
      </c>
      <c r="D28" s="232">
        <v>230.85</v>
      </c>
      <c r="E28" s="232">
        <v>227.75</v>
      </c>
      <c r="F28" s="232">
        <v>225.8</v>
      </c>
      <c r="G28" s="232">
        <v>222.70000000000002</v>
      </c>
      <c r="H28" s="232">
        <v>232.79999999999998</v>
      </c>
      <c r="I28" s="232">
        <v>235.89999999999995</v>
      </c>
      <c r="J28" s="232">
        <v>237.84999999999997</v>
      </c>
      <c r="K28" s="231">
        <v>233.95</v>
      </c>
      <c r="L28" s="231">
        <v>228.9</v>
      </c>
      <c r="M28" s="231">
        <v>14.05768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3175</v>
      </c>
      <c r="D29" s="232">
        <v>3209.9</v>
      </c>
      <c r="E29" s="232">
        <v>3109.8</v>
      </c>
      <c r="F29" s="232">
        <v>3044.6</v>
      </c>
      <c r="G29" s="232">
        <v>2944.5</v>
      </c>
      <c r="H29" s="232">
        <v>3275.1000000000004</v>
      </c>
      <c r="I29" s="232">
        <v>3375.2</v>
      </c>
      <c r="J29" s="232">
        <v>3440.4000000000005</v>
      </c>
      <c r="K29" s="231">
        <v>3310</v>
      </c>
      <c r="L29" s="231">
        <v>3144.7</v>
      </c>
      <c r="M29" s="231">
        <v>1.31796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342.1</v>
      </c>
      <c r="D30" s="232">
        <v>339.95</v>
      </c>
      <c r="E30" s="232">
        <v>326.45</v>
      </c>
      <c r="F30" s="232">
        <v>310.8</v>
      </c>
      <c r="G30" s="232">
        <v>297.3</v>
      </c>
      <c r="H30" s="232">
        <v>355.59999999999997</v>
      </c>
      <c r="I30" s="232">
        <v>369.09999999999997</v>
      </c>
      <c r="J30" s="232">
        <v>384.74999999999994</v>
      </c>
      <c r="K30" s="231">
        <v>353.45</v>
      </c>
      <c r="L30" s="231">
        <v>324.3</v>
      </c>
      <c r="M30" s="231">
        <v>219.86286000000001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4401.6499999999996</v>
      </c>
      <c r="D31" s="232">
        <v>4412.1166666666659</v>
      </c>
      <c r="E31" s="232">
        <v>4350.8333333333321</v>
      </c>
      <c r="F31" s="232">
        <v>4300.0166666666664</v>
      </c>
      <c r="G31" s="232">
        <v>4238.7333333333327</v>
      </c>
      <c r="H31" s="232">
        <v>4462.9333333333316</v>
      </c>
      <c r="I31" s="232">
        <v>4524.2166666666662</v>
      </c>
      <c r="J31" s="232">
        <v>4575.033333333331</v>
      </c>
      <c r="K31" s="231">
        <v>4473.3999999999996</v>
      </c>
      <c r="L31" s="231">
        <v>4361.3</v>
      </c>
      <c r="M31" s="231">
        <v>3.1230799999999999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145.5</v>
      </c>
      <c r="D32" s="232">
        <v>144.15</v>
      </c>
      <c r="E32" s="232">
        <v>142.35000000000002</v>
      </c>
      <c r="F32" s="232">
        <v>139.20000000000002</v>
      </c>
      <c r="G32" s="232">
        <v>137.40000000000003</v>
      </c>
      <c r="H32" s="232">
        <v>147.30000000000001</v>
      </c>
      <c r="I32" s="232">
        <v>149.10000000000002</v>
      </c>
      <c r="J32" s="232">
        <v>152.25</v>
      </c>
      <c r="K32" s="231">
        <v>145.94999999999999</v>
      </c>
      <c r="L32" s="231">
        <v>141</v>
      </c>
      <c r="M32" s="231">
        <v>135.32275999999999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2828.8</v>
      </c>
      <c r="D33" s="232">
        <v>2798.4166666666665</v>
      </c>
      <c r="E33" s="232">
        <v>2757.833333333333</v>
      </c>
      <c r="F33" s="232">
        <v>2686.8666666666663</v>
      </c>
      <c r="G33" s="232">
        <v>2646.2833333333328</v>
      </c>
      <c r="H33" s="232">
        <v>2869.3833333333332</v>
      </c>
      <c r="I33" s="232">
        <v>2909.9666666666662</v>
      </c>
      <c r="J33" s="232">
        <v>2980.9333333333334</v>
      </c>
      <c r="K33" s="231">
        <v>2839</v>
      </c>
      <c r="L33" s="231">
        <v>2727.45</v>
      </c>
      <c r="M33" s="231">
        <v>18.159230000000001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1888.5</v>
      </c>
      <c r="D34" s="232">
        <v>1882.7833333333335</v>
      </c>
      <c r="E34" s="232">
        <v>1867.7666666666671</v>
      </c>
      <c r="F34" s="232">
        <v>1847.0333333333335</v>
      </c>
      <c r="G34" s="232">
        <v>1832.0166666666671</v>
      </c>
      <c r="H34" s="232">
        <v>1903.5166666666671</v>
      </c>
      <c r="I34" s="232">
        <v>1918.5333333333335</v>
      </c>
      <c r="J34" s="232">
        <v>1939.2666666666671</v>
      </c>
      <c r="K34" s="231">
        <v>1897.8</v>
      </c>
      <c r="L34" s="231">
        <v>1862.05</v>
      </c>
      <c r="M34" s="231">
        <v>4.41927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462.75</v>
      </c>
      <c r="D35" s="232">
        <v>462.18333333333334</v>
      </c>
      <c r="E35" s="232">
        <v>457.4666666666667</v>
      </c>
      <c r="F35" s="232">
        <v>452.18333333333334</v>
      </c>
      <c r="G35" s="232">
        <v>447.4666666666667</v>
      </c>
      <c r="H35" s="232">
        <v>467.4666666666667</v>
      </c>
      <c r="I35" s="232">
        <v>472.18333333333328</v>
      </c>
      <c r="J35" s="232">
        <v>477.4666666666667</v>
      </c>
      <c r="K35" s="231">
        <v>466.9</v>
      </c>
      <c r="L35" s="231">
        <v>456.9</v>
      </c>
      <c r="M35" s="231">
        <v>18.28482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3416.95</v>
      </c>
      <c r="D36" s="232">
        <v>3432.65</v>
      </c>
      <c r="E36" s="232">
        <v>3357.3</v>
      </c>
      <c r="F36" s="232">
        <v>3297.65</v>
      </c>
      <c r="G36" s="232">
        <v>3222.3</v>
      </c>
      <c r="H36" s="232">
        <v>3492.3</v>
      </c>
      <c r="I36" s="232">
        <v>3567.6499999999996</v>
      </c>
      <c r="J36" s="232">
        <v>3627.3</v>
      </c>
      <c r="K36" s="231">
        <v>3508</v>
      </c>
      <c r="L36" s="231">
        <v>3373</v>
      </c>
      <c r="M36" s="231">
        <v>3.2822100000000001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844.1</v>
      </c>
      <c r="D37" s="232">
        <v>847.23333333333323</v>
      </c>
      <c r="E37" s="232">
        <v>836.86666666666645</v>
      </c>
      <c r="F37" s="232">
        <v>829.63333333333321</v>
      </c>
      <c r="G37" s="232">
        <v>819.26666666666642</v>
      </c>
      <c r="H37" s="232">
        <v>854.46666666666647</v>
      </c>
      <c r="I37" s="232">
        <v>864.83333333333326</v>
      </c>
      <c r="J37" s="232">
        <v>872.06666666666649</v>
      </c>
      <c r="K37" s="231">
        <v>857.6</v>
      </c>
      <c r="L37" s="231">
        <v>840</v>
      </c>
      <c r="M37" s="231">
        <v>130.12371999999999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3661.2</v>
      </c>
      <c r="D38" s="232">
        <v>3676.6</v>
      </c>
      <c r="E38" s="232">
        <v>3610.2</v>
      </c>
      <c r="F38" s="232">
        <v>3559.2</v>
      </c>
      <c r="G38" s="232">
        <v>3492.7999999999997</v>
      </c>
      <c r="H38" s="232">
        <v>3727.6</v>
      </c>
      <c r="I38" s="232">
        <v>3794.0000000000005</v>
      </c>
      <c r="J38" s="232">
        <v>3845</v>
      </c>
      <c r="K38" s="231">
        <v>3743</v>
      </c>
      <c r="L38" s="231">
        <v>3625.6</v>
      </c>
      <c r="M38" s="231">
        <v>7.23245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6112.1</v>
      </c>
      <c r="D39" s="232">
        <v>6149.5666666666666</v>
      </c>
      <c r="E39" s="232">
        <v>6052.5333333333328</v>
      </c>
      <c r="F39" s="232">
        <v>5992.9666666666662</v>
      </c>
      <c r="G39" s="232">
        <v>5895.9333333333325</v>
      </c>
      <c r="H39" s="232">
        <v>6209.1333333333332</v>
      </c>
      <c r="I39" s="232">
        <v>6306.1666666666679</v>
      </c>
      <c r="J39" s="232">
        <v>6365.7333333333336</v>
      </c>
      <c r="K39" s="231">
        <v>6246.6</v>
      </c>
      <c r="L39" s="231">
        <v>6090</v>
      </c>
      <c r="M39" s="231">
        <v>9.7785200000000003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1334.9</v>
      </c>
      <c r="D40" s="232">
        <v>1345.6000000000001</v>
      </c>
      <c r="E40" s="232">
        <v>1319.3000000000002</v>
      </c>
      <c r="F40" s="232">
        <v>1303.7</v>
      </c>
      <c r="G40" s="232">
        <v>1277.4000000000001</v>
      </c>
      <c r="H40" s="232">
        <v>1361.2000000000003</v>
      </c>
      <c r="I40" s="232">
        <v>1387.5</v>
      </c>
      <c r="J40" s="232">
        <v>1403.1000000000004</v>
      </c>
      <c r="K40" s="231">
        <v>1371.9</v>
      </c>
      <c r="L40" s="231">
        <v>1330</v>
      </c>
      <c r="M40" s="231">
        <v>15.973800000000001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6254.15</v>
      </c>
      <c r="D41" s="232">
        <v>6261.0999999999995</v>
      </c>
      <c r="E41" s="232">
        <v>5987.1999999999989</v>
      </c>
      <c r="F41" s="232">
        <v>5720.2499999999991</v>
      </c>
      <c r="G41" s="232">
        <v>5446.3499999999985</v>
      </c>
      <c r="H41" s="232">
        <v>6528.0499999999993</v>
      </c>
      <c r="I41" s="232">
        <v>6801.9499999999989</v>
      </c>
      <c r="J41" s="232">
        <v>7068.9</v>
      </c>
      <c r="K41" s="231">
        <v>6535</v>
      </c>
      <c r="L41" s="231">
        <v>5994.15</v>
      </c>
      <c r="M41" s="231">
        <v>1.7817099999999999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2014.35</v>
      </c>
      <c r="D42" s="232">
        <v>2023.75</v>
      </c>
      <c r="E42" s="232">
        <v>1994.4499999999998</v>
      </c>
      <c r="F42" s="232">
        <v>1974.5499999999997</v>
      </c>
      <c r="G42" s="232">
        <v>1945.2499999999995</v>
      </c>
      <c r="H42" s="232">
        <v>2043.65</v>
      </c>
      <c r="I42" s="232">
        <v>2072.9500000000003</v>
      </c>
      <c r="J42" s="232">
        <v>2092.8500000000004</v>
      </c>
      <c r="K42" s="231">
        <v>2053.0500000000002</v>
      </c>
      <c r="L42" s="231">
        <v>2003.85</v>
      </c>
      <c r="M42" s="231">
        <v>3.1240800000000002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230.9</v>
      </c>
      <c r="D43" s="232">
        <v>229.46666666666667</v>
      </c>
      <c r="E43" s="232">
        <v>226.93333333333334</v>
      </c>
      <c r="F43" s="232">
        <v>222.96666666666667</v>
      </c>
      <c r="G43" s="232">
        <v>220.43333333333334</v>
      </c>
      <c r="H43" s="232">
        <v>233.43333333333334</v>
      </c>
      <c r="I43" s="232">
        <v>235.9666666666667</v>
      </c>
      <c r="J43" s="232">
        <v>239.93333333333334</v>
      </c>
      <c r="K43" s="231">
        <v>232</v>
      </c>
      <c r="L43" s="231">
        <v>225.5</v>
      </c>
      <c r="M43" s="231">
        <v>42.062139999999999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159</v>
      </c>
      <c r="D44" s="232">
        <v>159.15</v>
      </c>
      <c r="E44" s="232">
        <v>157.05000000000001</v>
      </c>
      <c r="F44" s="232">
        <v>155.1</v>
      </c>
      <c r="G44" s="232">
        <v>153</v>
      </c>
      <c r="H44" s="232">
        <v>161.10000000000002</v>
      </c>
      <c r="I44" s="232">
        <v>163.19999999999999</v>
      </c>
      <c r="J44" s="232">
        <v>165.15000000000003</v>
      </c>
      <c r="K44" s="231">
        <v>161.25</v>
      </c>
      <c r="L44" s="231">
        <v>157.19999999999999</v>
      </c>
      <c r="M44" s="231">
        <v>1792.4225100000001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70.849999999999994</v>
      </c>
      <c r="D45" s="232">
        <v>69.933333333333337</v>
      </c>
      <c r="E45" s="232">
        <v>68.466666666666669</v>
      </c>
      <c r="F45" s="232">
        <v>66.083333333333329</v>
      </c>
      <c r="G45" s="232">
        <v>64.61666666666666</v>
      </c>
      <c r="H45" s="232">
        <v>72.316666666666677</v>
      </c>
      <c r="I45" s="232">
        <v>73.783333333333346</v>
      </c>
      <c r="J45" s="232">
        <v>76.166666666666686</v>
      </c>
      <c r="K45" s="231">
        <v>71.400000000000006</v>
      </c>
      <c r="L45" s="231">
        <v>67.55</v>
      </c>
      <c r="M45" s="231">
        <v>155.10920999999999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1411.15</v>
      </c>
      <c r="D46" s="232">
        <v>1404.0833333333333</v>
      </c>
      <c r="E46" s="232">
        <v>1393.7666666666664</v>
      </c>
      <c r="F46" s="232">
        <v>1376.3833333333332</v>
      </c>
      <c r="G46" s="232">
        <v>1366.0666666666664</v>
      </c>
      <c r="H46" s="232">
        <v>1421.4666666666665</v>
      </c>
      <c r="I46" s="232">
        <v>1431.7833333333335</v>
      </c>
      <c r="J46" s="232">
        <v>1449.1666666666665</v>
      </c>
      <c r="K46" s="231">
        <v>1414.4</v>
      </c>
      <c r="L46" s="231">
        <v>1386.7</v>
      </c>
      <c r="M46" s="231">
        <v>2.2539400000000001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579.6</v>
      </c>
      <c r="D47" s="232">
        <v>571.03333333333342</v>
      </c>
      <c r="E47" s="232">
        <v>559.11666666666679</v>
      </c>
      <c r="F47" s="232">
        <v>538.63333333333333</v>
      </c>
      <c r="G47" s="232">
        <v>526.7166666666667</v>
      </c>
      <c r="H47" s="232">
        <v>591.51666666666688</v>
      </c>
      <c r="I47" s="232">
        <v>603.43333333333362</v>
      </c>
      <c r="J47" s="232">
        <v>623.91666666666697</v>
      </c>
      <c r="K47" s="231">
        <v>582.95000000000005</v>
      </c>
      <c r="L47" s="231">
        <v>550.54999999999995</v>
      </c>
      <c r="M47" s="231">
        <v>11.7418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94.6</v>
      </c>
      <c r="D48" s="232">
        <v>95.05</v>
      </c>
      <c r="E48" s="232">
        <v>93.949999999999989</v>
      </c>
      <c r="F48" s="232">
        <v>93.3</v>
      </c>
      <c r="G48" s="232">
        <v>92.199999999999989</v>
      </c>
      <c r="H48" s="232">
        <v>95.699999999999989</v>
      </c>
      <c r="I48" s="232">
        <v>96.799999999999983</v>
      </c>
      <c r="J48" s="232">
        <v>97.449999999999989</v>
      </c>
      <c r="K48" s="231">
        <v>96.15</v>
      </c>
      <c r="L48" s="231">
        <v>94.4</v>
      </c>
      <c r="M48" s="231">
        <v>109.65145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816</v>
      </c>
      <c r="D49" s="232">
        <v>818.56666666666661</v>
      </c>
      <c r="E49" s="232">
        <v>810.28333333333319</v>
      </c>
      <c r="F49" s="232">
        <v>804.56666666666661</v>
      </c>
      <c r="G49" s="232">
        <v>796.28333333333319</v>
      </c>
      <c r="H49" s="232">
        <v>824.28333333333319</v>
      </c>
      <c r="I49" s="232">
        <v>832.56666666666649</v>
      </c>
      <c r="J49" s="232">
        <v>838.28333333333319</v>
      </c>
      <c r="K49" s="231">
        <v>826.85</v>
      </c>
      <c r="L49" s="231">
        <v>812.85</v>
      </c>
      <c r="M49" s="231">
        <v>11.041029999999999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69.8</v>
      </c>
      <c r="D50" s="232">
        <v>69.100000000000009</v>
      </c>
      <c r="E50" s="232">
        <v>67.950000000000017</v>
      </c>
      <c r="F50" s="232">
        <v>66.100000000000009</v>
      </c>
      <c r="G50" s="232">
        <v>64.950000000000017</v>
      </c>
      <c r="H50" s="232">
        <v>70.950000000000017</v>
      </c>
      <c r="I50" s="232">
        <v>72.100000000000023</v>
      </c>
      <c r="J50" s="232">
        <v>73.950000000000017</v>
      </c>
      <c r="K50" s="231">
        <v>70.25</v>
      </c>
      <c r="L50" s="231">
        <v>67.25</v>
      </c>
      <c r="M50" s="231">
        <v>177.00909999999999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317.35000000000002</v>
      </c>
      <c r="D51" s="232">
        <v>317.68333333333334</v>
      </c>
      <c r="E51" s="232">
        <v>313.7166666666667</v>
      </c>
      <c r="F51" s="232">
        <v>310.08333333333337</v>
      </c>
      <c r="G51" s="232">
        <v>306.11666666666673</v>
      </c>
      <c r="H51" s="232">
        <v>321.31666666666666</v>
      </c>
      <c r="I51" s="232">
        <v>325.28333333333325</v>
      </c>
      <c r="J51" s="232">
        <v>328.91666666666663</v>
      </c>
      <c r="K51" s="231">
        <v>321.64999999999998</v>
      </c>
      <c r="L51" s="231">
        <v>314.05</v>
      </c>
      <c r="M51" s="231">
        <v>39.263289999999998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742.25</v>
      </c>
      <c r="D52" s="232">
        <v>746.33333333333337</v>
      </c>
      <c r="E52" s="232">
        <v>735.56666666666672</v>
      </c>
      <c r="F52" s="232">
        <v>728.88333333333333</v>
      </c>
      <c r="G52" s="232">
        <v>718.11666666666667</v>
      </c>
      <c r="H52" s="232">
        <v>753.01666666666677</v>
      </c>
      <c r="I52" s="232">
        <v>763.78333333333342</v>
      </c>
      <c r="J52" s="232">
        <v>770.46666666666681</v>
      </c>
      <c r="K52" s="231">
        <v>757.1</v>
      </c>
      <c r="L52" s="231">
        <v>739.65</v>
      </c>
      <c r="M52" s="231">
        <v>105.62614000000001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229.15</v>
      </c>
      <c r="D53" s="232">
        <v>228.16666666666666</v>
      </c>
      <c r="E53" s="232">
        <v>224.2833333333333</v>
      </c>
      <c r="F53" s="232">
        <v>219.41666666666666</v>
      </c>
      <c r="G53" s="232">
        <v>215.5333333333333</v>
      </c>
      <c r="H53" s="232">
        <v>233.0333333333333</v>
      </c>
      <c r="I53" s="232">
        <v>236.91666666666669</v>
      </c>
      <c r="J53" s="232">
        <v>241.7833333333333</v>
      </c>
      <c r="K53" s="231">
        <v>232.05</v>
      </c>
      <c r="L53" s="231">
        <v>223.3</v>
      </c>
      <c r="M53" s="231">
        <v>516.17861000000005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17996.25</v>
      </c>
      <c r="D54" s="232">
        <v>17990.316666666666</v>
      </c>
      <c r="E54" s="232">
        <v>17841.23333333333</v>
      </c>
      <c r="F54" s="232">
        <v>17686.216666666664</v>
      </c>
      <c r="G54" s="232">
        <v>17537.133333333328</v>
      </c>
      <c r="H54" s="232">
        <v>18145.333333333332</v>
      </c>
      <c r="I54" s="232">
        <v>18294.416666666668</v>
      </c>
      <c r="J54" s="232">
        <v>18449.433333333334</v>
      </c>
      <c r="K54" s="231">
        <v>18139.400000000001</v>
      </c>
      <c r="L54" s="231">
        <v>17835.3</v>
      </c>
      <c r="M54" s="231">
        <v>0.22620999999999999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4461.75</v>
      </c>
      <c r="D55" s="232">
        <v>4439</v>
      </c>
      <c r="E55" s="232">
        <v>4402.75</v>
      </c>
      <c r="F55" s="232">
        <v>4343.75</v>
      </c>
      <c r="G55" s="232">
        <v>4307.5</v>
      </c>
      <c r="H55" s="232">
        <v>4498</v>
      </c>
      <c r="I55" s="232">
        <v>4534.25</v>
      </c>
      <c r="J55" s="232">
        <v>4593.25</v>
      </c>
      <c r="K55" s="231">
        <v>4475.25</v>
      </c>
      <c r="L55" s="231">
        <v>4380</v>
      </c>
      <c r="M55" s="231">
        <v>3.4928300000000001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279.55</v>
      </c>
      <c r="D56" s="232">
        <v>277.98333333333335</v>
      </c>
      <c r="E56" s="232">
        <v>275.56666666666672</v>
      </c>
      <c r="F56" s="232">
        <v>271.58333333333337</v>
      </c>
      <c r="G56" s="232">
        <v>269.16666666666674</v>
      </c>
      <c r="H56" s="232">
        <v>281.9666666666667</v>
      </c>
      <c r="I56" s="232">
        <v>284.38333333333333</v>
      </c>
      <c r="J56" s="232">
        <v>288.36666666666667</v>
      </c>
      <c r="K56" s="231">
        <v>280.39999999999998</v>
      </c>
      <c r="L56" s="231">
        <v>274</v>
      </c>
      <c r="M56" s="231">
        <v>61.61412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756.5</v>
      </c>
      <c r="D57" s="232">
        <v>759.30000000000007</v>
      </c>
      <c r="E57" s="232">
        <v>748.60000000000014</v>
      </c>
      <c r="F57" s="232">
        <v>740.7</v>
      </c>
      <c r="G57" s="232">
        <v>730.00000000000011</v>
      </c>
      <c r="H57" s="232">
        <v>767.20000000000016</v>
      </c>
      <c r="I57" s="232">
        <v>777.9000000000002</v>
      </c>
      <c r="J57" s="232">
        <v>785.80000000000018</v>
      </c>
      <c r="K57" s="231">
        <v>770</v>
      </c>
      <c r="L57" s="231">
        <v>751.4</v>
      </c>
      <c r="M57" s="231">
        <v>8.4596900000000002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906.4</v>
      </c>
      <c r="D58" s="232">
        <v>918.4666666666667</v>
      </c>
      <c r="E58" s="232">
        <v>891.03333333333342</v>
      </c>
      <c r="F58" s="232">
        <v>875.66666666666674</v>
      </c>
      <c r="G58" s="232">
        <v>848.23333333333346</v>
      </c>
      <c r="H58" s="232">
        <v>933.83333333333337</v>
      </c>
      <c r="I58" s="232">
        <v>961.26666666666677</v>
      </c>
      <c r="J58" s="232">
        <v>976.63333333333333</v>
      </c>
      <c r="K58" s="231">
        <v>945.9</v>
      </c>
      <c r="L58" s="231">
        <v>903.1</v>
      </c>
      <c r="M58" s="231">
        <v>53.806730000000002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1377.85</v>
      </c>
      <c r="D59" s="232">
        <v>1380.4333333333334</v>
      </c>
      <c r="E59" s="232">
        <v>1368.4666666666667</v>
      </c>
      <c r="F59" s="232">
        <v>1359.0833333333333</v>
      </c>
      <c r="G59" s="232">
        <v>1347.1166666666666</v>
      </c>
      <c r="H59" s="232">
        <v>1389.8166666666668</v>
      </c>
      <c r="I59" s="232">
        <v>1401.7833333333335</v>
      </c>
      <c r="J59" s="232">
        <v>1411.166666666667</v>
      </c>
      <c r="K59" s="231">
        <v>1392.4</v>
      </c>
      <c r="L59" s="231">
        <v>1371.05</v>
      </c>
      <c r="M59" s="231">
        <v>0.24501000000000001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215.4</v>
      </c>
      <c r="D60" s="232">
        <v>214.78333333333333</v>
      </c>
      <c r="E60" s="232">
        <v>212.61666666666667</v>
      </c>
      <c r="F60" s="232">
        <v>209.83333333333334</v>
      </c>
      <c r="G60" s="232">
        <v>207.66666666666669</v>
      </c>
      <c r="H60" s="232">
        <v>217.56666666666666</v>
      </c>
      <c r="I60" s="232">
        <v>219.73333333333335</v>
      </c>
      <c r="J60" s="232">
        <v>222.51666666666665</v>
      </c>
      <c r="K60" s="231">
        <v>216.95</v>
      </c>
      <c r="L60" s="231">
        <v>212</v>
      </c>
      <c r="M60" s="231">
        <v>60.540790000000001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4298.6499999999996</v>
      </c>
      <c r="D61" s="232">
        <v>4300.3833333333332</v>
      </c>
      <c r="E61" s="232">
        <v>4262.9166666666661</v>
      </c>
      <c r="F61" s="232">
        <v>4227.1833333333325</v>
      </c>
      <c r="G61" s="232">
        <v>4189.7166666666653</v>
      </c>
      <c r="H61" s="232">
        <v>4336.1166666666668</v>
      </c>
      <c r="I61" s="232">
        <v>4373.5833333333339</v>
      </c>
      <c r="J61" s="232">
        <v>4409.3166666666675</v>
      </c>
      <c r="K61" s="231">
        <v>4337.8500000000004</v>
      </c>
      <c r="L61" s="231">
        <v>4264.6499999999996</v>
      </c>
      <c r="M61" s="231">
        <v>2.4838399999999998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1473.5</v>
      </c>
      <c r="D62" s="232">
        <v>1469.8500000000001</v>
      </c>
      <c r="E62" s="232">
        <v>1457.7000000000003</v>
      </c>
      <c r="F62" s="232">
        <v>1441.9</v>
      </c>
      <c r="G62" s="232">
        <v>1429.7500000000002</v>
      </c>
      <c r="H62" s="232">
        <v>1485.6500000000003</v>
      </c>
      <c r="I62" s="232">
        <v>1497.8000000000004</v>
      </c>
      <c r="J62" s="232">
        <v>1513.6000000000004</v>
      </c>
      <c r="K62" s="231">
        <v>1482</v>
      </c>
      <c r="L62" s="231">
        <v>1454.05</v>
      </c>
      <c r="M62" s="231">
        <v>8.8556000000000008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590.5</v>
      </c>
      <c r="D63" s="232">
        <v>592.55000000000007</v>
      </c>
      <c r="E63" s="232">
        <v>585.65000000000009</v>
      </c>
      <c r="F63" s="232">
        <v>580.80000000000007</v>
      </c>
      <c r="G63" s="232">
        <v>573.90000000000009</v>
      </c>
      <c r="H63" s="232">
        <v>597.40000000000009</v>
      </c>
      <c r="I63" s="232">
        <v>604.29999999999995</v>
      </c>
      <c r="J63" s="232">
        <v>609.15000000000009</v>
      </c>
      <c r="K63" s="231">
        <v>599.45000000000005</v>
      </c>
      <c r="L63" s="231">
        <v>587.70000000000005</v>
      </c>
      <c r="M63" s="231">
        <v>15.00634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898.55</v>
      </c>
      <c r="D64" s="232">
        <v>901.01666666666677</v>
      </c>
      <c r="E64" s="232">
        <v>890.08333333333348</v>
      </c>
      <c r="F64" s="232">
        <v>881.61666666666667</v>
      </c>
      <c r="G64" s="232">
        <v>870.68333333333339</v>
      </c>
      <c r="H64" s="232">
        <v>909.48333333333358</v>
      </c>
      <c r="I64" s="232">
        <v>920.41666666666674</v>
      </c>
      <c r="J64" s="232">
        <v>928.88333333333367</v>
      </c>
      <c r="K64" s="231">
        <v>911.95</v>
      </c>
      <c r="L64" s="231">
        <v>892.55</v>
      </c>
      <c r="M64" s="231">
        <v>3.9176099999999998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303.85000000000002</v>
      </c>
      <c r="D65" s="232">
        <v>303.5</v>
      </c>
      <c r="E65" s="232">
        <v>299.5</v>
      </c>
      <c r="F65" s="232">
        <v>295.14999999999998</v>
      </c>
      <c r="G65" s="232">
        <v>291.14999999999998</v>
      </c>
      <c r="H65" s="232">
        <v>307.85000000000002</v>
      </c>
      <c r="I65" s="232">
        <v>311.85000000000002</v>
      </c>
      <c r="J65" s="232">
        <v>316.20000000000005</v>
      </c>
      <c r="K65" s="231">
        <v>307.5</v>
      </c>
      <c r="L65" s="231">
        <v>299.14999999999998</v>
      </c>
      <c r="M65" s="231">
        <v>14.491390000000001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1570.1</v>
      </c>
      <c r="D66" s="232">
        <v>1572.05</v>
      </c>
      <c r="E66" s="232">
        <v>1554.85</v>
      </c>
      <c r="F66" s="232">
        <v>1539.6</v>
      </c>
      <c r="G66" s="232">
        <v>1522.3999999999999</v>
      </c>
      <c r="H66" s="232">
        <v>1587.3</v>
      </c>
      <c r="I66" s="232">
        <v>1604.5000000000002</v>
      </c>
      <c r="J66" s="232">
        <v>1619.75</v>
      </c>
      <c r="K66" s="231">
        <v>1589.25</v>
      </c>
      <c r="L66" s="231">
        <v>1556.8</v>
      </c>
      <c r="M66" s="231">
        <v>6.4054099999999998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351.65</v>
      </c>
      <c r="D67" s="232">
        <v>351.45</v>
      </c>
      <c r="E67" s="232">
        <v>349.04999999999995</v>
      </c>
      <c r="F67" s="232">
        <v>346.45</v>
      </c>
      <c r="G67" s="232">
        <v>344.04999999999995</v>
      </c>
      <c r="H67" s="232">
        <v>354.04999999999995</v>
      </c>
      <c r="I67" s="232">
        <v>356.44999999999993</v>
      </c>
      <c r="J67" s="232">
        <v>359.04999999999995</v>
      </c>
      <c r="K67" s="231">
        <v>353.85</v>
      </c>
      <c r="L67" s="231">
        <v>348.85</v>
      </c>
      <c r="M67" s="231">
        <v>25.202020000000001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532.6</v>
      </c>
      <c r="D68" s="232">
        <v>529.94999999999993</v>
      </c>
      <c r="E68" s="232">
        <v>524.89999999999986</v>
      </c>
      <c r="F68" s="232">
        <v>517.19999999999993</v>
      </c>
      <c r="G68" s="232">
        <v>512.14999999999986</v>
      </c>
      <c r="H68" s="232">
        <v>537.64999999999986</v>
      </c>
      <c r="I68" s="232">
        <v>542.69999999999982</v>
      </c>
      <c r="J68" s="232">
        <v>550.39999999999986</v>
      </c>
      <c r="K68" s="231">
        <v>535</v>
      </c>
      <c r="L68" s="231">
        <v>522.25</v>
      </c>
      <c r="M68" s="231">
        <v>23.305230000000002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1833.9</v>
      </c>
      <c r="D69" s="232">
        <v>1833.55</v>
      </c>
      <c r="E69" s="232">
        <v>1812.35</v>
      </c>
      <c r="F69" s="232">
        <v>1790.8</v>
      </c>
      <c r="G69" s="232">
        <v>1769.6</v>
      </c>
      <c r="H69" s="232">
        <v>1855.1</v>
      </c>
      <c r="I69" s="232">
        <v>1876.3000000000002</v>
      </c>
      <c r="J69" s="232">
        <v>1897.85</v>
      </c>
      <c r="K69" s="231">
        <v>1854.75</v>
      </c>
      <c r="L69" s="231">
        <v>1812</v>
      </c>
      <c r="M69" s="231">
        <v>3.5988600000000002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1799.15</v>
      </c>
      <c r="D70" s="232">
        <v>1798.2833333333335</v>
      </c>
      <c r="E70" s="232">
        <v>1778.616666666667</v>
      </c>
      <c r="F70" s="232">
        <v>1758.0833333333335</v>
      </c>
      <c r="G70" s="232">
        <v>1738.416666666667</v>
      </c>
      <c r="H70" s="232">
        <v>1818.8166666666671</v>
      </c>
      <c r="I70" s="232">
        <v>1838.4833333333336</v>
      </c>
      <c r="J70" s="232">
        <v>1859.0166666666671</v>
      </c>
      <c r="K70" s="231">
        <v>1817.95</v>
      </c>
      <c r="L70" s="231">
        <v>1777.75</v>
      </c>
      <c r="M70" s="231">
        <v>3.1391399999999998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345.6</v>
      </c>
      <c r="D71" s="232">
        <v>344.88333333333338</v>
      </c>
      <c r="E71" s="232">
        <v>339.56666666666678</v>
      </c>
      <c r="F71" s="232">
        <v>333.53333333333342</v>
      </c>
      <c r="G71" s="232">
        <v>328.21666666666681</v>
      </c>
      <c r="H71" s="232">
        <v>350.91666666666674</v>
      </c>
      <c r="I71" s="232">
        <v>356.23333333333335</v>
      </c>
      <c r="J71" s="232">
        <v>362.26666666666671</v>
      </c>
      <c r="K71" s="231">
        <v>350.2</v>
      </c>
      <c r="L71" s="231">
        <v>338.85</v>
      </c>
      <c r="M71" s="231">
        <v>78.997299999999996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2825.6</v>
      </c>
      <c r="D72" s="232">
        <v>2841.5333333333333</v>
      </c>
      <c r="E72" s="232">
        <v>2800.5666666666666</v>
      </c>
      <c r="F72" s="232">
        <v>2775.5333333333333</v>
      </c>
      <c r="G72" s="232">
        <v>2734.5666666666666</v>
      </c>
      <c r="H72" s="232">
        <v>2866.5666666666666</v>
      </c>
      <c r="I72" s="232">
        <v>2907.5333333333328</v>
      </c>
      <c r="J72" s="232">
        <v>2932.5666666666666</v>
      </c>
      <c r="K72" s="231">
        <v>2882.5</v>
      </c>
      <c r="L72" s="231">
        <v>2816.5</v>
      </c>
      <c r="M72" s="231">
        <v>3.4003999999999999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2890.65</v>
      </c>
      <c r="D73" s="232">
        <v>2851.6166666666663</v>
      </c>
      <c r="E73" s="232">
        <v>2799.2333333333327</v>
      </c>
      <c r="F73" s="232">
        <v>2707.8166666666662</v>
      </c>
      <c r="G73" s="232">
        <v>2655.4333333333325</v>
      </c>
      <c r="H73" s="232">
        <v>2943.0333333333328</v>
      </c>
      <c r="I73" s="232">
        <v>2995.416666666667</v>
      </c>
      <c r="J73" s="232">
        <v>3086.833333333333</v>
      </c>
      <c r="K73" s="231">
        <v>2904</v>
      </c>
      <c r="L73" s="231">
        <v>2760.2</v>
      </c>
      <c r="M73" s="231">
        <v>7.08324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1989.35</v>
      </c>
      <c r="D74" s="232">
        <v>1963.1166666666668</v>
      </c>
      <c r="E74" s="232">
        <v>1926.2333333333336</v>
      </c>
      <c r="F74" s="232">
        <v>1863.1166666666668</v>
      </c>
      <c r="G74" s="232">
        <v>1826.2333333333336</v>
      </c>
      <c r="H74" s="232">
        <v>2026.2333333333336</v>
      </c>
      <c r="I74" s="232">
        <v>2063.1166666666668</v>
      </c>
      <c r="J74" s="232">
        <v>2126.2333333333336</v>
      </c>
      <c r="K74" s="231">
        <v>2000</v>
      </c>
      <c r="L74" s="231">
        <v>1900</v>
      </c>
      <c r="M74" s="231">
        <v>3.1303100000000001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4316.6000000000004</v>
      </c>
      <c r="D75" s="232">
        <v>4351.8666666666668</v>
      </c>
      <c r="E75" s="232">
        <v>4264.7333333333336</v>
      </c>
      <c r="F75" s="232">
        <v>4212.8666666666668</v>
      </c>
      <c r="G75" s="232">
        <v>4125.7333333333336</v>
      </c>
      <c r="H75" s="232">
        <v>4403.7333333333336</v>
      </c>
      <c r="I75" s="232">
        <v>4490.8666666666668</v>
      </c>
      <c r="J75" s="232">
        <v>4542.7333333333336</v>
      </c>
      <c r="K75" s="231">
        <v>4439</v>
      </c>
      <c r="L75" s="231">
        <v>4300</v>
      </c>
      <c r="M75" s="231">
        <v>5.39975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3105.9</v>
      </c>
      <c r="D76" s="232">
        <v>3126.0166666666664</v>
      </c>
      <c r="E76" s="232">
        <v>3071.0333333333328</v>
      </c>
      <c r="F76" s="232">
        <v>3036.1666666666665</v>
      </c>
      <c r="G76" s="232">
        <v>2981.1833333333329</v>
      </c>
      <c r="H76" s="232">
        <v>3160.8833333333328</v>
      </c>
      <c r="I76" s="232">
        <v>3215.8666666666663</v>
      </c>
      <c r="J76" s="232">
        <v>3250.7333333333327</v>
      </c>
      <c r="K76" s="231">
        <v>3181</v>
      </c>
      <c r="L76" s="231">
        <v>3091.15</v>
      </c>
      <c r="M76" s="231">
        <v>9.7409999999999997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399.35</v>
      </c>
      <c r="D77" s="232">
        <v>396.26666666666665</v>
      </c>
      <c r="E77" s="232">
        <v>386.63333333333333</v>
      </c>
      <c r="F77" s="232">
        <v>373.91666666666669</v>
      </c>
      <c r="G77" s="232">
        <v>364.28333333333336</v>
      </c>
      <c r="H77" s="232">
        <v>408.98333333333329</v>
      </c>
      <c r="I77" s="232">
        <v>418.61666666666662</v>
      </c>
      <c r="J77" s="232">
        <v>431.33333333333326</v>
      </c>
      <c r="K77" s="231">
        <v>405.9</v>
      </c>
      <c r="L77" s="231">
        <v>383.55</v>
      </c>
      <c r="M77" s="231">
        <v>3.5750199999999999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2075.35</v>
      </c>
      <c r="D78" s="232">
        <v>2060.4500000000003</v>
      </c>
      <c r="E78" s="232">
        <v>1992.9000000000005</v>
      </c>
      <c r="F78" s="232">
        <v>1910.4500000000003</v>
      </c>
      <c r="G78" s="232">
        <v>1842.9000000000005</v>
      </c>
      <c r="H78" s="232">
        <v>2142.9000000000005</v>
      </c>
      <c r="I78" s="232">
        <v>2210.4500000000007</v>
      </c>
      <c r="J78" s="232">
        <v>2292.9000000000005</v>
      </c>
      <c r="K78" s="231">
        <v>2128</v>
      </c>
      <c r="L78" s="231">
        <v>1978</v>
      </c>
      <c r="M78" s="231">
        <v>13.70275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139.94999999999999</v>
      </c>
      <c r="D79" s="232">
        <v>140.38333333333333</v>
      </c>
      <c r="E79" s="232">
        <v>138.26666666666665</v>
      </c>
      <c r="F79" s="232">
        <v>136.58333333333331</v>
      </c>
      <c r="G79" s="232">
        <v>134.46666666666664</v>
      </c>
      <c r="H79" s="232">
        <v>142.06666666666666</v>
      </c>
      <c r="I79" s="232">
        <v>144.18333333333334</v>
      </c>
      <c r="J79" s="232">
        <v>145.86666666666667</v>
      </c>
      <c r="K79" s="231">
        <v>142.5</v>
      </c>
      <c r="L79" s="231">
        <v>138.69999999999999</v>
      </c>
      <c r="M79" s="231">
        <v>51.14855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129.15</v>
      </c>
      <c r="D80" s="232">
        <v>128.91666666666666</v>
      </c>
      <c r="E80" s="232">
        <v>127.83333333333331</v>
      </c>
      <c r="F80" s="232">
        <v>126.51666666666665</v>
      </c>
      <c r="G80" s="232">
        <v>125.43333333333331</v>
      </c>
      <c r="H80" s="232">
        <v>130.23333333333332</v>
      </c>
      <c r="I80" s="232">
        <v>131.31666666666663</v>
      </c>
      <c r="J80" s="232">
        <v>132.63333333333333</v>
      </c>
      <c r="K80" s="231">
        <v>130</v>
      </c>
      <c r="L80" s="231">
        <v>127.6</v>
      </c>
      <c r="M80" s="231">
        <v>81.787559999999999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267.25</v>
      </c>
      <c r="D81" s="232">
        <v>266.90000000000003</v>
      </c>
      <c r="E81" s="232">
        <v>262.70000000000005</v>
      </c>
      <c r="F81" s="232">
        <v>258.15000000000003</v>
      </c>
      <c r="G81" s="232">
        <v>253.95000000000005</v>
      </c>
      <c r="H81" s="232">
        <v>271.45000000000005</v>
      </c>
      <c r="I81" s="232">
        <v>275.64999999999998</v>
      </c>
      <c r="J81" s="232">
        <v>280.20000000000005</v>
      </c>
      <c r="K81" s="231">
        <v>271.10000000000002</v>
      </c>
      <c r="L81" s="231">
        <v>262.35000000000002</v>
      </c>
      <c r="M81" s="231">
        <v>8.2720099999999999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102.65</v>
      </c>
      <c r="D82" s="232">
        <v>103.05000000000001</v>
      </c>
      <c r="E82" s="232">
        <v>101.90000000000002</v>
      </c>
      <c r="F82" s="232">
        <v>101.15</v>
      </c>
      <c r="G82" s="232">
        <v>100.00000000000001</v>
      </c>
      <c r="H82" s="232">
        <v>103.80000000000003</v>
      </c>
      <c r="I82" s="232">
        <v>104.95</v>
      </c>
      <c r="J82" s="232">
        <v>105.70000000000003</v>
      </c>
      <c r="K82" s="231">
        <v>104.2</v>
      </c>
      <c r="L82" s="231">
        <v>102.3</v>
      </c>
      <c r="M82" s="231">
        <v>176.17907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1318.05</v>
      </c>
      <c r="D83" s="232">
        <v>1310.6833333333334</v>
      </c>
      <c r="E83" s="232">
        <v>1272.3666666666668</v>
      </c>
      <c r="F83" s="232">
        <v>1226.6833333333334</v>
      </c>
      <c r="G83" s="232">
        <v>1188.3666666666668</v>
      </c>
      <c r="H83" s="232">
        <v>1356.3666666666668</v>
      </c>
      <c r="I83" s="232">
        <v>1394.6833333333334</v>
      </c>
      <c r="J83" s="232">
        <v>1440.3666666666668</v>
      </c>
      <c r="K83" s="231">
        <v>1349</v>
      </c>
      <c r="L83" s="231">
        <v>1265</v>
      </c>
      <c r="M83" s="231">
        <v>9.1497899999999994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923.3</v>
      </c>
      <c r="D84" s="232">
        <v>921.63333333333333</v>
      </c>
      <c r="E84" s="232">
        <v>916.16666666666663</v>
      </c>
      <c r="F84" s="232">
        <v>909.0333333333333</v>
      </c>
      <c r="G84" s="232">
        <v>903.56666666666661</v>
      </c>
      <c r="H84" s="232">
        <v>928.76666666666665</v>
      </c>
      <c r="I84" s="232">
        <v>934.23333333333335</v>
      </c>
      <c r="J84" s="232">
        <v>941.36666666666667</v>
      </c>
      <c r="K84" s="231">
        <v>927.1</v>
      </c>
      <c r="L84" s="231">
        <v>914.5</v>
      </c>
      <c r="M84" s="231">
        <v>10.66639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1100.4000000000001</v>
      </c>
      <c r="D85" s="232">
        <v>1099.9166666666667</v>
      </c>
      <c r="E85" s="232">
        <v>1090.8333333333335</v>
      </c>
      <c r="F85" s="232">
        <v>1081.2666666666667</v>
      </c>
      <c r="G85" s="232">
        <v>1072.1833333333334</v>
      </c>
      <c r="H85" s="232">
        <v>1109.4833333333336</v>
      </c>
      <c r="I85" s="232">
        <v>1118.5666666666671</v>
      </c>
      <c r="J85" s="232">
        <v>1128.1333333333337</v>
      </c>
      <c r="K85" s="231">
        <v>1109</v>
      </c>
      <c r="L85" s="231">
        <v>1090.3499999999999</v>
      </c>
      <c r="M85" s="231">
        <v>3.1696399999999998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1578.55</v>
      </c>
      <c r="D86" s="232">
        <v>1573.7</v>
      </c>
      <c r="E86" s="232">
        <v>1562.95</v>
      </c>
      <c r="F86" s="232">
        <v>1547.35</v>
      </c>
      <c r="G86" s="232">
        <v>1536.6</v>
      </c>
      <c r="H86" s="232">
        <v>1589.3000000000002</v>
      </c>
      <c r="I86" s="232">
        <v>1600.0500000000002</v>
      </c>
      <c r="J86" s="232">
        <v>1615.6500000000003</v>
      </c>
      <c r="K86" s="231">
        <v>1584.45</v>
      </c>
      <c r="L86" s="231">
        <v>1558.1</v>
      </c>
      <c r="M86" s="231">
        <v>7.3914799999999996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504.9</v>
      </c>
      <c r="D87" s="232">
        <v>504.7166666666667</v>
      </c>
      <c r="E87" s="232">
        <v>497.83333333333337</v>
      </c>
      <c r="F87" s="232">
        <v>490.76666666666665</v>
      </c>
      <c r="G87" s="232">
        <v>483.88333333333333</v>
      </c>
      <c r="H87" s="232">
        <v>511.78333333333342</v>
      </c>
      <c r="I87" s="232">
        <v>518.66666666666674</v>
      </c>
      <c r="J87" s="232">
        <v>525.73333333333346</v>
      </c>
      <c r="K87" s="231">
        <v>511.6</v>
      </c>
      <c r="L87" s="231">
        <v>497.65</v>
      </c>
      <c r="M87" s="231">
        <v>11.11464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282.85000000000002</v>
      </c>
      <c r="D88" s="232">
        <v>279.38333333333338</v>
      </c>
      <c r="E88" s="232">
        <v>275.26666666666677</v>
      </c>
      <c r="F88" s="232">
        <v>267.68333333333339</v>
      </c>
      <c r="G88" s="232">
        <v>263.56666666666678</v>
      </c>
      <c r="H88" s="232">
        <v>286.96666666666675</v>
      </c>
      <c r="I88" s="232">
        <v>291.08333333333343</v>
      </c>
      <c r="J88" s="232">
        <v>298.66666666666674</v>
      </c>
      <c r="K88" s="231">
        <v>283.5</v>
      </c>
      <c r="L88" s="231">
        <v>271.8</v>
      </c>
      <c r="M88" s="231">
        <v>10.214320000000001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1077.5999999999999</v>
      </c>
      <c r="D89" s="232">
        <v>1080.8666666666666</v>
      </c>
      <c r="E89" s="232">
        <v>1064.833333333333</v>
      </c>
      <c r="F89" s="232">
        <v>1052.0666666666664</v>
      </c>
      <c r="G89" s="232">
        <v>1036.0333333333328</v>
      </c>
      <c r="H89" s="232">
        <v>1093.6333333333332</v>
      </c>
      <c r="I89" s="232">
        <v>1109.6666666666665</v>
      </c>
      <c r="J89" s="232">
        <v>1122.4333333333334</v>
      </c>
      <c r="K89" s="231">
        <v>1096.9000000000001</v>
      </c>
      <c r="L89" s="231">
        <v>1068.0999999999999</v>
      </c>
      <c r="M89" s="231">
        <v>207.93702999999999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1809.75</v>
      </c>
      <c r="D90" s="232">
        <v>1803.8500000000001</v>
      </c>
      <c r="E90" s="232">
        <v>1790.9000000000003</v>
      </c>
      <c r="F90" s="232">
        <v>1772.0500000000002</v>
      </c>
      <c r="G90" s="232">
        <v>1759.1000000000004</v>
      </c>
      <c r="H90" s="232">
        <v>1822.7000000000003</v>
      </c>
      <c r="I90" s="232">
        <v>1835.65</v>
      </c>
      <c r="J90" s="232">
        <v>1854.5000000000002</v>
      </c>
      <c r="K90" s="231">
        <v>1816.8</v>
      </c>
      <c r="L90" s="231">
        <v>1785</v>
      </c>
      <c r="M90" s="231">
        <v>4.1005399999999996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1599.6</v>
      </c>
      <c r="D91" s="232">
        <v>1597.8666666666666</v>
      </c>
      <c r="E91" s="232">
        <v>1590.4333333333332</v>
      </c>
      <c r="F91" s="232">
        <v>1581.2666666666667</v>
      </c>
      <c r="G91" s="232">
        <v>1573.8333333333333</v>
      </c>
      <c r="H91" s="232">
        <v>1607.0333333333331</v>
      </c>
      <c r="I91" s="232">
        <v>1614.4666666666665</v>
      </c>
      <c r="J91" s="232">
        <v>1623.633333333333</v>
      </c>
      <c r="K91" s="231">
        <v>1605.3</v>
      </c>
      <c r="L91" s="231">
        <v>1588.7</v>
      </c>
      <c r="M91" s="231">
        <v>94.96996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488.8</v>
      </c>
      <c r="D92" s="232">
        <v>488.34999999999997</v>
      </c>
      <c r="E92" s="232">
        <v>484.99999999999994</v>
      </c>
      <c r="F92" s="232">
        <v>481.2</v>
      </c>
      <c r="G92" s="232">
        <v>477.84999999999997</v>
      </c>
      <c r="H92" s="232">
        <v>492.14999999999992</v>
      </c>
      <c r="I92" s="232">
        <v>495.49999999999994</v>
      </c>
      <c r="J92" s="232">
        <v>499.2999999999999</v>
      </c>
      <c r="K92" s="231">
        <v>491.7</v>
      </c>
      <c r="L92" s="231">
        <v>484.55</v>
      </c>
      <c r="M92" s="231">
        <v>32.71808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1197.05</v>
      </c>
      <c r="D93" s="232">
        <v>1190</v>
      </c>
      <c r="E93" s="232">
        <v>1174</v>
      </c>
      <c r="F93" s="232">
        <v>1150.95</v>
      </c>
      <c r="G93" s="232">
        <v>1134.95</v>
      </c>
      <c r="H93" s="232">
        <v>1213.05</v>
      </c>
      <c r="I93" s="232">
        <v>1229.05</v>
      </c>
      <c r="J93" s="232">
        <v>1252.0999999999999</v>
      </c>
      <c r="K93" s="231">
        <v>1206</v>
      </c>
      <c r="L93" s="231">
        <v>1166.95</v>
      </c>
      <c r="M93" s="231">
        <v>11.24099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2419.1</v>
      </c>
      <c r="D94" s="232">
        <v>2433.8166666666671</v>
      </c>
      <c r="E94" s="232">
        <v>2395.6333333333341</v>
      </c>
      <c r="F94" s="232">
        <v>2372.166666666667</v>
      </c>
      <c r="G94" s="232">
        <v>2333.983333333334</v>
      </c>
      <c r="H94" s="232">
        <v>2457.2833333333342</v>
      </c>
      <c r="I94" s="232">
        <v>2495.4666666666676</v>
      </c>
      <c r="J94" s="232">
        <v>2518.9333333333343</v>
      </c>
      <c r="K94" s="231">
        <v>2472</v>
      </c>
      <c r="L94" s="231">
        <v>2410.35</v>
      </c>
      <c r="M94" s="231">
        <v>5.4286799999999999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399.2</v>
      </c>
      <c r="D95" s="232">
        <v>403.7</v>
      </c>
      <c r="E95" s="232">
        <v>393.5</v>
      </c>
      <c r="F95" s="232">
        <v>387.8</v>
      </c>
      <c r="G95" s="232">
        <v>377.6</v>
      </c>
      <c r="H95" s="232">
        <v>409.4</v>
      </c>
      <c r="I95" s="232">
        <v>419.59999999999991</v>
      </c>
      <c r="J95" s="232">
        <v>425.29999999999995</v>
      </c>
      <c r="K95" s="231">
        <v>413.9</v>
      </c>
      <c r="L95" s="231">
        <v>398</v>
      </c>
      <c r="M95" s="231">
        <v>121.74759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2574.3000000000002</v>
      </c>
      <c r="D96" s="232">
        <v>2579.15</v>
      </c>
      <c r="E96" s="232">
        <v>2551.3000000000002</v>
      </c>
      <c r="F96" s="232">
        <v>2528.3000000000002</v>
      </c>
      <c r="G96" s="232">
        <v>2500.4500000000003</v>
      </c>
      <c r="H96" s="232">
        <v>2602.15</v>
      </c>
      <c r="I96" s="232">
        <v>2629.9999999999995</v>
      </c>
      <c r="J96" s="232">
        <v>2653</v>
      </c>
      <c r="K96" s="231">
        <v>2607</v>
      </c>
      <c r="L96" s="231">
        <v>2556.15</v>
      </c>
      <c r="M96" s="231">
        <v>7.6108500000000001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215.25</v>
      </c>
      <c r="D97" s="232">
        <v>214.75</v>
      </c>
      <c r="E97" s="232">
        <v>213.05</v>
      </c>
      <c r="F97" s="232">
        <v>210.85000000000002</v>
      </c>
      <c r="G97" s="232">
        <v>209.15000000000003</v>
      </c>
      <c r="H97" s="232">
        <v>216.95</v>
      </c>
      <c r="I97" s="232">
        <v>218.64999999999998</v>
      </c>
      <c r="J97" s="232">
        <v>220.84999999999997</v>
      </c>
      <c r="K97" s="231">
        <v>216.45</v>
      </c>
      <c r="L97" s="231">
        <v>212.55</v>
      </c>
      <c r="M97" s="231">
        <v>55.923209999999997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2460.65</v>
      </c>
      <c r="D98" s="232">
        <v>2456.8833333333332</v>
      </c>
      <c r="E98" s="232">
        <v>2439.4166666666665</v>
      </c>
      <c r="F98" s="232">
        <v>2418.1833333333334</v>
      </c>
      <c r="G98" s="232">
        <v>2400.7166666666667</v>
      </c>
      <c r="H98" s="232">
        <v>2478.1166666666663</v>
      </c>
      <c r="I98" s="232">
        <v>2495.5833333333335</v>
      </c>
      <c r="J98" s="232">
        <v>2516.8166666666662</v>
      </c>
      <c r="K98" s="231">
        <v>2474.35</v>
      </c>
      <c r="L98" s="231">
        <v>2435.65</v>
      </c>
      <c r="M98" s="231">
        <v>17.804539999999999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304</v>
      </c>
      <c r="D99" s="232">
        <v>302.5</v>
      </c>
      <c r="E99" s="232">
        <v>297.45</v>
      </c>
      <c r="F99" s="232">
        <v>290.89999999999998</v>
      </c>
      <c r="G99" s="232">
        <v>285.84999999999997</v>
      </c>
      <c r="H99" s="232">
        <v>309.05</v>
      </c>
      <c r="I99" s="232">
        <v>314.09999999999997</v>
      </c>
      <c r="J99" s="232">
        <v>320.65000000000003</v>
      </c>
      <c r="K99" s="231">
        <v>307.55</v>
      </c>
      <c r="L99" s="231">
        <v>295.95</v>
      </c>
      <c r="M99" s="231">
        <v>6.3694600000000001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34487.25</v>
      </c>
      <c r="D100" s="232">
        <v>34716.26666666667</v>
      </c>
      <c r="E100" s="232">
        <v>34155.78333333334</v>
      </c>
      <c r="F100" s="232">
        <v>33824.316666666673</v>
      </c>
      <c r="G100" s="232">
        <v>33263.833333333343</v>
      </c>
      <c r="H100" s="232">
        <v>35047.733333333337</v>
      </c>
      <c r="I100" s="232">
        <v>35608.21666666666</v>
      </c>
      <c r="J100" s="232">
        <v>35939.683333333334</v>
      </c>
      <c r="K100" s="231">
        <v>35276.75</v>
      </c>
      <c r="L100" s="231">
        <v>34384.800000000003</v>
      </c>
      <c r="M100" s="231">
        <v>5.3679999999999999E-2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2609.4499999999998</v>
      </c>
      <c r="D101" s="232">
        <v>2597.1666666666665</v>
      </c>
      <c r="E101" s="232">
        <v>2572.2833333333328</v>
      </c>
      <c r="F101" s="232">
        <v>2535.1166666666663</v>
      </c>
      <c r="G101" s="232">
        <v>2510.2333333333327</v>
      </c>
      <c r="H101" s="232">
        <v>2634.333333333333</v>
      </c>
      <c r="I101" s="232">
        <v>2659.2166666666672</v>
      </c>
      <c r="J101" s="232">
        <v>2696.3833333333332</v>
      </c>
      <c r="K101" s="231">
        <v>2622.05</v>
      </c>
      <c r="L101" s="231">
        <v>2560</v>
      </c>
      <c r="M101" s="231">
        <v>56.981259999999999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854.85</v>
      </c>
      <c r="D102" s="232">
        <v>854.2833333333333</v>
      </c>
      <c r="E102" s="232">
        <v>850.56666666666661</v>
      </c>
      <c r="F102" s="232">
        <v>846.2833333333333</v>
      </c>
      <c r="G102" s="232">
        <v>842.56666666666661</v>
      </c>
      <c r="H102" s="232">
        <v>858.56666666666661</v>
      </c>
      <c r="I102" s="232">
        <v>862.2833333333333</v>
      </c>
      <c r="J102" s="232">
        <v>866.56666666666661</v>
      </c>
      <c r="K102" s="231">
        <v>858</v>
      </c>
      <c r="L102" s="231">
        <v>850</v>
      </c>
      <c r="M102" s="231">
        <v>196.00146000000001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1101.8499999999999</v>
      </c>
      <c r="D103" s="232">
        <v>1099.8666666666666</v>
      </c>
      <c r="E103" s="232">
        <v>1090.6833333333332</v>
      </c>
      <c r="F103" s="232">
        <v>1079.5166666666667</v>
      </c>
      <c r="G103" s="232">
        <v>1070.3333333333333</v>
      </c>
      <c r="H103" s="232">
        <v>1111.0333333333331</v>
      </c>
      <c r="I103" s="232">
        <v>1120.2166666666665</v>
      </c>
      <c r="J103" s="232">
        <v>1131.383333333333</v>
      </c>
      <c r="K103" s="231">
        <v>1109.05</v>
      </c>
      <c r="L103" s="231">
        <v>1088.7</v>
      </c>
      <c r="M103" s="231">
        <v>4.75223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408.9</v>
      </c>
      <c r="D104" s="232">
        <v>407.3</v>
      </c>
      <c r="E104" s="232">
        <v>403.70000000000005</v>
      </c>
      <c r="F104" s="232">
        <v>398.50000000000006</v>
      </c>
      <c r="G104" s="232">
        <v>394.90000000000009</v>
      </c>
      <c r="H104" s="232">
        <v>412.5</v>
      </c>
      <c r="I104" s="232">
        <v>416.1</v>
      </c>
      <c r="J104" s="232">
        <v>421.29999999999995</v>
      </c>
      <c r="K104" s="231">
        <v>410.9</v>
      </c>
      <c r="L104" s="231">
        <v>402.1</v>
      </c>
      <c r="M104" s="231">
        <v>14.98917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466.2</v>
      </c>
      <c r="D105" s="232">
        <v>467.34999999999997</v>
      </c>
      <c r="E105" s="232">
        <v>461.74999999999994</v>
      </c>
      <c r="F105" s="232">
        <v>457.29999999999995</v>
      </c>
      <c r="G105" s="232">
        <v>451.69999999999993</v>
      </c>
      <c r="H105" s="232">
        <v>471.79999999999995</v>
      </c>
      <c r="I105" s="232">
        <v>477.4</v>
      </c>
      <c r="J105" s="232">
        <v>481.84999999999997</v>
      </c>
      <c r="K105" s="231">
        <v>472.95</v>
      </c>
      <c r="L105" s="231">
        <v>462.9</v>
      </c>
      <c r="M105" s="231">
        <v>1.02485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55.15</v>
      </c>
      <c r="D106" s="232">
        <v>54.916666666666664</v>
      </c>
      <c r="E106" s="232">
        <v>54.333333333333329</v>
      </c>
      <c r="F106" s="232">
        <v>53.516666666666666</v>
      </c>
      <c r="G106" s="232">
        <v>52.93333333333333</v>
      </c>
      <c r="H106" s="232">
        <v>55.733333333333327</v>
      </c>
      <c r="I106" s="232">
        <v>56.316666666666656</v>
      </c>
      <c r="J106" s="232">
        <v>57.133333333333326</v>
      </c>
      <c r="K106" s="231">
        <v>55.5</v>
      </c>
      <c r="L106" s="231">
        <v>54.1</v>
      </c>
      <c r="M106" s="231">
        <v>255.79480000000001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376.7</v>
      </c>
      <c r="D107" s="232">
        <v>378.65000000000003</v>
      </c>
      <c r="E107" s="232">
        <v>373.05000000000007</v>
      </c>
      <c r="F107" s="232">
        <v>369.40000000000003</v>
      </c>
      <c r="G107" s="232">
        <v>363.80000000000007</v>
      </c>
      <c r="H107" s="232">
        <v>382.30000000000007</v>
      </c>
      <c r="I107" s="232">
        <v>387.90000000000009</v>
      </c>
      <c r="J107" s="232">
        <v>391.55000000000007</v>
      </c>
      <c r="K107" s="231">
        <v>384.25</v>
      </c>
      <c r="L107" s="231">
        <v>375</v>
      </c>
      <c r="M107" s="231">
        <v>163.67477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4848.95</v>
      </c>
      <c r="D108" s="232">
        <v>4821.6333333333332</v>
      </c>
      <c r="E108" s="232">
        <v>4777.3166666666666</v>
      </c>
      <c r="F108" s="232">
        <v>4705.6833333333334</v>
      </c>
      <c r="G108" s="232">
        <v>4661.3666666666668</v>
      </c>
      <c r="H108" s="232">
        <v>4893.2666666666664</v>
      </c>
      <c r="I108" s="232">
        <v>4937.5833333333321</v>
      </c>
      <c r="J108" s="232">
        <v>5009.2166666666662</v>
      </c>
      <c r="K108" s="231">
        <v>4865.95</v>
      </c>
      <c r="L108" s="231">
        <v>4750</v>
      </c>
      <c r="M108" s="231">
        <v>0.81511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257.10000000000002</v>
      </c>
      <c r="D109" s="232">
        <v>257.75</v>
      </c>
      <c r="E109" s="232">
        <v>251.55</v>
      </c>
      <c r="F109" s="232">
        <v>246</v>
      </c>
      <c r="G109" s="232">
        <v>239.8</v>
      </c>
      <c r="H109" s="232">
        <v>263.3</v>
      </c>
      <c r="I109" s="232">
        <v>269.50000000000006</v>
      </c>
      <c r="J109" s="232">
        <v>275.05</v>
      </c>
      <c r="K109" s="231">
        <v>263.95</v>
      </c>
      <c r="L109" s="231">
        <v>252.2</v>
      </c>
      <c r="M109" s="231">
        <v>18.67802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144.55000000000001</v>
      </c>
      <c r="D110" s="232">
        <v>143.85</v>
      </c>
      <c r="E110" s="232">
        <v>142.69999999999999</v>
      </c>
      <c r="F110" s="232">
        <v>140.85</v>
      </c>
      <c r="G110" s="232">
        <v>139.69999999999999</v>
      </c>
      <c r="H110" s="232">
        <v>145.69999999999999</v>
      </c>
      <c r="I110" s="232">
        <v>146.85000000000002</v>
      </c>
      <c r="J110" s="232">
        <v>148.69999999999999</v>
      </c>
      <c r="K110" s="231">
        <v>145</v>
      </c>
      <c r="L110" s="231">
        <v>142</v>
      </c>
      <c r="M110" s="231">
        <v>31.26399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310.75</v>
      </c>
      <c r="D111" s="232">
        <v>312.59999999999997</v>
      </c>
      <c r="E111" s="232">
        <v>306.84999999999991</v>
      </c>
      <c r="F111" s="232">
        <v>302.94999999999993</v>
      </c>
      <c r="G111" s="232">
        <v>297.19999999999987</v>
      </c>
      <c r="H111" s="232">
        <v>316.49999999999994</v>
      </c>
      <c r="I111" s="232">
        <v>322.25000000000006</v>
      </c>
      <c r="J111" s="232">
        <v>326.14999999999998</v>
      </c>
      <c r="K111" s="231">
        <v>318.35000000000002</v>
      </c>
      <c r="L111" s="231">
        <v>308.7</v>
      </c>
      <c r="M111" s="231">
        <v>64.132310000000004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76.05</v>
      </c>
      <c r="D112" s="232">
        <v>76.3</v>
      </c>
      <c r="E112" s="232">
        <v>75.55</v>
      </c>
      <c r="F112" s="232">
        <v>75.05</v>
      </c>
      <c r="G112" s="232">
        <v>74.3</v>
      </c>
      <c r="H112" s="232">
        <v>76.8</v>
      </c>
      <c r="I112" s="232">
        <v>77.55</v>
      </c>
      <c r="J112" s="232">
        <v>78.05</v>
      </c>
      <c r="K112" s="231">
        <v>77.05</v>
      </c>
      <c r="L112" s="231">
        <v>75.8</v>
      </c>
      <c r="M112" s="231">
        <v>100.00095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609.25</v>
      </c>
      <c r="D113" s="232">
        <v>606.83333333333337</v>
      </c>
      <c r="E113" s="232">
        <v>603.01666666666677</v>
      </c>
      <c r="F113" s="232">
        <v>596.78333333333342</v>
      </c>
      <c r="G113" s="232">
        <v>592.96666666666681</v>
      </c>
      <c r="H113" s="232">
        <v>613.06666666666672</v>
      </c>
      <c r="I113" s="232">
        <v>616.88333333333333</v>
      </c>
      <c r="J113" s="232">
        <v>623.11666666666667</v>
      </c>
      <c r="K113" s="231">
        <v>610.65</v>
      </c>
      <c r="L113" s="231">
        <v>600.6</v>
      </c>
      <c r="M113" s="231">
        <v>11.69989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438.65</v>
      </c>
      <c r="D114" s="232">
        <v>436.73333333333329</v>
      </c>
      <c r="E114" s="232">
        <v>433.51666666666659</v>
      </c>
      <c r="F114" s="232">
        <v>428.38333333333333</v>
      </c>
      <c r="G114" s="232">
        <v>425.16666666666663</v>
      </c>
      <c r="H114" s="232">
        <v>441.86666666666656</v>
      </c>
      <c r="I114" s="232">
        <v>445.08333333333326</v>
      </c>
      <c r="J114" s="232">
        <v>450.21666666666653</v>
      </c>
      <c r="K114" s="231">
        <v>439.95</v>
      </c>
      <c r="L114" s="231">
        <v>431.6</v>
      </c>
      <c r="M114" s="231">
        <v>17.36382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170.9</v>
      </c>
      <c r="D115" s="232">
        <v>170.48333333333332</v>
      </c>
      <c r="E115" s="232">
        <v>165.96666666666664</v>
      </c>
      <c r="F115" s="232">
        <v>161.03333333333333</v>
      </c>
      <c r="G115" s="232">
        <v>156.51666666666665</v>
      </c>
      <c r="H115" s="232">
        <v>175.41666666666663</v>
      </c>
      <c r="I115" s="232">
        <v>179.93333333333334</v>
      </c>
      <c r="J115" s="232">
        <v>184.86666666666662</v>
      </c>
      <c r="K115" s="231">
        <v>175</v>
      </c>
      <c r="L115" s="231">
        <v>165.55</v>
      </c>
      <c r="M115" s="231">
        <v>57.758670000000002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1077.7</v>
      </c>
      <c r="D116" s="232">
        <v>1078.5500000000002</v>
      </c>
      <c r="E116" s="232">
        <v>1067.2000000000003</v>
      </c>
      <c r="F116" s="232">
        <v>1056.7</v>
      </c>
      <c r="G116" s="232">
        <v>1045.3500000000001</v>
      </c>
      <c r="H116" s="232">
        <v>1089.0500000000004</v>
      </c>
      <c r="I116" s="232">
        <v>1100.4000000000003</v>
      </c>
      <c r="J116" s="232">
        <v>1110.9000000000005</v>
      </c>
      <c r="K116" s="231">
        <v>1089.9000000000001</v>
      </c>
      <c r="L116" s="231">
        <v>1068.05</v>
      </c>
      <c r="M116" s="231">
        <v>13.60243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3491.7</v>
      </c>
      <c r="D117" s="232">
        <v>3509.6</v>
      </c>
      <c r="E117" s="232">
        <v>3454.45</v>
      </c>
      <c r="F117" s="232">
        <v>3417.2</v>
      </c>
      <c r="G117" s="232">
        <v>3362.0499999999997</v>
      </c>
      <c r="H117" s="232">
        <v>3546.85</v>
      </c>
      <c r="I117" s="232">
        <v>3602.0000000000005</v>
      </c>
      <c r="J117" s="232">
        <v>3639.25</v>
      </c>
      <c r="K117" s="231">
        <v>3564.75</v>
      </c>
      <c r="L117" s="231">
        <v>3472.35</v>
      </c>
      <c r="M117" s="231">
        <v>4.0027299999999997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1487.55</v>
      </c>
      <c r="D118" s="232">
        <v>1497.6166666666668</v>
      </c>
      <c r="E118" s="232">
        <v>1471.2333333333336</v>
      </c>
      <c r="F118" s="232">
        <v>1454.9166666666667</v>
      </c>
      <c r="G118" s="232">
        <v>1428.5333333333335</v>
      </c>
      <c r="H118" s="232">
        <v>1513.9333333333336</v>
      </c>
      <c r="I118" s="232">
        <v>1540.3166666666668</v>
      </c>
      <c r="J118" s="232">
        <v>1556.6333333333337</v>
      </c>
      <c r="K118" s="231">
        <v>1524</v>
      </c>
      <c r="L118" s="231">
        <v>1481.3</v>
      </c>
      <c r="M118" s="231">
        <v>96.798109999999994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1856.35</v>
      </c>
      <c r="D119" s="232">
        <v>1852.1166666666668</v>
      </c>
      <c r="E119" s="232">
        <v>1839.5333333333335</v>
      </c>
      <c r="F119" s="232">
        <v>1822.7166666666667</v>
      </c>
      <c r="G119" s="232">
        <v>1810.1333333333334</v>
      </c>
      <c r="H119" s="232">
        <v>1868.9333333333336</v>
      </c>
      <c r="I119" s="232">
        <v>1881.5166666666667</v>
      </c>
      <c r="J119" s="232">
        <v>1898.3333333333337</v>
      </c>
      <c r="K119" s="231">
        <v>1864.7</v>
      </c>
      <c r="L119" s="231">
        <v>1835.3</v>
      </c>
      <c r="M119" s="231">
        <v>4.5823299999999998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807.95</v>
      </c>
      <c r="D120" s="232">
        <v>810.35</v>
      </c>
      <c r="E120" s="232">
        <v>802.6</v>
      </c>
      <c r="F120" s="232">
        <v>797.25</v>
      </c>
      <c r="G120" s="232">
        <v>789.5</v>
      </c>
      <c r="H120" s="232">
        <v>815.7</v>
      </c>
      <c r="I120" s="232">
        <v>823.45</v>
      </c>
      <c r="J120" s="232">
        <v>828.80000000000007</v>
      </c>
      <c r="K120" s="231">
        <v>818.1</v>
      </c>
      <c r="L120" s="231">
        <v>805</v>
      </c>
      <c r="M120" s="231">
        <v>1.40848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234.65</v>
      </c>
      <c r="D121" s="232">
        <v>226.53333333333333</v>
      </c>
      <c r="E121" s="232">
        <v>216.26666666666665</v>
      </c>
      <c r="F121" s="232">
        <v>197.88333333333333</v>
      </c>
      <c r="G121" s="232">
        <v>187.61666666666665</v>
      </c>
      <c r="H121" s="232">
        <v>244.91666666666666</v>
      </c>
      <c r="I121" s="232">
        <v>255.18333333333337</v>
      </c>
      <c r="J121" s="232">
        <v>273.56666666666666</v>
      </c>
      <c r="K121" s="231">
        <v>236.8</v>
      </c>
      <c r="L121" s="231">
        <v>208.15</v>
      </c>
      <c r="M121" s="231">
        <v>72.707380000000001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667.2</v>
      </c>
      <c r="D122" s="232">
        <v>672.01666666666677</v>
      </c>
      <c r="E122" s="232">
        <v>660.08333333333348</v>
      </c>
      <c r="F122" s="232">
        <v>652.9666666666667</v>
      </c>
      <c r="G122" s="232">
        <v>641.03333333333342</v>
      </c>
      <c r="H122" s="232">
        <v>679.13333333333355</v>
      </c>
      <c r="I122" s="232">
        <v>691.06666666666672</v>
      </c>
      <c r="J122" s="232">
        <v>698.18333333333362</v>
      </c>
      <c r="K122" s="231">
        <v>683.95</v>
      </c>
      <c r="L122" s="231">
        <v>664.9</v>
      </c>
      <c r="M122" s="231">
        <v>19.156220000000001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549.20000000000005</v>
      </c>
      <c r="D123" s="232">
        <v>550.58333333333337</v>
      </c>
      <c r="E123" s="232">
        <v>544.26666666666677</v>
      </c>
      <c r="F123" s="232">
        <v>539.33333333333337</v>
      </c>
      <c r="G123" s="232">
        <v>533.01666666666677</v>
      </c>
      <c r="H123" s="232">
        <v>555.51666666666677</v>
      </c>
      <c r="I123" s="232">
        <v>561.83333333333337</v>
      </c>
      <c r="J123" s="232">
        <v>566.76666666666677</v>
      </c>
      <c r="K123" s="231">
        <v>556.9</v>
      </c>
      <c r="L123" s="231">
        <v>545.65</v>
      </c>
      <c r="M123" s="231">
        <v>57.583840000000002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440.85</v>
      </c>
      <c r="D124" s="232">
        <v>439.75</v>
      </c>
      <c r="E124" s="232">
        <v>435.45</v>
      </c>
      <c r="F124" s="232">
        <v>430.05</v>
      </c>
      <c r="G124" s="232">
        <v>425.75</v>
      </c>
      <c r="H124" s="232">
        <v>445.15</v>
      </c>
      <c r="I124" s="232">
        <v>449.44999999999993</v>
      </c>
      <c r="J124" s="232">
        <v>454.84999999999997</v>
      </c>
      <c r="K124" s="231">
        <v>444.05</v>
      </c>
      <c r="L124" s="231">
        <v>434.35</v>
      </c>
      <c r="M124" s="231">
        <v>25.495010000000001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1729.25</v>
      </c>
      <c r="D125" s="232">
        <v>1730.7666666666667</v>
      </c>
      <c r="E125" s="232">
        <v>1720.1333333333332</v>
      </c>
      <c r="F125" s="232">
        <v>1711.0166666666667</v>
      </c>
      <c r="G125" s="232">
        <v>1700.3833333333332</v>
      </c>
      <c r="H125" s="232">
        <v>1739.8833333333332</v>
      </c>
      <c r="I125" s="232">
        <v>1750.5166666666669</v>
      </c>
      <c r="J125" s="232">
        <v>1759.6333333333332</v>
      </c>
      <c r="K125" s="231">
        <v>1741.4</v>
      </c>
      <c r="L125" s="231">
        <v>1721.65</v>
      </c>
      <c r="M125" s="231">
        <v>43.950980000000001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87.35</v>
      </c>
      <c r="D126" s="232">
        <v>87.566666666666663</v>
      </c>
      <c r="E126" s="232">
        <v>86.633333333333326</v>
      </c>
      <c r="F126" s="232">
        <v>85.916666666666657</v>
      </c>
      <c r="G126" s="232">
        <v>84.98333333333332</v>
      </c>
      <c r="H126" s="232">
        <v>88.283333333333331</v>
      </c>
      <c r="I126" s="232">
        <v>89.216666666666669</v>
      </c>
      <c r="J126" s="232">
        <v>89.933333333333337</v>
      </c>
      <c r="K126" s="231">
        <v>88.5</v>
      </c>
      <c r="L126" s="231">
        <v>86.85</v>
      </c>
      <c r="M126" s="231">
        <v>36.84684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3684.75</v>
      </c>
      <c r="D127" s="232">
        <v>3673.2166666666667</v>
      </c>
      <c r="E127" s="232">
        <v>3643.4333333333334</v>
      </c>
      <c r="F127" s="232">
        <v>3602.1166666666668</v>
      </c>
      <c r="G127" s="232">
        <v>3572.3333333333335</v>
      </c>
      <c r="H127" s="232">
        <v>3714.5333333333333</v>
      </c>
      <c r="I127" s="232">
        <v>3744.3166666666671</v>
      </c>
      <c r="J127" s="232">
        <v>3785.6333333333332</v>
      </c>
      <c r="K127" s="231">
        <v>3703</v>
      </c>
      <c r="L127" s="231">
        <v>3631.9</v>
      </c>
      <c r="M127" s="231">
        <v>1.96705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350.55</v>
      </c>
      <c r="D128" s="232">
        <v>351.43333333333334</v>
      </c>
      <c r="E128" s="232">
        <v>348.61666666666667</v>
      </c>
      <c r="F128" s="232">
        <v>346.68333333333334</v>
      </c>
      <c r="G128" s="232">
        <v>343.86666666666667</v>
      </c>
      <c r="H128" s="232">
        <v>353.36666666666667</v>
      </c>
      <c r="I128" s="232">
        <v>356.18333333333339</v>
      </c>
      <c r="J128" s="232">
        <v>358.11666666666667</v>
      </c>
      <c r="K128" s="231">
        <v>354.25</v>
      </c>
      <c r="L128" s="231">
        <v>349.5</v>
      </c>
      <c r="M128" s="231">
        <v>12.86065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4722.05</v>
      </c>
      <c r="D129" s="232">
        <v>4758.3499999999995</v>
      </c>
      <c r="E129" s="232">
        <v>4661.6999999999989</v>
      </c>
      <c r="F129" s="232">
        <v>4601.3499999999995</v>
      </c>
      <c r="G129" s="232">
        <v>4504.6999999999989</v>
      </c>
      <c r="H129" s="232">
        <v>4818.6999999999989</v>
      </c>
      <c r="I129" s="232">
        <v>4915.3499999999985</v>
      </c>
      <c r="J129" s="232">
        <v>4975.6999999999989</v>
      </c>
      <c r="K129" s="231">
        <v>4855</v>
      </c>
      <c r="L129" s="231">
        <v>4698</v>
      </c>
      <c r="M129" s="231">
        <v>5.00908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2109.15</v>
      </c>
      <c r="D130" s="232">
        <v>2110.8166666666671</v>
      </c>
      <c r="E130" s="232">
        <v>2083.3333333333339</v>
      </c>
      <c r="F130" s="232">
        <v>2057.5166666666669</v>
      </c>
      <c r="G130" s="232">
        <v>2030.0333333333338</v>
      </c>
      <c r="H130" s="232">
        <v>2136.6333333333341</v>
      </c>
      <c r="I130" s="232">
        <v>2164.1166666666668</v>
      </c>
      <c r="J130" s="232">
        <v>2189.9333333333343</v>
      </c>
      <c r="K130" s="231">
        <v>2138.3000000000002</v>
      </c>
      <c r="L130" s="231">
        <v>2085</v>
      </c>
      <c r="M130" s="231">
        <v>21.08587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314.35000000000002</v>
      </c>
      <c r="D131" s="232">
        <v>315.11666666666667</v>
      </c>
      <c r="E131" s="232">
        <v>312.23333333333335</v>
      </c>
      <c r="F131" s="232">
        <v>310.11666666666667</v>
      </c>
      <c r="G131" s="232">
        <v>307.23333333333335</v>
      </c>
      <c r="H131" s="232">
        <v>317.23333333333335</v>
      </c>
      <c r="I131" s="232">
        <v>320.11666666666667</v>
      </c>
      <c r="J131" s="232">
        <v>322.23333333333335</v>
      </c>
      <c r="K131" s="231">
        <v>318</v>
      </c>
      <c r="L131" s="231">
        <v>313</v>
      </c>
      <c r="M131" s="231">
        <v>7.9646499999999998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578.4</v>
      </c>
      <c r="D132" s="232">
        <v>576.25</v>
      </c>
      <c r="E132" s="232">
        <v>569.75</v>
      </c>
      <c r="F132" s="232">
        <v>561.1</v>
      </c>
      <c r="G132" s="232">
        <v>554.6</v>
      </c>
      <c r="H132" s="232">
        <v>584.9</v>
      </c>
      <c r="I132" s="232">
        <v>591.4</v>
      </c>
      <c r="J132" s="232">
        <v>600.04999999999995</v>
      </c>
      <c r="K132" s="231">
        <v>582.75</v>
      </c>
      <c r="L132" s="231">
        <v>567.6</v>
      </c>
      <c r="M132" s="231">
        <v>22.074000000000002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3721.8</v>
      </c>
      <c r="D133" s="232">
        <v>3746.3666666666668</v>
      </c>
      <c r="E133" s="232">
        <v>3656.7833333333338</v>
      </c>
      <c r="F133" s="232">
        <v>3591.7666666666669</v>
      </c>
      <c r="G133" s="232">
        <v>3502.1833333333338</v>
      </c>
      <c r="H133" s="232">
        <v>3811.3833333333337</v>
      </c>
      <c r="I133" s="232">
        <v>3900.9666666666667</v>
      </c>
      <c r="J133" s="232">
        <v>3965.9833333333336</v>
      </c>
      <c r="K133" s="231">
        <v>3835.95</v>
      </c>
      <c r="L133" s="231">
        <v>3681.35</v>
      </c>
      <c r="M133" s="231">
        <v>0.56432000000000004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659.25</v>
      </c>
      <c r="D134" s="232">
        <v>658.30000000000007</v>
      </c>
      <c r="E134" s="232">
        <v>651.35000000000014</v>
      </c>
      <c r="F134" s="232">
        <v>643.45000000000005</v>
      </c>
      <c r="G134" s="232">
        <v>636.50000000000011</v>
      </c>
      <c r="H134" s="232">
        <v>666.20000000000016</v>
      </c>
      <c r="I134" s="232">
        <v>673.1500000000002</v>
      </c>
      <c r="J134" s="232">
        <v>681.05000000000018</v>
      </c>
      <c r="K134" s="231">
        <v>665.25</v>
      </c>
      <c r="L134" s="231">
        <v>650.4</v>
      </c>
      <c r="M134" s="231">
        <v>15.59108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85256.6</v>
      </c>
      <c r="D135" s="232">
        <v>85264.933333333334</v>
      </c>
      <c r="E135" s="232">
        <v>84631.666666666672</v>
      </c>
      <c r="F135" s="232">
        <v>84006.733333333337</v>
      </c>
      <c r="G135" s="232">
        <v>83373.466666666674</v>
      </c>
      <c r="H135" s="232">
        <v>85889.866666666669</v>
      </c>
      <c r="I135" s="232">
        <v>86523.133333333331</v>
      </c>
      <c r="J135" s="232">
        <v>87148.066666666666</v>
      </c>
      <c r="K135" s="231">
        <v>85898.2</v>
      </c>
      <c r="L135" s="231">
        <v>84640</v>
      </c>
      <c r="M135" s="231">
        <v>9.4729999999999995E-2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251.8</v>
      </c>
      <c r="D136" s="232">
        <v>252.55000000000004</v>
      </c>
      <c r="E136" s="232">
        <v>249.45000000000007</v>
      </c>
      <c r="F136" s="232">
        <v>247.10000000000002</v>
      </c>
      <c r="G136" s="232">
        <v>244.00000000000006</v>
      </c>
      <c r="H136" s="232">
        <v>254.90000000000009</v>
      </c>
      <c r="I136" s="232">
        <v>258.00000000000006</v>
      </c>
      <c r="J136" s="232">
        <v>260.35000000000014</v>
      </c>
      <c r="K136" s="231">
        <v>255.65</v>
      </c>
      <c r="L136" s="231">
        <v>250.2</v>
      </c>
      <c r="M136" s="231">
        <v>27.677199999999999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1269.5999999999999</v>
      </c>
      <c r="D137" s="232">
        <v>1274.2833333333333</v>
      </c>
      <c r="E137" s="232">
        <v>1255.3166666666666</v>
      </c>
      <c r="F137" s="232">
        <v>1241.0333333333333</v>
      </c>
      <c r="G137" s="232">
        <v>1222.0666666666666</v>
      </c>
      <c r="H137" s="232">
        <v>1288.5666666666666</v>
      </c>
      <c r="I137" s="232">
        <v>1307.5333333333333</v>
      </c>
      <c r="J137" s="232">
        <v>1321.8166666666666</v>
      </c>
      <c r="K137" s="231">
        <v>1293.25</v>
      </c>
      <c r="L137" s="231">
        <v>1260</v>
      </c>
      <c r="M137" s="231">
        <v>34.072110000000002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491.9</v>
      </c>
      <c r="D138" s="232">
        <v>491.38333333333327</v>
      </c>
      <c r="E138" s="232">
        <v>487.31666666666655</v>
      </c>
      <c r="F138" s="232">
        <v>482.73333333333329</v>
      </c>
      <c r="G138" s="232">
        <v>478.66666666666657</v>
      </c>
      <c r="H138" s="232">
        <v>495.96666666666653</v>
      </c>
      <c r="I138" s="232">
        <v>500.03333333333325</v>
      </c>
      <c r="J138" s="232">
        <v>504.6166666666665</v>
      </c>
      <c r="K138" s="231">
        <v>495.45</v>
      </c>
      <c r="L138" s="231">
        <v>486.8</v>
      </c>
      <c r="M138" s="231">
        <v>19.95562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8624.35</v>
      </c>
      <c r="D139" s="232">
        <v>8646.2166666666653</v>
      </c>
      <c r="E139" s="232">
        <v>8583.4333333333307</v>
      </c>
      <c r="F139" s="232">
        <v>8542.5166666666646</v>
      </c>
      <c r="G139" s="232">
        <v>8479.7333333333299</v>
      </c>
      <c r="H139" s="232">
        <v>8687.1333333333314</v>
      </c>
      <c r="I139" s="232">
        <v>8749.9166666666679</v>
      </c>
      <c r="J139" s="232">
        <v>8790.8333333333321</v>
      </c>
      <c r="K139" s="231">
        <v>8709</v>
      </c>
      <c r="L139" s="231">
        <v>8605.2999999999993</v>
      </c>
      <c r="M139" s="231">
        <v>3.7099799999999998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692.45</v>
      </c>
      <c r="D140" s="232">
        <v>694.5</v>
      </c>
      <c r="E140" s="232">
        <v>683.05</v>
      </c>
      <c r="F140" s="232">
        <v>673.65</v>
      </c>
      <c r="G140" s="232">
        <v>662.19999999999993</v>
      </c>
      <c r="H140" s="232">
        <v>703.9</v>
      </c>
      <c r="I140" s="232">
        <v>715.35</v>
      </c>
      <c r="J140" s="232">
        <v>724.75</v>
      </c>
      <c r="K140" s="231">
        <v>705.95</v>
      </c>
      <c r="L140" s="231">
        <v>685.1</v>
      </c>
      <c r="M140" s="231">
        <v>6.49099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426.1</v>
      </c>
      <c r="D141" s="232">
        <v>427.73333333333335</v>
      </c>
      <c r="E141" s="232">
        <v>421.4666666666667</v>
      </c>
      <c r="F141" s="232">
        <v>416.83333333333337</v>
      </c>
      <c r="G141" s="232">
        <v>410.56666666666672</v>
      </c>
      <c r="H141" s="232">
        <v>432.36666666666667</v>
      </c>
      <c r="I141" s="232">
        <v>438.63333333333333</v>
      </c>
      <c r="J141" s="232">
        <v>443.26666666666665</v>
      </c>
      <c r="K141" s="231">
        <v>434</v>
      </c>
      <c r="L141" s="231">
        <v>423.1</v>
      </c>
      <c r="M141" s="231">
        <v>15.389480000000001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49.5</v>
      </c>
      <c r="D142" s="232">
        <v>49.683333333333337</v>
      </c>
      <c r="E142" s="232">
        <v>48.866666666666674</v>
      </c>
      <c r="F142" s="232">
        <v>48.233333333333334</v>
      </c>
      <c r="G142" s="232">
        <v>47.416666666666671</v>
      </c>
      <c r="H142" s="232">
        <v>50.316666666666677</v>
      </c>
      <c r="I142" s="232">
        <v>51.13333333333334</v>
      </c>
      <c r="J142" s="232">
        <v>51.76666666666668</v>
      </c>
      <c r="K142" s="231">
        <v>50.5</v>
      </c>
      <c r="L142" s="231">
        <v>49.05</v>
      </c>
      <c r="M142" s="231">
        <v>73.975340000000003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2035.4</v>
      </c>
      <c r="D143" s="232">
        <v>2048.3333333333335</v>
      </c>
      <c r="E143" s="232">
        <v>2010.666666666667</v>
      </c>
      <c r="F143" s="232">
        <v>1985.9333333333334</v>
      </c>
      <c r="G143" s="232">
        <v>1948.2666666666669</v>
      </c>
      <c r="H143" s="232">
        <v>2073.0666666666671</v>
      </c>
      <c r="I143" s="232">
        <v>2110.733333333334</v>
      </c>
      <c r="J143" s="232">
        <v>2135.4666666666672</v>
      </c>
      <c r="K143" s="231">
        <v>2086</v>
      </c>
      <c r="L143" s="231">
        <v>2023.6</v>
      </c>
      <c r="M143" s="231">
        <v>15.2784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972.6</v>
      </c>
      <c r="D144" s="232">
        <v>969.5</v>
      </c>
      <c r="E144" s="232">
        <v>961.1</v>
      </c>
      <c r="F144" s="232">
        <v>949.6</v>
      </c>
      <c r="G144" s="232">
        <v>941.2</v>
      </c>
      <c r="H144" s="232">
        <v>981</v>
      </c>
      <c r="I144" s="232">
        <v>989.40000000000009</v>
      </c>
      <c r="J144" s="232">
        <v>1000.9</v>
      </c>
      <c r="K144" s="231">
        <v>977.9</v>
      </c>
      <c r="L144" s="231">
        <v>958</v>
      </c>
      <c r="M144" s="231">
        <v>4.0503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170.5</v>
      </c>
      <c r="D145" s="232">
        <v>171.11666666666667</v>
      </c>
      <c r="E145" s="232">
        <v>169.23333333333335</v>
      </c>
      <c r="F145" s="232">
        <v>167.96666666666667</v>
      </c>
      <c r="G145" s="232">
        <v>166.08333333333334</v>
      </c>
      <c r="H145" s="232">
        <v>172.38333333333335</v>
      </c>
      <c r="I145" s="232">
        <v>174.26666666666668</v>
      </c>
      <c r="J145" s="232">
        <v>175.53333333333336</v>
      </c>
      <c r="K145" s="231">
        <v>173</v>
      </c>
      <c r="L145" s="231">
        <v>169.85</v>
      </c>
      <c r="M145" s="231">
        <v>190.44909999999999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78.25</v>
      </c>
      <c r="D146" s="232">
        <v>78.033333333333331</v>
      </c>
      <c r="E146" s="232">
        <v>77.066666666666663</v>
      </c>
      <c r="F146" s="232">
        <v>75.883333333333326</v>
      </c>
      <c r="G146" s="232">
        <v>74.916666666666657</v>
      </c>
      <c r="H146" s="232">
        <v>79.216666666666669</v>
      </c>
      <c r="I146" s="232">
        <v>80.183333333333337</v>
      </c>
      <c r="J146" s="232">
        <v>81.366666666666674</v>
      </c>
      <c r="K146" s="231">
        <v>79</v>
      </c>
      <c r="L146" s="231">
        <v>76.849999999999994</v>
      </c>
      <c r="M146" s="231">
        <v>99.513109999999998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4128.1000000000004</v>
      </c>
      <c r="D147" s="232">
        <v>4116.1000000000004</v>
      </c>
      <c r="E147" s="232">
        <v>4083.3500000000004</v>
      </c>
      <c r="F147" s="232">
        <v>4038.6</v>
      </c>
      <c r="G147" s="232">
        <v>4005.85</v>
      </c>
      <c r="H147" s="232">
        <v>4160.8500000000004</v>
      </c>
      <c r="I147" s="232">
        <v>4193.6000000000004</v>
      </c>
      <c r="J147" s="232">
        <v>4238.3500000000013</v>
      </c>
      <c r="K147" s="231">
        <v>4148.8500000000004</v>
      </c>
      <c r="L147" s="231">
        <v>4071.35</v>
      </c>
      <c r="M147" s="231">
        <v>1.1000799999999999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18670</v>
      </c>
      <c r="D148" s="232">
        <v>18618.383333333335</v>
      </c>
      <c r="E148" s="232">
        <v>18511.76666666667</v>
      </c>
      <c r="F148" s="232">
        <v>18353.533333333336</v>
      </c>
      <c r="G148" s="232">
        <v>18246.916666666672</v>
      </c>
      <c r="H148" s="232">
        <v>18776.616666666669</v>
      </c>
      <c r="I148" s="232">
        <v>18883.23333333333</v>
      </c>
      <c r="J148" s="232">
        <v>19041.466666666667</v>
      </c>
      <c r="K148" s="231">
        <v>18725</v>
      </c>
      <c r="L148" s="231">
        <v>18460.150000000001</v>
      </c>
      <c r="M148" s="231">
        <v>1.09182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221.35</v>
      </c>
      <c r="D149" s="232">
        <v>220.58333333333334</v>
      </c>
      <c r="E149" s="232">
        <v>215.76666666666668</v>
      </c>
      <c r="F149" s="232">
        <v>210.18333333333334</v>
      </c>
      <c r="G149" s="232">
        <v>205.36666666666667</v>
      </c>
      <c r="H149" s="232">
        <v>226.16666666666669</v>
      </c>
      <c r="I149" s="232">
        <v>230.98333333333335</v>
      </c>
      <c r="J149" s="232">
        <v>236.56666666666669</v>
      </c>
      <c r="K149" s="231">
        <v>225.4</v>
      </c>
      <c r="L149" s="231">
        <v>215</v>
      </c>
      <c r="M149" s="231">
        <v>4.3069100000000002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857.4</v>
      </c>
      <c r="D150" s="232">
        <v>858.5</v>
      </c>
      <c r="E150" s="232">
        <v>848</v>
      </c>
      <c r="F150" s="232">
        <v>838.6</v>
      </c>
      <c r="G150" s="232">
        <v>828.1</v>
      </c>
      <c r="H150" s="232">
        <v>867.9</v>
      </c>
      <c r="I150" s="232">
        <v>878.4</v>
      </c>
      <c r="J150" s="232">
        <v>887.8</v>
      </c>
      <c r="K150" s="231">
        <v>869</v>
      </c>
      <c r="L150" s="231">
        <v>849.1</v>
      </c>
      <c r="M150" s="231">
        <v>6.0299699999999996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152.05000000000001</v>
      </c>
      <c r="D151" s="232">
        <v>152.9</v>
      </c>
      <c r="E151" s="232">
        <v>150.35000000000002</v>
      </c>
      <c r="F151" s="232">
        <v>148.65</v>
      </c>
      <c r="G151" s="232">
        <v>146.10000000000002</v>
      </c>
      <c r="H151" s="232">
        <v>154.60000000000002</v>
      </c>
      <c r="I151" s="232">
        <v>157.15000000000003</v>
      </c>
      <c r="J151" s="232">
        <v>158.85000000000002</v>
      </c>
      <c r="K151" s="231">
        <v>155.44999999999999</v>
      </c>
      <c r="L151" s="231">
        <v>151.19999999999999</v>
      </c>
      <c r="M151" s="231">
        <v>176.07584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247.05</v>
      </c>
      <c r="D152" s="232">
        <v>246.70000000000002</v>
      </c>
      <c r="E152" s="232">
        <v>242.65000000000003</v>
      </c>
      <c r="F152" s="232">
        <v>238.25000000000003</v>
      </c>
      <c r="G152" s="232">
        <v>234.20000000000005</v>
      </c>
      <c r="H152" s="232">
        <v>251.10000000000002</v>
      </c>
      <c r="I152" s="232">
        <v>255.15000000000003</v>
      </c>
      <c r="J152" s="232">
        <v>259.55</v>
      </c>
      <c r="K152" s="231">
        <v>250.75</v>
      </c>
      <c r="L152" s="231">
        <v>242.3</v>
      </c>
      <c r="M152" s="231">
        <v>18.9145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597.25</v>
      </c>
      <c r="D153" s="232">
        <v>602.9666666666667</v>
      </c>
      <c r="E153" s="232">
        <v>572.98333333333335</v>
      </c>
      <c r="F153" s="232">
        <v>548.7166666666667</v>
      </c>
      <c r="G153" s="232">
        <v>518.73333333333335</v>
      </c>
      <c r="H153" s="232">
        <v>627.23333333333335</v>
      </c>
      <c r="I153" s="232">
        <v>657.2166666666667</v>
      </c>
      <c r="J153" s="232">
        <v>681.48333333333335</v>
      </c>
      <c r="K153" s="231">
        <v>632.95000000000005</v>
      </c>
      <c r="L153" s="231">
        <v>578.70000000000005</v>
      </c>
      <c r="M153" s="231">
        <v>103.75035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3169.1</v>
      </c>
      <c r="D154" s="232">
        <v>3168.6833333333329</v>
      </c>
      <c r="E154" s="232">
        <v>3147.4666666666658</v>
      </c>
      <c r="F154" s="232">
        <v>3125.833333333333</v>
      </c>
      <c r="G154" s="232">
        <v>3104.6166666666659</v>
      </c>
      <c r="H154" s="232">
        <v>3190.3166666666657</v>
      </c>
      <c r="I154" s="232">
        <v>3211.5333333333328</v>
      </c>
      <c r="J154" s="232">
        <v>3233.1666666666656</v>
      </c>
      <c r="K154" s="231">
        <v>3189.9</v>
      </c>
      <c r="L154" s="231">
        <v>3147.05</v>
      </c>
      <c r="M154" s="231">
        <v>0.67186000000000001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558.25</v>
      </c>
      <c r="D155" s="232">
        <v>558.08333333333337</v>
      </c>
      <c r="E155" s="232">
        <v>545.4666666666667</v>
      </c>
      <c r="F155" s="232">
        <v>532.68333333333328</v>
      </c>
      <c r="G155" s="232">
        <v>520.06666666666661</v>
      </c>
      <c r="H155" s="232">
        <v>570.86666666666679</v>
      </c>
      <c r="I155" s="232">
        <v>583.48333333333335</v>
      </c>
      <c r="J155" s="232">
        <v>596.26666666666688</v>
      </c>
      <c r="K155" s="231">
        <v>570.70000000000005</v>
      </c>
      <c r="L155" s="231">
        <v>545.29999999999995</v>
      </c>
      <c r="M155" s="231">
        <v>26.123259999999998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3099.55</v>
      </c>
      <c r="D156" s="232">
        <v>3080.5</v>
      </c>
      <c r="E156" s="232">
        <v>3029.05</v>
      </c>
      <c r="F156" s="232">
        <v>2958.55</v>
      </c>
      <c r="G156" s="232">
        <v>2907.1000000000004</v>
      </c>
      <c r="H156" s="232">
        <v>3151</v>
      </c>
      <c r="I156" s="232">
        <v>3202.45</v>
      </c>
      <c r="J156" s="232">
        <v>3272.95</v>
      </c>
      <c r="K156" s="231">
        <v>3131.95</v>
      </c>
      <c r="L156" s="231">
        <v>3010</v>
      </c>
      <c r="M156" s="231">
        <v>5.1217699999999997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37969.65</v>
      </c>
      <c r="D157" s="232">
        <v>38078.566666666666</v>
      </c>
      <c r="E157" s="232">
        <v>37747.633333333331</v>
      </c>
      <c r="F157" s="232">
        <v>37525.616666666669</v>
      </c>
      <c r="G157" s="232">
        <v>37194.683333333334</v>
      </c>
      <c r="H157" s="232">
        <v>38300.583333333328</v>
      </c>
      <c r="I157" s="232">
        <v>38631.516666666663</v>
      </c>
      <c r="J157" s="232">
        <v>38853.533333333326</v>
      </c>
      <c r="K157" s="231">
        <v>38409.5</v>
      </c>
      <c r="L157" s="231">
        <v>37856.550000000003</v>
      </c>
      <c r="M157" s="231">
        <v>0.25983000000000001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923.8</v>
      </c>
      <c r="D158" s="232">
        <v>916.26666666666677</v>
      </c>
      <c r="E158" s="232">
        <v>902.53333333333353</v>
      </c>
      <c r="F158" s="232">
        <v>881.26666666666677</v>
      </c>
      <c r="G158" s="232">
        <v>867.53333333333353</v>
      </c>
      <c r="H158" s="232">
        <v>937.53333333333353</v>
      </c>
      <c r="I158" s="232">
        <v>951.26666666666688</v>
      </c>
      <c r="J158" s="232">
        <v>972.53333333333353</v>
      </c>
      <c r="K158" s="231">
        <v>930</v>
      </c>
      <c r="L158" s="231">
        <v>895</v>
      </c>
      <c r="M158" s="231">
        <v>2.2593399999999999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4793.1000000000004</v>
      </c>
      <c r="D159" s="232">
        <v>4804.3</v>
      </c>
      <c r="E159" s="232">
        <v>4733.6000000000004</v>
      </c>
      <c r="F159" s="232">
        <v>4674.1000000000004</v>
      </c>
      <c r="G159" s="232">
        <v>4603.4000000000005</v>
      </c>
      <c r="H159" s="232">
        <v>4863.8</v>
      </c>
      <c r="I159" s="232">
        <v>4934.4999999999991</v>
      </c>
      <c r="J159" s="232">
        <v>4994</v>
      </c>
      <c r="K159" s="231">
        <v>4875</v>
      </c>
      <c r="L159" s="231">
        <v>4744.8</v>
      </c>
      <c r="M159" s="231">
        <v>2.3641399999999999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222.55</v>
      </c>
      <c r="D160" s="232">
        <v>222.43333333333331</v>
      </c>
      <c r="E160" s="232">
        <v>220.26666666666662</v>
      </c>
      <c r="F160" s="232">
        <v>217.98333333333332</v>
      </c>
      <c r="G160" s="232">
        <v>215.81666666666663</v>
      </c>
      <c r="H160" s="232">
        <v>224.71666666666661</v>
      </c>
      <c r="I160" s="232">
        <v>226.8833333333333</v>
      </c>
      <c r="J160" s="232">
        <v>229.1666666666666</v>
      </c>
      <c r="K160" s="231">
        <v>224.6</v>
      </c>
      <c r="L160" s="231">
        <v>220.15</v>
      </c>
      <c r="M160" s="231">
        <v>28.207999999999998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2300.8000000000002</v>
      </c>
      <c r="D161" s="232">
        <v>2293.6999999999998</v>
      </c>
      <c r="E161" s="232">
        <v>2273.7999999999997</v>
      </c>
      <c r="F161" s="232">
        <v>2246.7999999999997</v>
      </c>
      <c r="G161" s="232">
        <v>2226.8999999999996</v>
      </c>
      <c r="H161" s="232">
        <v>2320.6999999999998</v>
      </c>
      <c r="I161" s="232">
        <v>2340.5999999999995</v>
      </c>
      <c r="J161" s="232">
        <v>2367.6</v>
      </c>
      <c r="K161" s="231">
        <v>2313.6</v>
      </c>
      <c r="L161" s="231">
        <v>2266.6999999999998</v>
      </c>
      <c r="M161" s="231">
        <v>3.1234299999999999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3081.35</v>
      </c>
      <c r="D162" s="232">
        <v>3052.1</v>
      </c>
      <c r="E162" s="232">
        <v>3004.25</v>
      </c>
      <c r="F162" s="232">
        <v>2927.15</v>
      </c>
      <c r="G162" s="232">
        <v>2879.3</v>
      </c>
      <c r="H162" s="232">
        <v>3129.2</v>
      </c>
      <c r="I162" s="232">
        <v>3177.0499999999993</v>
      </c>
      <c r="J162" s="232">
        <v>3254.1499999999996</v>
      </c>
      <c r="K162" s="231">
        <v>3099.95</v>
      </c>
      <c r="L162" s="231">
        <v>2975</v>
      </c>
      <c r="M162" s="231">
        <v>3.6229300000000002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289.10000000000002</v>
      </c>
      <c r="D163" s="232">
        <v>289.55</v>
      </c>
      <c r="E163" s="232">
        <v>286.10000000000002</v>
      </c>
      <c r="F163" s="232">
        <v>283.10000000000002</v>
      </c>
      <c r="G163" s="232">
        <v>279.65000000000003</v>
      </c>
      <c r="H163" s="232">
        <v>292.55</v>
      </c>
      <c r="I163" s="232">
        <v>295.99999999999994</v>
      </c>
      <c r="J163" s="232">
        <v>299</v>
      </c>
      <c r="K163" s="231">
        <v>293</v>
      </c>
      <c r="L163" s="231">
        <v>286.55</v>
      </c>
      <c r="M163" s="231">
        <v>10.99938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145.4</v>
      </c>
      <c r="D164" s="232">
        <v>144.51666666666665</v>
      </c>
      <c r="E164" s="232">
        <v>143.0333333333333</v>
      </c>
      <c r="F164" s="232">
        <v>140.66666666666666</v>
      </c>
      <c r="G164" s="232">
        <v>139.18333333333331</v>
      </c>
      <c r="H164" s="232">
        <v>146.8833333333333</v>
      </c>
      <c r="I164" s="232">
        <v>148.36666666666665</v>
      </c>
      <c r="J164" s="232">
        <v>150.73333333333329</v>
      </c>
      <c r="K164" s="231">
        <v>146</v>
      </c>
      <c r="L164" s="231">
        <v>142.15</v>
      </c>
      <c r="M164" s="231">
        <v>56.133229999999998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222.25</v>
      </c>
      <c r="D165" s="232">
        <v>221.33333333333334</v>
      </c>
      <c r="E165" s="232">
        <v>219.66666666666669</v>
      </c>
      <c r="F165" s="232">
        <v>217.08333333333334</v>
      </c>
      <c r="G165" s="232">
        <v>215.41666666666669</v>
      </c>
      <c r="H165" s="232">
        <v>223.91666666666669</v>
      </c>
      <c r="I165" s="232">
        <v>225.58333333333337</v>
      </c>
      <c r="J165" s="232">
        <v>228.16666666666669</v>
      </c>
      <c r="K165" s="231">
        <v>223</v>
      </c>
      <c r="L165" s="231">
        <v>218.75</v>
      </c>
      <c r="M165" s="231">
        <v>274.19459000000001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405.95</v>
      </c>
      <c r="D166" s="232">
        <v>404.65000000000003</v>
      </c>
      <c r="E166" s="232">
        <v>400.30000000000007</v>
      </c>
      <c r="F166" s="232">
        <v>394.65000000000003</v>
      </c>
      <c r="G166" s="232">
        <v>390.30000000000007</v>
      </c>
      <c r="H166" s="232">
        <v>410.30000000000007</v>
      </c>
      <c r="I166" s="232">
        <v>414.65000000000009</v>
      </c>
      <c r="J166" s="232">
        <v>420.30000000000007</v>
      </c>
      <c r="K166" s="231">
        <v>409</v>
      </c>
      <c r="L166" s="231">
        <v>399</v>
      </c>
      <c r="M166" s="231">
        <v>5.3155599999999996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13771.35</v>
      </c>
      <c r="D167" s="232">
        <v>13757.383333333333</v>
      </c>
      <c r="E167" s="232">
        <v>13693.666666666666</v>
      </c>
      <c r="F167" s="232">
        <v>13615.983333333334</v>
      </c>
      <c r="G167" s="232">
        <v>13552.266666666666</v>
      </c>
      <c r="H167" s="232">
        <v>13835.066666666666</v>
      </c>
      <c r="I167" s="232">
        <v>13898.783333333333</v>
      </c>
      <c r="J167" s="232">
        <v>13976.466666666665</v>
      </c>
      <c r="K167" s="231">
        <v>13821.1</v>
      </c>
      <c r="L167" s="231">
        <v>13679.7</v>
      </c>
      <c r="M167" s="231">
        <v>2.0799999999999999E-2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48.35</v>
      </c>
      <c r="D168" s="232">
        <v>48.199999999999996</v>
      </c>
      <c r="E168" s="232">
        <v>47.79999999999999</v>
      </c>
      <c r="F168" s="232">
        <v>47.249999999999993</v>
      </c>
      <c r="G168" s="232">
        <v>46.849999999999987</v>
      </c>
      <c r="H168" s="232">
        <v>48.749999999999993</v>
      </c>
      <c r="I168" s="232">
        <v>49.15</v>
      </c>
      <c r="J168" s="232">
        <v>49.699999999999996</v>
      </c>
      <c r="K168" s="231">
        <v>48.6</v>
      </c>
      <c r="L168" s="231">
        <v>47.65</v>
      </c>
      <c r="M168" s="231">
        <v>455.53039999999999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114.3</v>
      </c>
      <c r="D169" s="232">
        <v>113.75</v>
      </c>
      <c r="E169" s="232">
        <v>112.5</v>
      </c>
      <c r="F169" s="232">
        <v>110.7</v>
      </c>
      <c r="G169" s="232">
        <v>109.45</v>
      </c>
      <c r="H169" s="232">
        <v>115.55</v>
      </c>
      <c r="I169" s="232">
        <v>116.8</v>
      </c>
      <c r="J169" s="232">
        <v>118.6</v>
      </c>
      <c r="K169" s="231">
        <v>115</v>
      </c>
      <c r="L169" s="231">
        <v>111.95</v>
      </c>
      <c r="M169" s="231">
        <v>90.345659999999995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2322.5500000000002</v>
      </c>
      <c r="D170" s="232">
        <v>2334.4</v>
      </c>
      <c r="E170" s="232">
        <v>2301.8000000000002</v>
      </c>
      <c r="F170" s="232">
        <v>2281.0500000000002</v>
      </c>
      <c r="G170" s="232">
        <v>2248.4500000000003</v>
      </c>
      <c r="H170" s="232">
        <v>2355.15</v>
      </c>
      <c r="I170" s="232">
        <v>2387.7499999999995</v>
      </c>
      <c r="J170" s="232">
        <v>2408.5</v>
      </c>
      <c r="K170" s="231">
        <v>2367</v>
      </c>
      <c r="L170" s="231">
        <v>2313.65</v>
      </c>
      <c r="M170" s="231">
        <v>101.50245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750.45</v>
      </c>
      <c r="D171" s="232">
        <v>749.2166666666667</v>
      </c>
      <c r="E171" s="232">
        <v>743.83333333333337</v>
      </c>
      <c r="F171" s="232">
        <v>737.2166666666667</v>
      </c>
      <c r="G171" s="232">
        <v>731.83333333333337</v>
      </c>
      <c r="H171" s="232">
        <v>755.83333333333337</v>
      </c>
      <c r="I171" s="232">
        <v>761.21666666666658</v>
      </c>
      <c r="J171" s="232">
        <v>767.83333333333337</v>
      </c>
      <c r="K171" s="231">
        <v>754.6</v>
      </c>
      <c r="L171" s="231">
        <v>742.6</v>
      </c>
      <c r="M171" s="231">
        <v>9.1571700000000007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1121</v>
      </c>
      <c r="D172" s="232">
        <v>1121.6499999999999</v>
      </c>
      <c r="E172" s="232">
        <v>1108.3999999999996</v>
      </c>
      <c r="F172" s="232">
        <v>1095.7999999999997</v>
      </c>
      <c r="G172" s="232">
        <v>1082.5499999999995</v>
      </c>
      <c r="H172" s="232">
        <v>1134.2499999999998</v>
      </c>
      <c r="I172" s="232">
        <v>1147.5000000000002</v>
      </c>
      <c r="J172" s="232">
        <v>1160.0999999999999</v>
      </c>
      <c r="K172" s="231">
        <v>1134.9000000000001</v>
      </c>
      <c r="L172" s="231">
        <v>1109.05</v>
      </c>
      <c r="M172" s="231">
        <v>12.195080000000001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2168.5500000000002</v>
      </c>
      <c r="D173" s="232">
        <v>2171.2000000000003</v>
      </c>
      <c r="E173" s="232">
        <v>2151.4000000000005</v>
      </c>
      <c r="F173" s="232">
        <v>2134.2500000000005</v>
      </c>
      <c r="G173" s="232">
        <v>2114.4500000000007</v>
      </c>
      <c r="H173" s="232">
        <v>2188.3500000000004</v>
      </c>
      <c r="I173" s="232">
        <v>2208.1500000000005</v>
      </c>
      <c r="J173" s="232">
        <v>2225.3000000000002</v>
      </c>
      <c r="K173" s="231">
        <v>2191</v>
      </c>
      <c r="L173" s="231">
        <v>2154.0500000000002</v>
      </c>
      <c r="M173" s="231">
        <v>5.6908500000000002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79.650000000000006</v>
      </c>
      <c r="D174" s="232">
        <v>79.95</v>
      </c>
      <c r="E174" s="232">
        <v>78.5</v>
      </c>
      <c r="F174" s="232">
        <v>77.349999999999994</v>
      </c>
      <c r="G174" s="232">
        <v>75.899999999999991</v>
      </c>
      <c r="H174" s="232">
        <v>81.100000000000009</v>
      </c>
      <c r="I174" s="232">
        <v>82.550000000000026</v>
      </c>
      <c r="J174" s="232">
        <v>83.700000000000017</v>
      </c>
      <c r="K174" s="231">
        <v>81.400000000000006</v>
      </c>
      <c r="L174" s="231">
        <v>78.8</v>
      </c>
      <c r="M174" s="231">
        <v>122.73403999999999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26087.95</v>
      </c>
      <c r="D175" s="232">
        <v>25974.316666666666</v>
      </c>
      <c r="E175" s="232">
        <v>25734.633333333331</v>
      </c>
      <c r="F175" s="232">
        <v>25381.316666666666</v>
      </c>
      <c r="G175" s="232">
        <v>25141.633333333331</v>
      </c>
      <c r="H175" s="232">
        <v>26327.633333333331</v>
      </c>
      <c r="I175" s="232">
        <v>26567.316666666666</v>
      </c>
      <c r="J175" s="232">
        <v>26920.633333333331</v>
      </c>
      <c r="K175" s="231">
        <v>26214</v>
      </c>
      <c r="L175" s="231">
        <v>25621</v>
      </c>
      <c r="M175" s="231">
        <v>0.63139000000000001</v>
      </c>
      <c r="N175" s="1"/>
      <c r="O175" s="1"/>
    </row>
    <row r="176" spans="1:15" ht="12.75" customHeight="1">
      <c r="A176" s="214">
        <v>167</v>
      </c>
      <c r="B176" t="s">
        <v>875</v>
      </c>
      <c r="C176" s="302" t="e">
        <v>#N/A</v>
      </c>
      <c r="D176" s="303" t="e">
        <v>#N/A</v>
      </c>
      <c r="E176" s="303" t="e">
        <v>#N/A</v>
      </c>
      <c r="F176" s="303" t="e">
        <v>#N/A</v>
      </c>
      <c r="G176" s="303" t="e">
        <v>#N/A</v>
      </c>
      <c r="H176" s="303" t="e">
        <v>#N/A</v>
      </c>
      <c r="I176" s="303" t="e">
        <v>#N/A</v>
      </c>
      <c r="J176" s="303" t="e">
        <v>#N/A</v>
      </c>
      <c r="K176" s="302" t="e">
        <v>#N/A</v>
      </c>
      <c r="L176" s="302" t="e">
        <v>#N/A</v>
      </c>
      <c r="M176" s="302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3246.6</v>
      </c>
      <c r="D177" s="232">
        <v>3230.3166666666671</v>
      </c>
      <c r="E177" s="232">
        <v>3196.2833333333342</v>
      </c>
      <c r="F177" s="232">
        <v>3145.9666666666672</v>
      </c>
      <c r="G177" s="232">
        <v>3111.9333333333343</v>
      </c>
      <c r="H177" s="232">
        <v>3280.6333333333341</v>
      </c>
      <c r="I177" s="232">
        <v>3314.666666666667</v>
      </c>
      <c r="J177" s="232">
        <v>3364.983333333334</v>
      </c>
      <c r="K177" s="231">
        <v>3264.35</v>
      </c>
      <c r="L177" s="231">
        <v>3180</v>
      </c>
      <c r="M177" s="231">
        <v>3.9370599999999998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448.1</v>
      </c>
      <c r="D178" s="232">
        <v>451.73333333333335</v>
      </c>
      <c r="E178" s="232">
        <v>441.4666666666667</v>
      </c>
      <c r="F178" s="232">
        <v>434.83333333333337</v>
      </c>
      <c r="G178" s="232">
        <v>424.56666666666672</v>
      </c>
      <c r="H178" s="232">
        <v>458.36666666666667</v>
      </c>
      <c r="I178" s="232">
        <v>468.63333333333333</v>
      </c>
      <c r="J178" s="232">
        <v>475.26666666666665</v>
      </c>
      <c r="K178" s="231">
        <v>462</v>
      </c>
      <c r="L178" s="231">
        <v>445.1</v>
      </c>
      <c r="M178" s="231">
        <v>3.8105000000000002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522.79999999999995</v>
      </c>
      <c r="D179" s="232">
        <v>524.1</v>
      </c>
      <c r="E179" s="232">
        <v>519.75</v>
      </c>
      <c r="F179" s="232">
        <v>516.69999999999993</v>
      </c>
      <c r="G179" s="232">
        <v>512.34999999999991</v>
      </c>
      <c r="H179" s="232">
        <v>527.15000000000009</v>
      </c>
      <c r="I179" s="232">
        <v>531.50000000000023</v>
      </c>
      <c r="J179" s="232">
        <v>534.55000000000018</v>
      </c>
      <c r="K179" s="231">
        <v>528.45000000000005</v>
      </c>
      <c r="L179" s="231">
        <v>521.04999999999995</v>
      </c>
      <c r="M179" s="231">
        <v>157.68010000000001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82.75</v>
      </c>
      <c r="D180" s="232">
        <v>82.716666666666654</v>
      </c>
      <c r="E180" s="232">
        <v>81.833333333333314</v>
      </c>
      <c r="F180" s="232">
        <v>80.916666666666657</v>
      </c>
      <c r="G180" s="232">
        <v>80.033333333333317</v>
      </c>
      <c r="H180" s="232">
        <v>83.633333333333312</v>
      </c>
      <c r="I180" s="232">
        <v>84.516666666666666</v>
      </c>
      <c r="J180" s="232">
        <v>85.433333333333309</v>
      </c>
      <c r="K180" s="231">
        <v>83.6</v>
      </c>
      <c r="L180" s="231">
        <v>81.8</v>
      </c>
      <c r="M180" s="231">
        <v>146.83471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956.6</v>
      </c>
      <c r="D181" s="232">
        <v>962.19999999999993</v>
      </c>
      <c r="E181" s="232">
        <v>948.39999999999986</v>
      </c>
      <c r="F181" s="232">
        <v>940.19999999999993</v>
      </c>
      <c r="G181" s="232">
        <v>926.39999999999986</v>
      </c>
      <c r="H181" s="232">
        <v>970.39999999999986</v>
      </c>
      <c r="I181" s="232">
        <v>984.19999999999982</v>
      </c>
      <c r="J181" s="232">
        <v>992.39999999999986</v>
      </c>
      <c r="K181" s="231">
        <v>976</v>
      </c>
      <c r="L181" s="231">
        <v>954</v>
      </c>
      <c r="M181" s="231">
        <v>38.196440000000003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428.7</v>
      </c>
      <c r="D182" s="232">
        <v>429.55</v>
      </c>
      <c r="E182" s="232">
        <v>425.3</v>
      </c>
      <c r="F182" s="232">
        <v>421.9</v>
      </c>
      <c r="G182" s="232">
        <v>417.65</v>
      </c>
      <c r="H182" s="232">
        <v>432.95000000000005</v>
      </c>
      <c r="I182" s="232">
        <v>437.20000000000005</v>
      </c>
      <c r="J182" s="232">
        <v>440.60000000000008</v>
      </c>
      <c r="K182" s="231">
        <v>433.8</v>
      </c>
      <c r="L182" s="231">
        <v>426.15</v>
      </c>
      <c r="M182" s="231">
        <v>2.43065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580.75</v>
      </c>
      <c r="D183" s="232">
        <v>576.7833333333333</v>
      </c>
      <c r="E183" s="232">
        <v>571.56666666666661</v>
      </c>
      <c r="F183" s="232">
        <v>562.38333333333333</v>
      </c>
      <c r="G183" s="232">
        <v>557.16666666666663</v>
      </c>
      <c r="H183" s="232">
        <v>585.96666666666658</v>
      </c>
      <c r="I183" s="232">
        <v>591.18333333333328</v>
      </c>
      <c r="J183" s="232">
        <v>600.36666666666656</v>
      </c>
      <c r="K183" s="231">
        <v>582</v>
      </c>
      <c r="L183" s="231">
        <v>567.6</v>
      </c>
      <c r="M183" s="231">
        <v>6.3998900000000001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1080.3</v>
      </c>
      <c r="D184" s="232">
        <v>1082.1166666666666</v>
      </c>
      <c r="E184" s="232">
        <v>1070.8833333333332</v>
      </c>
      <c r="F184" s="232">
        <v>1061.4666666666667</v>
      </c>
      <c r="G184" s="232">
        <v>1050.2333333333333</v>
      </c>
      <c r="H184" s="232">
        <v>1091.5333333333331</v>
      </c>
      <c r="I184" s="232">
        <v>1102.7666666666662</v>
      </c>
      <c r="J184" s="232">
        <v>1112.1833333333329</v>
      </c>
      <c r="K184" s="231">
        <v>1093.3499999999999</v>
      </c>
      <c r="L184" s="231">
        <v>1072.7</v>
      </c>
      <c r="M184" s="231">
        <v>14.187989999999999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975</v>
      </c>
      <c r="D185" s="232">
        <v>973.7166666666667</v>
      </c>
      <c r="E185" s="232">
        <v>966.48333333333335</v>
      </c>
      <c r="F185" s="232">
        <v>957.9666666666667</v>
      </c>
      <c r="G185" s="232">
        <v>950.73333333333335</v>
      </c>
      <c r="H185" s="232">
        <v>982.23333333333335</v>
      </c>
      <c r="I185" s="232">
        <v>989.4666666666667</v>
      </c>
      <c r="J185" s="232">
        <v>997.98333333333335</v>
      </c>
      <c r="K185" s="231">
        <v>980.95</v>
      </c>
      <c r="L185" s="231">
        <v>965.2</v>
      </c>
      <c r="M185" s="231">
        <v>7.1510100000000003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1208.55</v>
      </c>
      <c r="D186" s="232">
        <v>1202.5</v>
      </c>
      <c r="E186" s="232">
        <v>1190.05</v>
      </c>
      <c r="F186" s="232">
        <v>1171.55</v>
      </c>
      <c r="G186" s="232">
        <v>1159.0999999999999</v>
      </c>
      <c r="H186" s="232">
        <v>1221</v>
      </c>
      <c r="I186" s="232">
        <v>1233.4499999999998</v>
      </c>
      <c r="J186" s="232">
        <v>1251.95</v>
      </c>
      <c r="K186" s="231">
        <v>1214.95</v>
      </c>
      <c r="L186" s="231">
        <v>1184</v>
      </c>
      <c r="M186" s="231">
        <v>4.6819100000000002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3312.85</v>
      </c>
      <c r="D187" s="232">
        <v>3334.9166666666665</v>
      </c>
      <c r="E187" s="232">
        <v>3277.833333333333</v>
      </c>
      <c r="F187" s="232">
        <v>3242.8166666666666</v>
      </c>
      <c r="G187" s="232">
        <v>3185.7333333333331</v>
      </c>
      <c r="H187" s="232">
        <v>3369.9333333333329</v>
      </c>
      <c r="I187" s="232">
        <v>3427.016666666666</v>
      </c>
      <c r="J187" s="232">
        <v>3462.0333333333328</v>
      </c>
      <c r="K187" s="231">
        <v>3392</v>
      </c>
      <c r="L187" s="231">
        <v>3299.9</v>
      </c>
      <c r="M187" s="231">
        <v>41.162170000000003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715.3</v>
      </c>
      <c r="D188" s="232">
        <v>712.86666666666667</v>
      </c>
      <c r="E188" s="232">
        <v>707.98333333333335</v>
      </c>
      <c r="F188" s="232">
        <v>700.66666666666663</v>
      </c>
      <c r="G188" s="232">
        <v>695.7833333333333</v>
      </c>
      <c r="H188" s="232">
        <v>720.18333333333339</v>
      </c>
      <c r="I188" s="232">
        <v>725.06666666666683</v>
      </c>
      <c r="J188" s="232">
        <v>732.38333333333344</v>
      </c>
      <c r="K188" s="231">
        <v>717.75</v>
      </c>
      <c r="L188" s="231">
        <v>705.55</v>
      </c>
      <c r="M188" s="231">
        <v>23.954419999999999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6129.25</v>
      </c>
      <c r="D189" s="232">
        <v>6202.75</v>
      </c>
      <c r="E189" s="232">
        <v>6015.5</v>
      </c>
      <c r="F189" s="232">
        <v>5901.75</v>
      </c>
      <c r="G189" s="232">
        <v>5714.5</v>
      </c>
      <c r="H189" s="232">
        <v>6316.5</v>
      </c>
      <c r="I189" s="232">
        <v>6503.75</v>
      </c>
      <c r="J189" s="232">
        <v>6617.5</v>
      </c>
      <c r="K189" s="231">
        <v>6390</v>
      </c>
      <c r="L189" s="231">
        <v>6089</v>
      </c>
      <c r="M189" s="231">
        <v>2.0340600000000002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420.7</v>
      </c>
      <c r="D190" s="232">
        <v>421.5</v>
      </c>
      <c r="E190" s="232">
        <v>418.2</v>
      </c>
      <c r="F190" s="232">
        <v>415.7</v>
      </c>
      <c r="G190" s="232">
        <v>412.4</v>
      </c>
      <c r="H190" s="232">
        <v>424</v>
      </c>
      <c r="I190" s="232">
        <v>427.29999999999995</v>
      </c>
      <c r="J190" s="232">
        <v>429.8</v>
      </c>
      <c r="K190" s="231">
        <v>424.8</v>
      </c>
      <c r="L190" s="231">
        <v>419</v>
      </c>
      <c r="M190" s="231">
        <v>96.520880000000005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202.55</v>
      </c>
      <c r="D191" s="232">
        <v>201.68333333333331</v>
      </c>
      <c r="E191" s="232">
        <v>200.41666666666663</v>
      </c>
      <c r="F191" s="232">
        <v>198.28333333333333</v>
      </c>
      <c r="G191" s="232">
        <v>197.01666666666665</v>
      </c>
      <c r="H191" s="232">
        <v>203.81666666666661</v>
      </c>
      <c r="I191" s="232">
        <v>205.08333333333331</v>
      </c>
      <c r="J191" s="232">
        <v>207.21666666666658</v>
      </c>
      <c r="K191" s="231">
        <v>202.95</v>
      </c>
      <c r="L191" s="231">
        <v>199.55</v>
      </c>
      <c r="M191" s="231">
        <v>67.950389999999999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103.95</v>
      </c>
      <c r="D192" s="232">
        <v>104.85000000000001</v>
      </c>
      <c r="E192" s="232">
        <v>102.65000000000002</v>
      </c>
      <c r="F192" s="232">
        <v>101.35000000000001</v>
      </c>
      <c r="G192" s="232">
        <v>99.15000000000002</v>
      </c>
      <c r="H192" s="232">
        <v>106.15000000000002</v>
      </c>
      <c r="I192" s="232">
        <v>108.35000000000001</v>
      </c>
      <c r="J192" s="232">
        <v>109.65000000000002</v>
      </c>
      <c r="K192" s="231">
        <v>107.05</v>
      </c>
      <c r="L192" s="231">
        <v>103.55</v>
      </c>
      <c r="M192" s="231">
        <v>765.40448000000004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56.05</v>
      </c>
      <c r="D193" s="232">
        <v>54.9</v>
      </c>
      <c r="E193" s="232">
        <v>53.65</v>
      </c>
      <c r="F193" s="232">
        <v>51.25</v>
      </c>
      <c r="G193" s="232">
        <v>50</v>
      </c>
      <c r="H193" s="232">
        <v>57.3</v>
      </c>
      <c r="I193" s="232">
        <v>58.55</v>
      </c>
      <c r="J193" s="232">
        <v>60.949999999999996</v>
      </c>
      <c r="K193" s="231">
        <v>56.15</v>
      </c>
      <c r="L193" s="231">
        <v>52.5</v>
      </c>
      <c r="M193" s="231">
        <v>80.441249999999997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1100.25</v>
      </c>
      <c r="D194" s="232">
        <v>1110.8333333333333</v>
      </c>
      <c r="E194" s="232">
        <v>1086.1666666666665</v>
      </c>
      <c r="F194" s="232">
        <v>1072.0833333333333</v>
      </c>
      <c r="G194" s="232">
        <v>1047.4166666666665</v>
      </c>
      <c r="H194" s="232">
        <v>1124.9166666666665</v>
      </c>
      <c r="I194" s="232">
        <v>1149.583333333333</v>
      </c>
      <c r="J194" s="232">
        <v>1163.6666666666665</v>
      </c>
      <c r="K194" s="231">
        <v>1135.5</v>
      </c>
      <c r="L194" s="231">
        <v>1096.75</v>
      </c>
      <c r="M194" s="231">
        <v>38.942039999999999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714.5</v>
      </c>
      <c r="D195" s="232">
        <v>712.11666666666667</v>
      </c>
      <c r="E195" s="232">
        <v>705.48333333333335</v>
      </c>
      <c r="F195" s="232">
        <v>696.4666666666667</v>
      </c>
      <c r="G195" s="232">
        <v>689.83333333333337</v>
      </c>
      <c r="H195" s="232">
        <v>721.13333333333333</v>
      </c>
      <c r="I195" s="232">
        <v>727.76666666666677</v>
      </c>
      <c r="J195" s="232">
        <v>736.7833333333333</v>
      </c>
      <c r="K195" s="231">
        <v>718.75</v>
      </c>
      <c r="L195" s="231">
        <v>703.1</v>
      </c>
      <c r="M195" s="231">
        <v>1.50319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2372.8000000000002</v>
      </c>
      <c r="D196" s="232">
        <v>2387.1333333333332</v>
      </c>
      <c r="E196" s="232">
        <v>2349.2666666666664</v>
      </c>
      <c r="F196" s="232">
        <v>2325.7333333333331</v>
      </c>
      <c r="G196" s="232">
        <v>2287.8666666666663</v>
      </c>
      <c r="H196" s="232">
        <v>2410.6666666666665</v>
      </c>
      <c r="I196" s="232">
        <v>2448.5333333333333</v>
      </c>
      <c r="J196" s="232">
        <v>2472.0666666666666</v>
      </c>
      <c r="K196" s="231">
        <v>2425</v>
      </c>
      <c r="L196" s="231">
        <v>2363.6</v>
      </c>
      <c r="M196" s="231">
        <v>14.30349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1459.85</v>
      </c>
      <c r="D197" s="232">
        <v>1470.3999999999999</v>
      </c>
      <c r="E197" s="232">
        <v>1443.4499999999998</v>
      </c>
      <c r="F197" s="232">
        <v>1427.05</v>
      </c>
      <c r="G197" s="232">
        <v>1400.1</v>
      </c>
      <c r="H197" s="232">
        <v>1486.7999999999997</v>
      </c>
      <c r="I197" s="232">
        <v>1513.75</v>
      </c>
      <c r="J197" s="232">
        <v>1530.1499999999996</v>
      </c>
      <c r="K197" s="231">
        <v>1497.35</v>
      </c>
      <c r="L197" s="231">
        <v>1454</v>
      </c>
      <c r="M197" s="231">
        <v>4.5771800000000002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506.35</v>
      </c>
      <c r="D198" s="232">
        <v>506.95</v>
      </c>
      <c r="E198" s="232">
        <v>499.65</v>
      </c>
      <c r="F198" s="232">
        <v>492.95</v>
      </c>
      <c r="G198" s="232">
        <v>485.65</v>
      </c>
      <c r="H198" s="232">
        <v>513.65</v>
      </c>
      <c r="I198" s="232">
        <v>520.95000000000005</v>
      </c>
      <c r="J198" s="232">
        <v>527.65</v>
      </c>
      <c r="K198" s="231">
        <v>514.25</v>
      </c>
      <c r="L198" s="231">
        <v>500.25</v>
      </c>
      <c r="M198" s="231">
        <v>6.8358299999999996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1278.1500000000001</v>
      </c>
      <c r="D199" s="232">
        <v>1286.2666666666667</v>
      </c>
      <c r="E199" s="232">
        <v>1264.8833333333332</v>
      </c>
      <c r="F199" s="232">
        <v>1251.6166666666666</v>
      </c>
      <c r="G199" s="232">
        <v>1230.2333333333331</v>
      </c>
      <c r="H199" s="232">
        <v>1299.5333333333333</v>
      </c>
      <c r="I199" s="232">
        <v>1320.916666666667</v>
      </c>
      <c r="J199" s="232">
        <v>1334.1833333333334</v>
      </c>
      <c r="K199" s="231">
        <v>1307.6500000000001</v>
      </c>
      <c r="L199" s="231">
        <v>1273</v>
      </c>
      <c r="M199" s="231">
        <v>9.0783500000000004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30.3</v>
      </c>
      <c r="D200" s="232">
        <v>30.116666666666664</v>
      </c>
      <c r="E200" s="232">
        <v>29.533333333333328</v>
      </c>
      <c r="F200" s="232">
        <v>28.766666666666666</v>
      </c>
      <c r="G200" s="232">
        <v>28.18333333333333</v>
      </c>
      <c r="H200" s="232">
        <v>30.883333333333326</v>
      </c>
      <c r="I200" s="232">
        <v>31.466666666666661</v>
      </c>
      <c r="J200" s="232">
        <v>32.23333333333332</v>
      </c>
      <c r="K200" s="231">
        <v>30.7</v>
      </c>
      <c r="L200" s="231">
        <v>29.35</v>
      </c>
      <c r="M200" s="231">
        <v>61.499850000000002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2771.8</v>
      </c>
      <c r="D201" s="232">
        <v>2744.5833333333335</v>
      </c>
      <c r="E201" s="232">
        <v>2627.2166666666672</v>
      </c>
      <c r="F201" s="232">
        <v>2482.6333333333337</v>
      </c>
      <c r="G201" s="232">
        <v>2365.2666666666673</v>
      </c>
      <c r="H201" s="232">
        <v>2889.166666666667</v>
      </c>
      <c r="I201" s="232">
        <v>3006.5333333333328</v>
      </c>
      <c r="J201" s="232">
        <v>3151.1166666666668</v>
      </c>
      <c r="K201" s="231">
        <v>2861.95</v>
      </c>
      <c r="L201" s="231">
        <v>2600</v>
      </c>
      <c r="M201" s="231">
        <v>7.0734399999999997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694.2</v>
      </c>
      <c r="D202" s="232">
        <v>699.35</v>
      </c>
      <c r="E202" s="232">
        <v>688.1</v>
      </c>
      <c r="F202" s="232">
        <v>682</v>
      </c>
      <c r="G202" s="232">
        <v>670.75</v>
      </c>
      <c r="H202" s="232">
        <v>705.45</v>
      </c>
      <c r="I202" s="232">
        <v>716.7</v>
      </c>
      <c r="J202" s="232">
        <v>722.80000000000007</v>
      </c>
      <c r="K202" s="231">
        <v>710.6</v>
      </c>
      <c r="L202" s="231">
        <v>693.25</v>
      </c>
      <c r="M202" s="231">
        <v>26.760429999999999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7261.3</v>
      </c>
      <c r="D203" s="232">
        <v>7235.8166666666666</v>
      </c>
      <c r="E203" s="232">
        <v>7187.6833333333334</v>
      </c>
      <c r="F203" s="232">
        <v>7114.0666666666666</v>
      </c>
      <c r="G203" s="232">
        <v>7065.9333333333334</v>
      </c>
      <c r="H203" s="232">
        <v>7309.4333333333334</v>
      </c>
      <c r="I203" s="232">
        <v>7357.5666666666666</v>
      </c>
      <c r="J203" s="232">
        <v>7431.1833333333334</v>
      </c>
      <c r="K203" s="231">
        <v>7283.95</v>
      </c>
      <c r="L203" s="231">
        <v>7162.2</v>
      </c>
      <c r="M203" s="231">
        <v>4.2925599999999999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67.25</v>
      </c>
      <c r="D204" s="232">
        <v>67.033333333333331</v>
      </c>
      <c r="E204" s="232">
        <v>66.466666666666669</v>
      </c>
      <c r="F204" s="232">
        <v>65.683333333333337</v>
      </c>
      <c r="G204" s="232">
        <v>65.116666666666674</v>
      </c>
      <c r="H204" s="232">
        <v>67.816666666666663</v>
      </c>
      <c r="I204" s="232">
        <v>68.383333333333326</v>
      </c>
      <c r="J204" s="232">
        <v>69.166666666666657</v>
      </c>
      <c r="K204" s="231">
        <v>67.599999999999994</v>
      </c>
      <c r="L204" s="231">
        <v>66.25</v>
      </c>
      <c r="M204" s="231">
        <v>87.705979999999997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1446.9</v>
      </c>
      <c r="D205" s="232">
        <v>1447.3</v>
      </c>
      <c r="E205" s="232">
        <v>1432.6</v>
      </c>
      <c r="F205" s="232">
        <v>1418.3</v>
      </c>
      <c r="G205" s="232">
        <v>1403.6</v>
      </c>
      <c r="H205" s="232">
        <v>1461.6</v>
      </c>
      <c r="I205" s="232">
        <v>1476.3000000000002</v>
      </c>
      <c r="J205" s="232">
        <v>1490.6</v>
      </c>
      <c r="K205" s="231">
        <v>1462</v>
      </c>
      <c r="L205" s="231">
        <v>1433</v>
      </c>
      <c r="M205" s="231">
        <v>2.3033399999999999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740.6</v>
      </c>
      <c r="D206" s="232">
        <v>741.58333333333337</v>
      </c>
      <c r="E206" s="232">
        <v>734.51666666666677</v>
      </c>
      <c r="F206" s="232">
        <v>728.43333333333339</v>
      </c>
      <c r="G206" s="232">
        <v>721.36666666666679</v>
      </c>
      <c r="H206" s="232">
        <v>747.66666666666674</v>
      </c>
      <c r="I206" s="232">
        <v>754.73333333333335</v>
      </c>
      <c r="J206" s="232">
        <v>760.81666666666672</v>
      </c>
      <c r="K206" s="231">
        <v>748.65</v>
      </c>
      <c r="L206" s="231">
        <v>735.5</v>
      </c>
      <c r="M206" s="231">
        <v>7.9791299999999996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1300.75</v>
      </c>
      <c r="D207" s="232">
        <v>1303.9166666666667</v>
      </c>
      <c r="E207" s="232">
        <v>1277.8333333333335</v>
      </c>
      <c r="F207" s="232">
        <v>1254.9166666666667</v>
      </c>
      <c r="G207" s="232">
        <v>1228.8333333333335</v>
      </c>
      <c r="H207" s="232">
        <v>1326.8333333333335</v>
      </c>
      <c r="I207" s="232">
        <v>1352.916666666667</v>
      </c>
      <c r="J207" s="232">
        <v>1375.8333333333335</v>
      </c>
      <c r="K207" s="231">
        <v>1330</v>
      </c>
      <c r="L207" s="231">
        <v>1281</v>
      </c>
      <c r="M207" s="231">
        <v>21.916360000000001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268.35000000000002</v>
      </c>
      <c r="D208" s="232">
        <v>271.05</v>
      </c>
      <c r="E208" s="232">
        <v>259.25</v>
      </c>
      <c r="F208" s="232">
        <v>250.14999999999998</v>
      </c>
      <c r="G208" s="232">
        <v>238.34999999999997</v>
      </c>
      <c r="H208" s="232">
        <v>280.15000000000003</v>
      </c>
      <c r="I208" s="232">
        <v>291.9500000000001</v>
      </c>
      <c r="J208" s="232">
        <v>301.05000000000007</v>
      </c>
      <c r="K208" s="231">
        <v>282.85000000000002</v>
      </c>
      <c r="L208" s="231">
        <v>261.95</v>
      </c>
      <c r="M208" s="231">
        <v>510.08515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6.8</v>
      </c>
      <c r="D209" s="232">
        <v>6.7833333333333341</v>
      </c>
      <c r="E209" s="232">
        <v>6.6666666666666679</v>
      </c>
      <c r="F209" s="232">
        <v>6.5333333333333341</v>
      </c>
      <c r="G209" s="232">
        <v>6.4166666666666679</v>
      </c>
      <c r="H209" s="232">
        <v>6.9166666666666679</v>
      </c>
      <c r="I209" s="232">
        <v>7.0333333333333332</v>
      </c>
      <c r="J209" s="232">
        <v>7.1666666666666679</v>
      </c>
      <c r="K209" s="231">
        <v>6.9</v>
      </c>
      <c r="L209" s="231">
        <v>6.65</v>
      </c>
      <c r="M209" s="231">
        <v>677.25048000000004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892</v>
      </c>
      <c r="D210" s="232">
        <v>893.83333333333337</v>
      </c>
      <c r="E210" s="232">
        <v>882.16666666666674</v>
      </c>
      <c r="F210" s="232">
        <v>872.33333333333337</v>
      </c>
      <c r="G210" s="232">
        <v>860.66666666666674</v>
      </c>
      <c r="H210" s="232">
        <v>903.66666666666674</v>
      </c>
      <c r="I210" s="232">
        <v>915.33333333333348</v>
      </c>
      <c r="J210" s="232">
        <v>925.16666666666674</v>
      </c>
      <c r="K210" s="231">
        <v>905.5</v>
      </c>
      <c r="L210" s="231">
        <v>884</v>
      </c>
      <c r="M210" s="231">
        <v>19.29468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1304.25</v>
      </c>
      <c r="D211" s="232">
        <v>1312.3500000000001</v>
      </c>
      <c r="E211" s="232">
        <v>1291.9000000000003</v>
      </c>
      <c r="F211" s="232">
        <v>1279.5500000000002</v>
      </c>
      <c r="G211" s="232">
        <v>1259.1000000000004</v>
      </c>
      <c r="H211" s="232">
        <v>1324.7000000000003</v>
      </c>
      <c r="I211" s="232">
        <v>1345.15</v>
      </c>
      <c r="J211" s="232">
        <v>1357.5000000000002</v>
      </c>
      <c r="K211" s="231">
        <v>1332.8</v>
      </c>
      <c r="L211" s="231">
        <v>1300</v>
      </c>
      <c r="M211" s="231">
        <v>1.3463000000000001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387.05</v>
      </c>
      <c r="D212" s="232">
        <v>388.65000000000003</v>
      </c>
      <c r="E212" s="232">
        <v>384.10000000000008</v>
      </c>
      <c r="F212" s="232">
        <v>381.15000000000003</v>
      </c>
      <c r="G212" s="232">
        <v>376.60000000000008</v>
      </c>
      <c r="H212" s="232">
        <v>391.60000000000008</v>
      </c>
      <c r="I212" s="232">
        <v>396.15000000000003</v>
      </c>
      <c r="J212" s="232">
        <v>399.10000000000008</v>
      </c>
      <c r="K212" s="231">
        <v>393.2</v>
      </c>
      <c r="L212" s="231">
        <v>385.7</v>
      </c>
      <c r="M212" s="231">
        <v>50.308010000000003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17.45</v>
      </c>
      <c r="D213" s="232">
        <v>17.133333333333329</v>
      </c>
      <c r="E213" s="232">
        <v>16.61666666666666</v>
      </c>
      <c r="F213" s="232">
        <v>15.783333333333331</v>
      </c>
      <c r="G213" s="232">
        <v>15.266666666666662</v>
      </c>
      <c r="H213" s="232">
        <v>17.966666666666658</v>
      </c>
      <c r="I213" s="232">
        <v>18.483333333333331</v>
      </c>
      <c r="J213" s="232">
        <v>19.316666666666656</v>
      </c>
      <c r="K213" s="231">
        <v>17.649999999999999</v>
      </c>
      <c r="L213" s="231">
        <v>16.3</v>
      </c>
      <c r="M213" s="231">
        <v>2127.55636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195.6</v>
      </c>
      <c r="D214" s="232">
        <v>194.13333333333335</v>
      </c>
      <c r="E214" s="232">
        <v>189.76666666666671</v>
      </c>
      <c r="F214" s="232">
        <v>183.93333333333337</v>
      </c>
      <c r="G214" s="232">
        <v>179.56666666666672</v>
      </c>
      <c r="H214" s="232">
        <v>199.9666666666667</v>
      </c>
      <c r="I214" s="232">
        <v>204.33333333333331</v>
      </c>
      <c r="J214" s="232">
        <v>210.16666666666669</v>
      </c>
      <c r="K214" s="231">
        <v>198.5</v>
      </c>
      <c r="L214" s="231">
        <v>188.3</v>
      </c>
      <c r="M214" s="231">
        <v>193.61371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53.5</v>
      </c>
      <c r="D215" s="232">
        <v>53.633333333333333</v>
      </c>
      <c r="E215" s="232">
        <v>52.866666666666667</v>
      </c>
      <c r="F215" s="232">
        <v>52.233333333333334</v>
      </c>
      <c r="G215" s="232">
        <v>51.466666666666669</v>
      </c>
      <c r="H215" s="232">
        <v>54.266666666666666</v>
      </c>
      <c r="I215" s="232">
        <v>55.033333333333331</v>
      </c>
      <c r="J215" s="232">
        <v>55.666666666666664</v>
      </c>
      <c r="K215" s="231">
        <v>54.4</v>
      </c>
      <c r="L215" s="231">
        <v>53</v>
      </c>
      <c r="M215" s="231">
        <v>454.14868999999999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465.8</v>
      </c>
      <c r="D216" s="232">
        <v>462.39999999999992</v>
      </c>
      <c r="E216" s="232">
        <v>457.79999999999984</v>
      </c>
      <c r="F216" s="232">
        <v>449.7999999999999</v>
      </c>
      <c r="G216" s="232">
        <v>445.19999999999982</v>
      </c>
      <c r="H216" s="232">
        <v>470.39999999999986</v>
      </c>
      <c r="I216" s="232">
        <v>474.99999999999989</v>
      </c>
      <c r="J216" s="232">
        <v>482.99999999999989</v>
      </c>
      <c r="K216" s="231">
        <v>467</v>
      </c>
      <c r="L216" s="231">
        <v>454.4</v>
      </c>
      <c r="M216" s="231">
        <v>8.3558000000000003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H20" sqref="H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6"/>
      <c r="B1" s="387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44986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9" t="s">
        <v>16</v>
      </c>
      <c r="B9" s="381" t="s">
        <v>18</v>
      </c>
      <c r="C9" s="385" t="s">
        <v>20</v>
      </c>
      <c r="D9" s="385" t="s">
        <v>21</v>
      </c>
      <c r="E9" s="376" t="s">
        <v>22</v>
      </c>
      <c r="F9" s="377"/>
      <c r="G9" s="378"/>
      <c r="H9" s="376" t="s">
        <v>23</v>
      </c>
      <c r="I9" s="377"/>
      <c r="J9" s="378"/>
      <c r="K9" s="23"/>
      <c r="L9" s="24"/>
      <c r="M9" s="50"/>
      <c r="N9" s="1"/>
      <c r="O9" s="1"/>
    </row>
    <row r="10" spans="1:15" ht="42.75" customHeight="1">
      <c r="A10" s="383"/>
      <c r="B10" s="384"/>
      <c r="C10" s="384"/>
      <c r="D10" s="38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22888.85</v>
      </c>
      <c r="D11" s="232">
        <v>22686.166666666668</v>
      </c>
      <c r="E11" s="232">
        <v>22173.333333333336</v>
      </c>
      <c r="F11" s="232">
        <v>21457.816666666669</v>
      </c>
      <c r="G11" s="232">
        <v>20944.983333333337</v>
      </c>
      <c r="H11" s="232">
        <v>23401.683333333334</v>
      </c>
      <c r="I11" s="232">
        <v>23914.51666666667</v>
      </c>
      <c r="J11" s="232">
        <v>24630.033333333333</v>
      </c>
      <c r="K11" s="231">
        <v>23199</v>
      </c>
      <c r="L11" s="231">
        <v>21970.65</v>
      </c>
      <c r="M11" s="231">
        <v>0.11895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3217.35</v>
      </c>
      <c r="D12" s="232">
        <v>3189.7166666666672</v>
      </c>
      <c r="E12" s="232">
        <v>3132.4333333333343</v>
      </c>
      <c r="F12" s="232">
        <v>3047.5166666666673</v>
      </c>
      <c r="G12" s="232">
        <v>2990.2333333333345</v>
      </c>
      <c r="H12" s="232">
        <v>3274.6333333333341</v>
      </c>
      <c r="I12" s="232">
        <v>3331.916666666667</v>
      </c>
      <c r="J12" s="232">
        <v>3416.8333333333339</v>
      </c>
      <c r="K12" s="231">
        <v>3247</v>
      </c>
      <c r="L12" s="231">
        <v>3104.8</v>
      </c>
      <c r="M12" s="231">
        <v>9.23123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1731.7</v>
      </c>
      <c r="D13" s="232">
        <v>1725.6333333333332</v>
      </c>
      <c r="E13" s="232">
        <v>1677.8166666666664</v>
      </c>
      <c r="F13" s="232">
        <v>1623.9333333333332</v>
      </c>
      <c r="G13" s="232">
        <v>1576.1166666666663</v>
      </c>
      <c r="H13" s="232">
        <v>1779.5166666666664</v>
      </c>
      <c r="I13" s="232">
        <v>1827.333333333333</v>
      </c>
      <c r="J13" s="232">
        <v>1881.2166666666665</v>
      </c>
      <c r="K13" s="231">
        <v>1773.45</v>
      </c>
      <c r="L13" s="231">
        <v>1671.75</v>
      </c>
      <c r="M13" s="231">
        <v>20.349119999999999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2650.65</v>
      </c>
      <c r="D14" s="232">
        <v>2669.8833333333332</v>
      </c>
      <c r="E14" s="232">
        <v>2620.7666666666664</v>
      </c>
      <c r="F14" s="232">
        <v>2590.8833333333332</v>
      </c>
      <c r="G14" s="232">
        <v>2541.7666666666664</v>
      </c>
      <c r="H14" s="232">
        <v>2699.7666666666664</v>
      </c>
      <c r="I14" s="232">
        <v>2748.8833333333332</v>
      </c>
      <c r="J14" s="232">
        <v>2778.7666666666664</v>
      </c>
      <c r="K14" s="231">
        <v>2719</v>
      </c>
      <c r="L14" s="231">
        <v>2640</v>
      </c>
      <c r="M14" s="231">
        <v>1.2940799999999999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1189.25</v>
      </c>
      <c r="D15" s="232">
        <v>1207.4166666666667</v>
      </c>
      <c r="E15" s="232">
        <v>1162.8333333333335</v>
      </c>
      <c r="F15" s="232">
        <v>1136.4166666666667</v>
      </c>
      <c r="G15" s="232">
        <v>1091.8333333333335</v>
      </c>
      <c r="H15" s="232">
        <v>1233.8333333333335</v>
      </c>
      <c r="I15" s="232">
        <v>1278.416666666667</v>
      </c>
      <c r="J15" s="232">
        <v>1304.8333333333335</v>
      </c>
      <c r="K15" s="231">
        <v>1252</v>
      </c>
      <c r="L15" s="231">
        <v>1181</v>
      </c>
      <c r="M15" s="231">
        <v>4.2937900000000004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592.9</v>
      </c>
      <c r="D16" s="232">
        <v>596.13333333333333</v>
      </c>
      <c r="E16" s="232">
        <v>586.26666666666665</v>
      </c>
      <c r="F16" s="232">
        <v>579.63333333333333</v>
      </c>
      <c r="G16" s="232">
        <v>569.76666666666665</v>
      </c>
      <c r="H16" s="232">
        <v>602.76666666666665</v>
      </c>
      <c r="I16" s="232">
        <v>612.63333333333321</v>
      </c>
      <c r="J16" s="232">
        <v>619.26666666666665</v>
      </c>
      <c r="K16" s="231">
        <v>606</v>
      </c>
      <c r="L16" s="231">
        <v>589.5</v>
      </c>
      <c r="M16" s="231">
        <v>13.60975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366.3</v>
      </c>
      <c r="D17" s="232">
        <v>366.58333333333331</v>
      </c>
      <c r="E17" s="232">
        <v>365.06666666666661</v>
      </c>
      <c r="F17" s="232">
        <v>363.83333333333331</v>
      </c>
      <c r="G17" s="232">
        <v>362.31666666666661</v>
      </c>
      <c r="H17" s="232">
        <v>367.81666666666661</v>
      </c>
      <c r="I17" s="232">
        <v>369.33333333333337</v>
      </c>
      <c r="J17" s="232">
        <v>370.56666666666661</v>
      </c>
      <c r="K17" s="231">
        <v>368.1</v>
      </c>
      <c r="L17" s="231">
        <v>365.35</v>
      </c>
      <c r="M17" s="231">
        <v>0.43042000000000002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1827.9</v>
      </c>
      <c r="D18" s="232">
        <v>1849</v>
      </c>
      <c r="E18" s="232">
        <v>1794.1</v>
      </c>
      <c r="F18" s="232">
        <v>1760.3</v>
      </c>
      <c r="G18" s="232">
        <v>1705.3999999999999</v>
      </c>
      <c r="H18" s="232">
        <v>1882.8</v>
      </c>
      <c r="I18" s="232">
        <v>1937.7</v>
      </c>
      <c r="J18" s="232">
        <v>1971.5</v>
      </c>
      <c r="K18" s="231">
        <v>1903.9</v>
      </c>
      <c r="L18" s="231">
        <v>1815.2</v>
      </c>
      <c r="M18" s="231">
        <v>1.4261900000000001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20210.55</v>
      </c>
      <c r="D19" s="232">
        <v>20329.633333333335</v>
      </c>
      <c r="E19" s="232">
        <v>20008.066666666669</v>
      </c>
      <c r="F19" s="232">
        <v>19805.583333333336</v>
      </c>
      <c r="G19" s="232">
        <v>19484.01666666667</v>
      </c>
      <c r="H19" s="232">
        <v>20532.116666666669</v>
      </c>
      <c r="I19" s="232">
        <v>20853.683333333334</v>
      </c>
      <c r="J19" s="232">
        <v>21056.166666666668</v>
      </c>
      <c r="K19" s="231">
        <v>20651.2</v>
      </c>
      <c r="L19" s="231">
        <v>20127.150000000001</v>
      </c>
      <c r="M19" s="231">
        <v>0.11412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1363.85</v>
      </c>
      <c r="D20" s="232">
        <v>1288.5333333333333</v>
      </c>
      <c r="E20" s="232">
        <v>1179.0666666666666</v>
      </c>
      <c r="F20" s="232">
        <v>994.2833333333333</v>
      </c>
      <c r="G20" s="232">
        <v>884.81666666666661</v>
      </c>
      <c r="H20" s="232">
        <v>1473.3166666666666</v>
      </c>
      <c r="I20" s="232">
        <v>1582.7833333333333</v>
      </c>
      <c r="J20" s="232">
        <v>1767.5666666666666</v>
      </c>
      <c r="K20" s="231">
        <v>1398</v>
      </c>
      <c r="L20" s="231">
        <v>1103.75</v>
      </c>
      <c r="M20" s="231">
        <v>339.48365999999999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485.3</v>
      </c>
      <c r="D21" s="232">
        <v>469.90000000000003</v>
      </c>
      <c r="E21" s="232">
        <v>454.50000000000006</v>
      </c>
      <c r="F21" s="232">
        <v>423.70000000000005</v>
      </c>
      <c r="G21" s="232">
        <v>408.30000000000007</v>
      </c>
      <c r="H21" s="232">
        <v>500.70000000000005</v>
      </c>
      <c r="I21" s="232">
        <v>516.1</v>
      </c>
      <c r="J21" s="232">
        <v>546.90000000000009</v>
      </c>
      <c r="K21" s="231">
        <v>485.3</v>
      </c>
      <c r="L21" s="231">
        <v>439.1</v>
      </c>
      <c r="M21" s="231">
        <v>86.138689999999997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592.45000000000005</v>
      </c>
      <c r="D22" s="232">
        <v>586.28333333333342</v>
      </c>
      <c r="E22" s="232">
        <v>558.11666666666679</v>
      </c>
      <c r="F22" s="232">
        <v>523.78333333333342</v>
      </c>
      <c r="G22" s="232">
        <v>495.61666666666679</v>
      </c>
      <c r="H22" s="232">
        <v>620.61666666666679</v>
      </c>
      <c r="I22" s="232">
        <v>648.78333333333353</v>
      </c>
      <c r="J22" s="232">
        <v>683.11666666666679</v>
      </c>
      <c r="K22" s="231">
        <v>614.45000000000005</v>
      </c>
      <c r="L22" s="231">
        <v>551.95000000000005</v>
      </c>
      <c r="M22" s="231">
        <v>253.60274999999999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678.55</v>
      </c>
      <c r="D23" s="232">
        <v>678.55</v>
      </c>
      <c r="E23" s="232">
        <v>678.55</v>
      </c>
      <c r="F23" s="232">
        <v>678.55</v>
      </c>
      <c r="G23" s="232">
        <v>678.55</v>
      </c>
      <c r="H23" s="232">
        <v>678.55</v>
      </c>
      <c r="I23" s="232">
        <v>678.55</v>
      </c>
      <c r="J23" s="232">
        <v>678.55</v>
      </c>
      <c r="K23" s="231">
        <v>678.55</v>
      </c>
      <c r="L23" s="231">
        <v>678.55</v>
      </c>
      <c r="M23" s="231">
        <v>9.0834100000000007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642.9</v>
      </c>
      <c r="D24" s="232">
        <v>653.4</v>
      </c>
      <c r="E24" s="232">
        <v>632.4</v>
      </c>
      <c r="F24" s="232">
        <v>621.9</v>
      </c>
      <c r="G24" s="232">
        <v>600.9</v>
      </c>
      <c r="H24" s="232">
        <v>663.9</v>
      </c>
      <c r="I24" s="232">
        <v>684.9</v>
      </c>
      <c r="J24" s="232">
        <v>695.4</v>
      </c>
      <c r="K24" s="231">
        <v>674.4</v>
      </c>
      <c r="L24" s="231">
        <v>642.9</v>
      </c>
      <c r="M24" s="231">
        <v>46.079430000000002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361.65</v>
      </c>
      <c r="D25" s="232">
        <v>350.18333333333334</v>
      </c>
      <c r="E25" s="232">
        <v>338.7166666666667</v>
      </c>
      <c r="F25" s="232">
        <v>315.78333333333336</v>
      </c>
      <c r="G25" s="232">
        <v>304.31666666666672</v>
      </c>
      <c r="H25" s="232">
        <v>373.11666666666667</v>
      </c>
      <c r="I25" s="232">
        <v>384.58333333333326</v>
      </c>
      <c r="J25" s="232">
        <v>407.51666666666665</v>
      </c>
      <c r="K25" s="231">
        <v>361.65</v>
      </c>
      <c r="L25" s="231">
        <v>327.25</v>
      </c>
      <c r="M25" s="231">
        <v>143.17672999999999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145.85</v>
      </c>
      <c r="D26" s="232">
        <v>144.68333333333331</v>
      </c>
      <c r="E26" s="232">
        <v>142.51666666666662</v>
      </c>
      <c r="F26" s="232">
        <v>139.18333333333331</v>
      </c>
      <c r="G26" s="232">
        <v>137.01666666666662</v>
      </c>
      <c r="H26" s="232">
        <v>148.01666666666662</v>
      </c>
      <c r="I26" s="232">
        <v>150.18333333333331</v>
      </c>
      <c r="J26" s="232">
        <v>153.51666666666662</v>
      </c>
      <c r="K26" s="231">
        <v>146.85</v>
      </c>
      <c r="L26" s="231">
        <v>141.35</v>
      </c>
      <c r="M26" s="231">
        <v>33.636710000000001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229.7</v>
      </c>
      <c r="D27" s="232">
        <v>230.85</v>
      </c>
      <c r="E27" s="232">
        <v>227.75</v>
      </c>
      <c r="F27" s="232">
        <v>225.8</v>
      </c>
      <c r="G27" s="232">
        <v>222.70000000000002</v>
      </c>
      <c r="H27" s="232">
        <v>232.79999999999998</v>
      </c>
      <c r="I27" s="232">
        <v>235.89999999999995</v>
      </c>
      <c r="J27" s="232">
        <v>237.84999999999997</v>
      </c>
      <c r="K27" s="231">
        <v>233.95</v>
      </c>
      <c r="L27" s="231">
        <v>228.9</v>
      </c>
      <c r="M27" s="231">
        <v>14.05768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380</v>
      </c>
      <c r="D28" s="232">
        <v>381.18333333333334</v>
      </c>
      <c r="E28" s="232">
        <v>378.06666666666666</v>
      </c>
      <c r="F28" s="232">
        <v>376.13333333333333</v>
      </c>
      <c r="G28" s="232">
        <v>373.01666666666665</v>
      </c>
      <c r="H28" s="232">
        <v>383.11666666666667</v>
      </c>
      <c r="I28" s="232">
        <v>386.23333333333335</v>
      </c>
      <c r="J28" s="232">
        <v>388.16666666666669</v>
      </c>
      <c r="K28" s="231">
        <v>384.3</v>
      </c>
      <c r="L28" s="231">
        <v>379.25</v>
      </c>
      <c r="M28" s="231">
        <v>0.44109999999999999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364.05</v>
      </c>
      <c r="D29" s="232">
        <v>361</v>
      </c>
      <c r="E29" s="232">
        <v>356</v>
      </c>
      <c r="F29" s="232">
        <v>347.95</v>
      </c>
      <c r="G29" s="232">
        <v>342.95</v>
      </c>
      <c r="H29" s="232">
        <v>369.05</v>
      </c>
      <c r="I29" s="232">
        <v>374.05</v>
      </c>
      <c r="J29" s="232">
        <v>382.1</v>
      </c>
      <c r="K29" s="231">
        <v>366</v>
      </c>
      <c r="L29" s="231">
        <v>352.95</v>
      </c>
      <c r="M29" s="231">
        <v>8.4824400000000004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874.7</v>
      </c>
      <c r="D30" s="232">
        <v>877.26666666666677</v>
      </c>
      <c r="E30" s="232">
        <v>869.98333333333358</v>
      </c>
      <c r="F30" s="232">
        <v>865.26666666666677</v>
      </c>
      <c r="G30" s="232">
        <v>857.98333333333358</v>
      </c>
      <c r="H30" s="232">
        <v>881.98333333333358</v>
      </c>
      <c r="I30" s="232">
        <v>889.26666666666665</v>
      </c>
      <c r="J30" s="232">
        <v>893.98333333333358</v>
      </c>
      <c r="K30" s="231">
        <v>884.55</v>
      </c>
      <c r="L30" s="231">
        <v>872.55</v>
      </c>
      <c r="M30" s="231">
        <v>9.9290000000000003E-2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1024.1500000000001</v>
      </c>
      <c r="D31" s="232">
        <v>1013.3833333333333</v>
      </c>
      <c r="E31" s="232">
        <v>973.76666666666665</v>
      </c>
      <c r="F31" s="232">
        <v>923.38333333333333</v>
      </c>
      <c r="G31" s="232">
        <v>883.76666666666665</v>
      </c>
      <c r="H31" s="232">
        <v>1063.7666666666667</v>
      </c>
      <c r="I31" s="232">
        <v>1103.3833333333332</v>
      </c>
      <c r="J31" s="232">
        <v>1153.7666666666667</v>
      </c>
      <c r="K31" s="231">
        <v>1053</v>
      </c>
      <c r="L31" s="231">
        <v>963</v>
      </c>
      <c r="M31" s="231">
        <v>3.45566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1182.2</v>
      </c>
      <c r="D32" s="232">
        <v>1180.2</v>
      </c>
      <c r="E32" s="232">
        <v>1169.4000000000001</v>
      </c>
      <c r="F32" s="232">
        <v>1156.6000000000001</v>
      </c>
      <c r="G32" s="232">
        <v>1145.8000000000002</v>
      </c>
      <c r="H32" s="232">
        <v>1193</v>
      </c>
      <c r="I32" s="232">
        <v>1203.7999999999997</v>
      </c>
      <c r="J32" s="232">
        <v>1216.5999999999999</v>
      </c>
      <c r="K32" s="231">
        <v>1191</v>
      </c>
      <c r="L32" s="231">
        <v>1167.4000000000001</v>
      </c>
      <c r="M32" s="231">
        <v>0.58465999999999996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511.3</v>
      </c>
      <c r="D33" s="232">
        <v>511</v>
      </c>
      <c r="E33" s="232">
        <v>506</v>
      </c>
      <c r="F33" s="232">
        <v>500.7</v>
      </c>
      <c r="G33" s="232">
        <v>495.7</v>
      </c>
      <c r="H33" s="232">
        <v>516.29999999999995</v>
      </c>
      <c r="I33" s="232">
        <v>521.29999999999995</v>
      </c>
      <c r="J33" s="232">
        <v>526.6</v>
      </c>
      <c r="K33" s="231">
        <v>516</v>
      </c>
      <c r="L33" s="231">
        <v>505.7</v>
      </c>
      <c r="M33" s="231">
        <v>0.57433000000000001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3175</v>
      </c>
      <c r="D34" s="232">
        <v>3209.9</v>
      </c>
      <c r="E34" s="232">
        <v>3109.8</v>
      </c>
      <c r="F34" s="232">
        <v>3044.6</v>
      </c>
      <c r="G34" s="232">
        <v>2944.5</v>
      </c>
      <c r="H34" s="232">
        <v>3275.1000000000004</v>
      </c>
      <c r="I34" s="232">
        <v>3375.2</v>
      </c>
      <c r="J34" s="232">
        <v>3440.4000000000005</v>
      </c>
      <c r="K34" s="231">
        <v>3310</v>
      </c>
      <c r="L34" s="231">
        <v>3144.7</v>
      </c>
      <c r="M34" s="231">
        <v>1.31796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2501.8000000000002</v>
      </c>
      <c r="D35" s="232">
        <v>2507.8666666666668</v>
      </c>
      <c r="E35" s="232">
        <v>2488.9333333333334</v>
      </c>
      <c r="F35" s="232">
        <v>2476.0666666666666</v>
      </c>
      <c r="G35" s="232">
        <v>2457.1333333333332</v>
      </c>
      <c r="H35" s="232">
        <v>2520.7333333333336</v>
      </c>
      <c r="I35" s="232">
        <v>2539.666666666667</v>
      </c>
      <c r="J35" s="232">
        <v>2552.5333333333338</v>
      </c>
      <c r="K35" s="231">
        <v>2526.8000000000002</v>
      </c>
      <c r="L35" s="231">
        <v>2495</v>
      </c>
      <c r="M35" s="231">
        <v>9.4509999999999997E-2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370.05</v>
      </c>
      <c r="D36" s="232">
        <v>370.38333333333338</v>
      </c>
      <c r="E36" s="232">
        <v>365.81666666666678</v>
      </c>
      <c r="F36" s="232">
        <v>361.58333333333337</v>
      </c>
      <c r="G36" s="232">
        <v>357.01666666666677</v>
      </c>
      <c r="H36" s="232">
        <v>374.61666666666679</v>
      </c>
      <c r="I36" s="232">
        <v>379.18333333333339</v>
      </c>
      <c r="J36" s="232">
        <v>383.4166666666668</v>
      </c>
      <c r="K36" s="231">
        <v>374.95</v>
      </c>
      <c r="L36" s="231">
        <v>366.15</v>
      </c>
      <c r="M36" s="231">
        <v>4.6564699999999997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12.5</v>
      </c>
      <c r="D37" s="232">
        <v>12.699999999999998</v>
      </c>
      <c r="E37" s="232">
        <v>11.999999999999995</v>
      </c>
      <c r="F37" s="232">
        <v>11.499999999999996</v>
      </c>
      <c r="G37" s="232">
        <v>10.799999999999994</v>
      </c>
      <c r="H37" s="232">
        <v>13.199999999999996</v>
      </c>
      <c r="I37" s="232">
        <v>13.899999999999999</v>
      </c>
      <c r="J37" s="232">
        <v>14.399999999999997</v>
      </c>
      <c r="K37" s="231">
        <v>13.4</v>
      </c>
      <c r="L37" s="231">
        <v>12.2</v>
      </c>
      <c r="M37" s="231">
        <v>75.839299999999994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554.95000000000005</v>
      </c>
      <c r="D38" s="232">
        <v>555.9666666666667</v>
      </c>
      <c r="E38" s="232">
        <v>544.98333333333335</v>
      </c>
      <c r="F38" s="232">
        <v>535.01666666666665</v>
      </c>
      <c r="G38" s="232">
        <v>524.0333333333333</v>
      </c>
      <c r="H38" s="232">
        <v>565.93333333333339</v>
      </c>
      <c r="I38" s="232">
        <v>576.91666666666674</v>
      </c>
      <c r="J38" s="232">
        <v>586.88333333333344</v>
      </c>
      <c r="K38" s="231">
        <v>566.95000000000005</v>
      </c>
      <c r="L38" s="231">
        <v>546</v>
      </c>
      <c r="M38" s="231">
        <v>4.9992599999999996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1885.75</v>
      </c>
      <c r="D39" s="232">
        <v>1878.5833333333333</v>
      </c>
      <c r="E39" s="232">
        <v>1857.1666666666665</v>
      </c>
      <c r="F39" s="232">
        <v>1828.5833333333333</v>
      </c>
      <c r="G39" s="232">
        <v>1807.1666666666665</v>
      </c>
      <c r="H39" s="232">
        <v>1907.1666666666665</v>
      </c>
      <c r="I39" s="232">
        <v>1928.583333333333</v>
      </c>
      <c r="J39" s="232">
        <v>1957.1666666666665</v>
      </c>
      <c r="K39" s="231">
        <v>1900</v>
      </c>
      <c r="L39" s="231">
        <v>1850</v>
      </c>
      <c r="M39" s="231">
        <v>0.38080000000000003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342.1</v>
      </c>
      <c r="D40" s="232">
        <v>339.95</v>
      </c>
      <c r="E40" s="232">
        <v>326.45</v>
      </c>
      <c r="F40" s="232">
        <v>310.8</v>
      </c>
      <c r="G40" s="232">
        <v>297.3</v>
      </c>
      <c r="H40" s="232">
        <v>355.59999999999997</v>
      </c>
      <c r="I40" s="232">
        <v>369.09999999999997</v>
      </c>
      <c r="J40" s="232">
        <v>384.74999999999994</v>
      </c>
      <c r="K40" s="231">
        <v>353.45</v>
      </c>
      <c r="L40" s="231">
        <v>324.3</v>
      </c>
      <c r="M40" s="231">
        <v>219.86286000000001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1019.55</v>
      </c>
      <c r="D41" s="232">
        <v>1021.7833333333333</v>
      </c>
      <c r="E41" s="232">
        <v>1007.7666666666667</v>
      </c>
      <c r="F41" s="232">
        <v>995.98333333333335</v>
      </c>
      <c r="G41" s="232">
        <v>981.9666666666667</v>
      </c>
      <c r="H41" s="232">
        <v>1033.5666666666666</v>
      </c>
      <c r="I41" s="232">
        <v>1047.583333333333</v>
      </c>
      <c r="J41" s="232">
        <v>1059.3666666666666</v>
      </c>
      <c r="K41" s="231">
        <v>1035.8</v>
      </c>
      <c r="L41" s="231">
        <v>1010</v>
      </c>
      <c r="M41" s="231">
        <v>4.0567000000000002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645.15</v>
      </c>
      <c r="D42" s="232">
        <v>645.58333333333337</v>
      </c>
      <c r="E42" s="232">
        <v>639.56666666666672</v>
      </c>
      <c r="F42" s="232">
        <v>633.98333333333335</v>
      </c>
      <c r="G42" s="232">
        <v>627.9666666666667</v>
      </c>
      <c r="H42" s="232">
        <v>651.16666666666674</v>
      </c>
      <c r="I42" s="232">
        <v>657.18333333333339</v>
      </c>
      <c r="J42" s="232">
        <v>662.76666666666677</v>
      </c>
      <c r="K42" s="231">
        <v>651.6</v>
      </c>
      <c r="L42" s="231">
        <v>640</v>
      </c>
      <c r="M42" s="231">
        <v>3.7172999999999998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4401.6499999999996</v>
      </c>
      <c r="D43" s="232">
        <v>4412.1166666666659</v>
      </c>
      <c r="E43" s="232">
        <v>4350.8333333333321</v>
      </c>
      <c r="F43" s="232">
        <v>4300.0166666666664</v>
      </c>
      <c r="G43" s="232">
        <v>4238.7333333333327</v>
      </c>
      <c r="H43" s="232">
        <v>4462.9333333333316</v>
      </c>
      <c r="I43" s="232">
        <v>4524.2166666666662</v>
      </c>
      <c r="J43" s="232">
        <v>4575.033333333331</v>
      </c>
      <c r="K43" s="231">
        <v>4473.3999999999996</v>
      </c>
      <c r="L43" s="231">
        <v>4361.3</v>
      </c>
      <c r="M43" s="231">
        <v>3.1230799999999999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313.35000000000002</v>
      </c>
      <c r="D44" s="232">
        <v>315.66666666666669</v>
      </c>
      <c r="E44" s="232">
        <v>310.03333333333336</v>
      </c>
      <c r="F44" s="232">
        <v>306.7166666666667</v>
      </c>
      <c r="G44" s="232">
        <v>301.08333333333337</v>
      </c>
      <c r="H44" s="232">
        <v>318.98333333333335</v>
      </c>
      <c r="I44" s="232">
        <v>324.61666666666667</v>
      </c>
      <c r="J44" s="232">
        <v>327.93333333333334</v>
      </c>
      <c r="K44" s="231">
        <v>321.3</v>
      </c>
      <c r="L44" s="231">
        <v>312.35000000000002</v>
      </c>
      <c r="M44" s="231">
        <v>23.606739999999999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242.05</v>
      </c>
      <c r="D45" s="232">
        <v>243.75</v>
      </c>
      <c r="E45" s="232">
        <v>239.5</v>
      </c>
      <c r="F45" s="232">
        <v>236.95</v>
      </c>
      <c r="G45" s="232">
        <v>232.7</v>
      </c>
      <c r="H45" s="232">
        <v>246.3</v>
      </c>
      <c r="I45" s="232">
        <v>250.55</v>
      </c>
      <c r="J45" s="232">
        <v>253.10000000000002</v>
      </c>
      <c r="K45" s="231">
        <v>248</v>
      </c>
      <c r="L45" s="231">
        <v>241.2</v>
      </c>
      <c r="M45" s="231">
        <v>0.66829000000000005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481.85</v>
      </c>
      <c r="D46" s="232">
        <v>479.65000000000003</v>
      </c>
      <c r="E46" s="232">
        <v>470.30000000000007</v>
      </c>
      <c r="F46" s="232">
        <v>458.75000000000006</v>
      </c>
      <c r="G46" s="232">
        <v>449.40000000000009</v>
      </c>
      <c r="H46" s="232">
        <v>491.20000000000005</v>
      </c>
      <c r="I46" s="232">
        <v>500.55000000000007</v>
      </c>
      <c r="J46" s="232">
        <v>512.1</v>
      </c>
      <c r="K46" s="231">
        <v>489</v>
      </c>
      <c r="L46" s="231">
        <v>468.1</v>
      </c>
      <c r="M46" s="231">
        <v>1.0207599999999999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145.5</v>
      </c>
      <c r="D47" s="232">
        <v>144.15</v>
      </c>
      <c r="E47" s="232">
        <v>142.35000000000002</v>
      </c>
      <c r="F47" s="232">
        <v>139.20000000000002</v>
      </c>
      <c r="G47" s="232">
        <v>137.40000000000003</v>
      </c>
      <c r="H47" s="232">
        <v>147.30000000000001</v>
      </c>
      <c r="I47" s="232">
        <v>149.10000000000002</v>
      </c>
      <c r="J47" s="232">
        <v>152.25</v>
      </c>
      <c r="K47" s="231">
        <v>145.94999999999999</v>
      </c>
      <c r="L47" s="231">
        <v>141</v>
      </c>
      <c r="M47" s="231">
        <v>135.32275999999999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2828.8</v>
      </c>
      <c r="D48" s="232">
        <v>2798.4166666666665</v>
      </c>
      <c r="E48" s="232">
        <v>2757.833333333333</v>
      </c>
      <c r="F48" s="232">
        <v>2686.8666666666663</v>
      </c>
      <c r="G48" s="232">
        <v>2646.2833333333328</v>
      </c>
      <c r="H48" s="232">
        <v>2869.3833333333332</v>
      </c>
      <c r="I48" s="232">
        <v>2909.9666666666662</v>
      </c>
      <c r="J48" s="232">
        <v>2980.9333333333334</v>
      </c>
      <c r="K48" s="231">
        <v>2839</v>
      </c>
      <c r="L48" s="231">
        <v>2727.45</v>
      </c>
      <c r="M48" s="231">
        <v>18.159230000000001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222.85</v>
      </c>
      <c r="D49" s="232">
        <v>223.96666666666667</v>
      </c>
      <c r="E49" s="232">
        <v>218.38333333333333</v>
      </c>
      <c r="F49" s="232">
        <v>213.91666666666666</v>
      </c>
      <c r="G49" s="232">
        <v>208.33333333333331</v>
      </c>
      <c r="H49" s="232">
        <v>228.43333333333334</v>
      </c>
      <c r="I49" s="232">
        <v>234.01666666666665</v>
      </c>
      <c r="J49" s="232">
        <v>238.48333333333335</v>
      </c>
      <c r="K49" s="231">
        <v>229.55</v>
      </c>
      <c r="L49" s="231">
        <v>219.5</v>
      </c>
      <c r="M49" s="231">
        <v>1.5683499999999999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3344.65</v>
      </c>
      <c r="D50" s="232">
        <v>3340.1166666666668</v>
      </c>
      <c r="E50" s="232">
        <v>3315.0833333333335</v>
      </c>
      <c r="F50" s="232">
        <v>3285.5166666666669</v>
      </c>
      <c r="G50" s="232">
        <v>3260.4833333333336</v>
      </c>
      <c r="H50" s="232">
        <v>3369.6833333333334</v>
      </c>
      <c r="I50" s="232">
        <v>3394.7166666666662</v>
      </c>
      <c r="J50" s="232">
        <v>3424.2833333333333</v>
      </c>
      <c r="K50" s="231">
        <v>3365.15</v>
      </c>
      <c r="L50" s="231">
        <v>3310.55</v>
      </c>
      <c r="M50" s="231">
        <v>4.1209999999999997E-2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1888.5</v>
      </c>
      <c r="D51" s="232">
        <v>1882.7833333333335</v>
      </c>
      <c r="E51" s="232">
        <v>1867.7666666666671</v>
      </c>
      <c r="F51" s="232">
        <v>1847.0333333333335</v>
      </c>
      <c r="G51" s="232">
        <v>1832.0166666666671</v>
      </c>
      <c r="H51" s="232">
        <v>1903.5166666666671</v>
      </c>
      <c r="I51" s="232">
        <v>1918.5333333333335</v>
      </c>
      <c r="J51" s="232">
        <v>1939.2666666666671</v>
      </c>
      <c r="K51" s="231">
        <v>1897.8</v>
      </c>
      <c r="L51" s="231">
        <v>1862.05</v>
      </c>
      <c r="M51" s="231">
        <v>4.41927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7032.95</v>
      </c>
      <c r="D52" s="232">
        <v>7045.666666666667</v>
      </c>
      <c r="E52" s="232">
        <v>6967.4333333333343</v>
      </c>
      <c r="F52" s="232">
        <v>6901.916666666667</v>
      </c>
      <c r="G52" s="232">
        <v>6823.6833333333343</v>
      </c>
      <c r="H52" s="232">
        <v>7111.1833333333343</v>
      </c>
      <c r="I52" s="232">
        <v>7189.4166666666661</v>
      </c>
      <c r="J52" s="232">
        <v>7254.9333333333343</v>
      </c>
      <c r="K52" s="231">
        <v>7123.9</v>
      </c>
      <c r="L52" s="231">
        <v>6980.15</v>
      </c>
      <c r="M52" s="231">
        <v>0.20568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462.75</v>
      </c>
      <c r="D53" s="232">
        <v>462.18333333333334</v>
      </c>
      <c r="E53" s="232">
        <v>457.4666666666667</v>
      </c>
      <c r="F53" s="232">
        <v>452.18333333333334</v>
      </c>
      <c r="G53" s="232">
        <v>447.4666666666667</v>
      </c>
      <c r="H53" s="232">
        <v>467.4666666666667</v>
      </c>
      <c r="I53" s="232">
        <v>472.18333333333328</v>
      </c>
      <c r="J53" s="232">
        <v>477.4666666666667</v>
      </c>
      <c r="K53" s="231">
        <v>466.9</v>
      </c>
      <c r="L53" s="231">
        <v>456.9</v>
      </c>
      <c r="M53" s="231">
        <v>18.28482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365.75</v>
      </c>
      <c r="D54" s="232">
        <v>366.91666666666669</v>
      </c>
      <c r="E54" s="232">
        <v>363.88333333333338</v>
      </c>
      <c r="F54" s="232">
        <v>362.01666666666671</v>
      </c>
      <c r="G54" s="232">
        <v>358.98333333333341</v>
      </c>
      <c r="H54" s="232">
        <v>368.78333333333336</v>
      </c>
      <c r="I54" s="232">
        <v>371.81666666666666</v>
      </c>
      <c r="J54" s="232">
        <v>373.68333333333334</v>
      </c>
      <c r="K54" s="231">
        <v>369.95</v>
      </c>
      <c r="L54" s="231">
        <v>365.05</v>
      </c>
      <c r="M54" s="231">
        <v>0.70528999999999997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3416.95</v>
      </c>
      <c r="D55" s="232">
        <v>3432.65</v>
      </c>
      <c r="E55" s="232">
        <v>3357.3</v>
      </c>
      <c r="F55" s="232">
        <v>3297.65</v>
      </c>
      <c r="G55" s="232">
        <v>3222.3</v>
      </c>
      <c r="H55" s="232">
        <v>3492.3</v>
      </c>
      <c r="I55" s="232">
        <v>3567.6499999999996</v>
      </c>
      <c r="J55" s="232">
        <v>3627.3</v>
      </c>
      <c r="K55" s="231">
        <v>3508</v>
      </c>
      <c r="L55" s="231">
        <v>3373</v>
      </c>
      <c r="M55" s="231">
        <v>3.2822100000000001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844.1</v>
      </c>
      <c r="D56" s="232">
        <v>847.23333333333323</v>
      </c>
      <c r="E56" s="232">
        <v>836.86666666666645</v>
      </c>
      <c r="F56" s="232">
        <v>829.63333333333321</v>
      </c>
      <c r="G56" s="232">
        <v>819.26666666666642</v>
      </c>
      <c r="H56" s="232">
        <v>854.46666666666647</v>
      </c>
      <c r="I56" s="232">
        <v>864.83333333333326</v>
      </c>
      <c r="J56" s="232">
        <v>872.06666666666649</v>
      </c>
      <c r="K56" s="231">
        <v>857.6</v>
      </c>
      <c r="L56" s="231">
        <v>840</v>
      </c>
      <c r="M56" s="231">
        <v>130.12371999999999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2301.0500000000002</v>
      </c>
      <c r="D57" s="232">
        <v>2301.7000000000003</v>
      </c>
      <c r="E57" s="232">
        <v>2285.4000000000005</v>
      </c>
      <c r="F57" s="232">
        <v>2269.7500000000005</v>
      </c>
      <c r="G57" s="232">
        <v>2253.4500000000007</v>
      </c>
      <c r="H57" s="232">
        <v>2317.3500000000004</v>
      </c>
      <c r="I57" s="232">
        <v>2333.6500000000005</v>
      </c>
      <c r="J57" s="232">
        <v>2349.3000000000002</v>
      </c>
      <c r="K57" s="231">
        <v>2318</v>
      </c>
      <c r="L57" s="231">
        <v>2286.0500000000002</v>
      </c>
      <c r="M57" s="231">
        <v>6.2230000000000001E-2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440.75</v>
      </c>
      <c r="D58" s="232">
        <v>441.08333333333331</v>
      </c>
      <c r="E58" s="232">
        <v>435.21666666666664</v>
      </c>
      <c r="F58" s="232">
        <v>429.68333333333334</v>
      </c>
      <c r="G58" s="232">
        <v>423.81666666666666</v>
      </c>
      <c r="H58" s="232">
        <v>446.61666666666662</v>
      </c>
      <c r="I58" s="232">
        <v>452.48333333333329</v>
      </c>
      <c r="J58" s="232">
        <v>458.01666666666659</v>
      </c>
      <c r="K58" s="231">
        <v>446.95</v>
      </c>
      <c r="L58" s="231">
        <v>435.55</v>
      </c>
      <c r="M58" s="231">
        <v>8.4949300000000001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3661.2</v>
      </c>
      <c r="D59" s="232">
        <v>3676.6</v>
      </c>
      <c r="E59" s="232">
        <v>3610.2</v>
      </c>
      <c r="F59" s="232">
        <v>3559.2</v>
      </c>
      <c r="G59" s="232">
        <v>3492.7999999999997</v>
      </c>
      <c r="H59" s="232">
        <v>3727.6</v>
      </c>
      <c r="I59" s="232">
        <v>3794.0000000000005</v>
      </c>
      <c r="J59" s="232">
        <v>3845</v>
      </c>
      <c r="K59" s="231">
        <v>3743</v>
      </c>
      <c r="L59" s="231">
        <v>3625.6</v>
      </c>
      <c r="M59" s="231">
        <v>7.23245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1090.95</v>
      </c>
      <c r="D60" s="232">
        <v>1095.6333333333334</v>
      </c>
      <c r="E60" s="232">
        <v>1076.8166666666668</v>
      </c>
      <c r="F60" s="232">
        <v>1062.6833333333334</v>
      </c>
      <c r="G60" s="232">
        <v>1043.8666666666668</v>
      </c>
      <c r="H60" s="232">
        <v>1109.7666666666669</v>
      </c>
      <c r="I60" s="232">
        <v>1128.5833333333335</v>
      </c>
      <c r="J60" s="232">
        <v>1142.7166666666669</v>
      </c>
      <c r="K60" s="231">
        <v>1114.45</v>
      </c>
      <c r="L60" s="231">
        <v>1081.5</v>
      </c>
      <c r="M60" s="231">
        <v>0.26713999999999999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6112.1</v>
      </c>
      <c r="D61" s="232">
        <v>6149.5666666666666</v>
      </c>
      <c r="E61" s="232">
        <v>6052.5333333333328</v>
      </c>
      <c r="F61" s="232">
        <v>5992.9666666666662</v>
      </c>
      <c r="G61" s="232">
        <v>5895.9333333333325</v>
      </c>
      <c r="H61" s="232">
        <v>6209.1333333333332</v>
      </c>
      <c r="I61" s="232">
        <v>6306.1666666666679</v>
      </c>
      <c r="J61" s="232">
        <v>6365.7333333333336</v>
      </c>
      <c r="K61" s="231">
        <v>6246.6</v>
      </c>
      <c r="L61" s="231">
        <v>6090</v>
      </c>
      <c r="M61" s="231">
        <v>9.7785200000000003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1334.9</v>
      </c>
      <c r="D62" s="232">
        <v>1345.6000000000001</v>
      </c>
      <c r="E62" s="232">
        <v>1319.3000000000002</v>
      </c>
      <c r="F62" s="232">
        <v>1303.7</v>
      </c>
      <c r="G62" s="232">
        <v>1277.4000000000001</v>
      </c>
      <c r="H62" s="232">
        <v>1361.2000000000003</v>
      </c>
      <c r="I62" s="232">
        <v>1387.5</v>
      </c>
      <c r="J62" s="232">
        <v>1403.1000000000004</v>
      </c>
      <c r="K62" s="231">
        <v>1371.9</v>
      </c>
      <c r="L62" s="231">
        <v>1330</v>
      </c>
      <c r="M62" s="231">
        <v>15.973800000000001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6254.15</v>
      </c>
      <c r="D63" s="232">
        <v>6261.0999999999995</v>
      </c>
      <c r="E63" s="232">
        <v>5987.1999999999989</v>
      </c>
      <c r="F63" s="232">
        <v>5720.2499999999991</v>
      </c>
      <c r="G63" s="232">
        <v>5446.3499999999985</v>
      </c>
      <c r="H63" s="232">
        <v>6528.0499999999993</v>
      </c>
      <c r="I63" s="232">
        <v>6801.9499999999989</v>
      </c>
      <c r="J63" s="232">
        <v>7068.9</v>
      </c>
      <c r="K63" s="231">
        <v>6535</v>
      </c>
      <c r="L63" s="231">
        <v>5994.15</v>
      </c>
      <c r="M63" s="231">
        <v>1.7817099999999999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2198.6</v>
      </c>
      <c r="D64" s="232">
        <v>2187.5333333333333</v>
      </c>
      <c r="E64" s="232">
        <v>2165.0666666666666</v>
      </c>
      <c r="F64" s="232">
        <v>2131.5333333333333</v>
      </c>
      <c r="G64" s="232">
        <v>2109.0666666666666</v>
      </c>
      <c r="H64" s="232">
        <v>2221.0666666666666</v>
      </c>
      <c r="I64" s="232">
        <v>2243.5333333333328</v>
      </c>
      <c r="J64" s="232">
        <v>2277.0666666666666</v>
      </c>
      <c r="K64" s="231">
        <v>2210</v>
      </c>
      <c r="L64" s="231">
        <v>2154</v>
      </c>
      <c r="M64" s="231">
        <v>0.27562999999999999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2014.35</v>
      </c>
      <c r="D65" s="232">
        <v>2023.75</v>
      </c>
      <c r="E65" s="232">
        <v>1994.4499999999998</v>
      </c>
      <c r="F65" s="232">
        <v>1974.5499999999997</v>
      </c>
      <c r="G65" s="232">
        <v>1945.2499999999995</v>
      </c>
      <c r="H65" s="232">
        <v>2043.65</v>
      </c>
      <c r="I65" s="232">
        <v>2072.9500000000003</v>
      </c>
      <c r="J65" s="232">
        <v>2092.8500000000004</v>
      </c>
      <c r="K65" s="231">
        <v>2053.0500000000002</v>
      </c>
      <c r="L65" s="231">
        <v>2003.85</v>
      </c>
      <c r="M65" s="231">
        <v>3.1240800000000002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357.05</v>
      </c>
      <c r="D66" s="232">
        <v>357.23333333333335</v>
      </c>
      <c r="E66" s="232">
        <v>352.16666666666669</v>
      </c>
      <c r="F66" s="232">
        <v>347.28333333333336</v>
      </c>
      <c r="G66" s="232">
        <v>342.2166666666667</v>
      </c>
      <c r="H66" s="232">
        <v>362.11666666666667</v>
      </c>
      <c r="I66" s="232">
        <v>367.18333333333328</v>
      </c>
      <c r="J66" s="232">
        <v>372.06666666666666</v>
      </c>
      <c r="K66" s="231">
        <v>362.3</v>
      </c>
      <c r="L66" s="231">
        <v>352.35</v>
      </c>
      <c r="M66" s="231">
        <v>8.2294499999999999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230.9</v>
      </c>
      <c r="D67" s="232">
        <v>229.46666666666667</v>
      </c>
      <c r="E67" s="232">
        <v>226.93333333333334</v>
      </c>
      <c r="F67" s="232">
        <v>222.96666666666667</v>
      </c>
      <c r="G67" s="232">
        <v>220.43333333333334</v>
      </c>
      <c r="H67" s="232">
        <v>233.43333333333334</v>
      </c>
      <c r="I67" s="232">
        <v>235.9666666666667</v>
      </c>
      <c r="J67" s="232">
        <v>239.93333333333334</v>
      </c>
      <c r="K67" s="231">
        <v>232</v>
      </c>
      <c r="L67" s="231">
        <v>225.5</v>
      </c>
      <c r="M67" s="231">
        <v>42.062139999999999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159</v>
      </c>
      <c r="D68" s="232">
        <v>159.15</v>
      </c>
      <c r="E68" s="232">
        <v>157.05000000000001</v>
      </c>
      <c r="F68" s="232">
        <v>155.1</v>
      </c>
      <c r="G68" s="232">
        <v>153</v>
      </c>
      <c r="H68" s="232">
        <v>161.10000000000002</v>
      </c>
      <c r="I68" s="232">
        <v>163.19999999999999</v>
      </c>
      <c r="J68" s="232">
        <v>165.15000000000003</v>
      </c>
      <c r="K68" s="231">
        <v>161.25</v>
      </c>
      <c r="L68" s="231">
        <v>157.19999999999999</v>
      </c>
      <c r="M68" s="231">
        <v>1792.4225100000001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70.849999999999994</v>
      </c>
      <c r="D69" s="232">
        <v>69.933333333333337</v>
      </c>
      <c r="E69" s="232">
        <v>68.466666666666669</v>
      </c>
      <c r="F69" s="232">
        <v>66.083333333333329</v>
      </c>
      <c r="G69" s="232">
        <v>64.61666666666666</v>
      </c>
      <c r="H69" s="232">
        <v>72.316666666666677</v>
      </c>
      <c r="I69" s="232">
        <v>73.783333333333346</v>
      </c>
      <c r="J69" s="232">
        <v>76.166666666666686</v>
      </c>
      <c r="K69" s="231">
        <v>71.400000000000006</v>
      </c>
      <c r="L69" s="231">
        <v>67.55</v>
      </c>
      <c r="M69" s="231">
        <v>155.10920999999999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25.5</v>
      </c>
      <c r="D70" s="232">
        <v>25.366666666666664</v>
      </c>
      <c r="E70" s="232">
        <v>25.083333333333329</v>
      </c>
      <c r="F70" s="232">
        <v>24.666666666666664</v>
      </c>
      <c r="G70" s="232">
        <v>24.383333333333329</v>
      </c>
      <c r="H70" s="232">
        <v>25.783333333333328</v>
      </c>
      <c r="I70" s="232">
        <v>26.066666666666666</v>
      </c>
      <c r="J70" s="232">
        <v>26.483333333333327</v>
      </c>
      <c r="K70" s="231">
        <v>25.65</v>
      </c>
      <c r="L70" s="231">
        <v>24.95</v>
      </c>
      <c r="M70" s="231">
        <v>121.02585000000001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1411.15</v>
      </c>
      <c r="D71" s="232">
        <v>1404.0833333333333</v>
      </c>
      <c r="E71" s="232">
        <v>1393.7666666666664</v>
      </c>
      <c r="F71" s="232">
        <v>1376.3833333333332</v>
      </c>
      <c r="G71" s="232">
        <v>1366.0666666666664</v>
      </c>
      <c r="H71" s="232">
        <v>1421.4666666666665</v>
      </c>
      <c r="I71" s="232">
        <v>1431.7833333333335</v>
      </c>
      <c r="J71" s="232">
        <v>1449.1666666666665</v>
      </c>
      <c r="K71" s="231">
        <v>1414.4</v>
      </c>
      <c r="L71" s="231">
        <v>1386.7</v>
      </c>
      <c r="M71" s="231">
        <v>2.2539400000000001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4279.95</v>
      </c>
      <c r="D72" s="232">
        <v>4303.583333333333</v>
      </c>
      <c r="E72" s="232">
        <v>4204.2166666666662</v>
      </c>
      <c r="F72" s="232">
        <v>4128.4833333333336</v>
      </c>
      <c r="G72" s="232">
        <v>4029.1166666666668</v>
      </c>
      <c r="H72" s="232">
        <v>4379.3166666666657</v>
      </c>
      <c r="I72" s="232">
        <v>4478.6833333333325</v>
      </c>
      <c r="J72" s="232">
        <v>4554.4166666666652</v>
      </c>
      <c r="K72" s="231">
        <v>4402.95</v>
      </c>
      <c r="L72" s="231">
        <v>4227.8500000000004</v>
      </c>
      <c r="M72" s="231">
        <v>0.17462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579.6</v>
      </c>
      <c r="D73" s="232">
        <v>571.03333333333342</v>
      </c>
      <c r="E73" s="232">
        <v>559.11666666666679</v>
      </c>
      <c r="F73" s="232">
        <v>538.63333333333333</v>
      </c>
      <c r="G73" s="232">
        <v>526.7166666666667</v>
      </c>
      <c r="H73" s="232">
        <v>591.51666666666688</v>
      </c>
      <c r="I73" s="232">
        <v>603.43333333333362</v>
      </c>
      <c r="J73" s="232">
        <v>623.91666666666697</v>
      </c>
      <c r="K73" s="231">
        <v>582.95000000000005</v>
      </c>
      <c r="L73" s="231">
        <v>550.54999999999995</v>
      </c>
      <c r="M73" s="231">
        <v>11.7418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934.5</v>
      </c>
      <c r="D74" s="232">
        <v>938.71666666666658</v>
      </c>
      <c r="E74" s="232">
        <v>919.83333333333314</v>
      </c>
      <c r="F74" s="232">
        <v>905.16666666666652</v>
      </c>
      <c r="G74" s="232">
        <v>886.28333333333308</v>
      </c>
      <c r="H74" s="232">
        <v>953.38333333333321</v>
      </c>
      <c r="I74" s="232">
        <v>972.26666666666665</v>
      </c>
      <c r="J74" s="232">
        <v>986.93333333333328</v>
      </c>
      <c r="K74" s="231">
        <v>957.6</v>
      </c>
      <c r="L74" s="231">
        <v>924.05</v>
      </c>
      <c r="M74" s="231">
        <v>7.8666600000000004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94.6</v>
      </c>
      <c r="D75" s="232">
        <v>95.05</v>
      </c>
      <c r="E75" s="232">
        <v>93.949999999999989</v>
      </c>
      <c r="F75" s="232">
        <v>93.3</v>
      </c>
      <c r="G75" s="232">
        <v>92.199999999999989</v>
      </c>
      <c r="H75" s="232">
        <v>95.699999999999989</v>
      </c>
      <c r="I75" s="232">
        <v>96.799999999999983</v>
      </c>
      <c r="J75" s="232">
        <v>97.449999999999989</v>
      </c>
      <c r="K75" s="231">
        <v>96.15</v>
      </c>
      <c r="L75" s="231">
        <v>94.4</v>
      </c>
      <c r="M75" s="231">
        <v>109.65145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816</v>
      </c>
      <c r="D76" s="232">
        <v>818.56666666666661</v>
      </c>
      <c r="E76" s="232">
        <v>810.28333333333319</v>
      </c>
      <c r="F76" s="232">
        <v>804.56666666666661</v>
      </c>
      <c r="G76" s="232">
        <v>796.28333333333319</v>
      </c>
      <c r="H76" s="232">
        <v>824.28333333333319</v>
      </c>
      <c r="I76" s="232">
        <v>832.56666666666649</v>
      </c>
      <c r="J76" s="232">
        <v>838.28333333333319</v>
      </c>
      <c r="K76" s="231">
        <v>826.85</v>
      </c>
      <c r="L76" s="231">
        <v>812.85</v>
      </c>
      <c r="M76" s="231">
        <v>11.041029999999999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69.8</v>
      </c>
      <c r="D77" s="232">
        <v>69.100000000000009</v>
      </c>
      <c r="E77" s="232">
        <v>67.950000000000017</v>
      </c>
      <c r="F77" s="232">
        <v>66.100000000000009</v>
      </c>
      <c r="G77" s="232">
        <v>64.950000000000017</v>
      </c>
      <c r="H77" s="232">
        <v>70.950000000000017</v>
      </c>
      <c r="I77" s="232">
        <v>72.100000000000023</v>
      </c>
      <c r="J77" s="232">
        <v>73.950000000000017</v>
      </c>
      <c r="K77" s="231">
        <v>70.25</v>
      </c>
      <c r="L77" s="231">
        <v>67.25</v>
      </c>
      <c r="M77" s="231">
        <v>177.00909999999999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317.35000000000002</v>
      </c>
      <c r="D78" s="232">
        <v>317.68333333333334</v>
      </c>
      <c r="E78" s="232">
        <v>313.7166666666667</v>
      </c>
      <c r="F78" s="232">
        <v>310.08333333333337</v>
      </c>
      <c r="G78" s="232">
        <v>306.11666666666673</v>
      </c>
      <c r="H78" s="232">
        <v>321.31666666666666</v>
      </c>
      <c r="I78" s="232">
        <v>325.28333333333325</v>
      </c>
      <c r="J78" s="232">
        <v>328.91666666666663</v>
      </c>
      <c r="K78" s="231">
        <v>321.64999999999998</v>
      </c>
      <c r="L78" s="231">
        <v>314.05</v>
      </c>
      <c r="M78" s="231">
        <v>39.263289999999998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8808.5499999999993</v>
      </c>
      <c r="D79" s="232">
        <v>8815.5500000000011</v>
      </c>
      <c r="E79" s="232">
        <v>8694.1000000000022</v>
      </c>
      <c r="F79" s="232">
        <v>8579.6500000000015</v>
      </c>
      <c r="G79" s="232">
        <v>8458.2000000000025</v>
      </c>
      <c r="H79" s="232">
        <v>8930.0000000000018</v>
      </c>
      <c r="I79" s="232">
        <v>9051.4500000000025</v>
      </c>
      <c r="J79" s="232">
        <v>9165.9000000000015</v>
      </c>
      <c r="K79" s="231">
        <v>8937</v>
      </c>
      <c r="L79" s="231">
        <v>8701.1</v>
      </c>
      <c r="M79" s="231">
        <v>3.4099999999999998E-3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742.25</v>
      </c>
      <c r="D80" s="232">
        <v>746.33333333333337</v>
      </c>
      <c r="E80" s="232">
        <v>735.56666666666672</v>
      </c>
      <c r="F80" s="232">
        <v>728.88333333333333</v>
      </c>
      <c r="G80" s="232">
        <v>718.11666666666667</v>
      </c>
      <c r="H80" s="232">
        <v>753.01666666666677</v>
      </c>
      <c r="I80" s="232">
        <v>763.78333333333342</v>
      </c>
      <c r="J80" s="232">
        <v>770.46666666666681</v>
      </c>
      <c r="K80" s="231">
        <v>757.1</v>
      </c>
      <c r="L80" s="231">
        <v>739.65</v>
      </c>
      <c r="M80" s="231">
        <v>105.62614000000001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229.15</v>
      </c>
      <c r="D81" s="232">
        <v>228.16666666666666</v>
      </c>
      <c r="E81" s="232">
        <v>224.2833333333333</v>
      </c>
      <c r="F81" s="232">
        <v>219.41666666666666</v>
      </c>
      <c r="G81" s="232">
        <v>215.5333333333333</v>
      </c>
      <c r="H81" s="232">
        <v>233.0333333333333</v>
      </c>
      <c r="I81" s="232">
        <v>236.91666666666669</v>
      </c>
      <c r="J81" s="232">
        <v>241.7833333333333</v>
      </c>
      <c r="K81" s="231">
        <v>232.05</v>
      </c>
      <c r="L81" s="231">
        <v>223.3</v>
      </c>
      <c r="M81" s="231">
        <v>516.17861000000005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870.45</v>
      </c>
      <c r="D82" s="232">
        <v>864.41666666666663</v>
      </c>
      <c r="E82" s="232">
        <v>851.13333333333321</v>
      </c>
      <c r="F82" s="232">
        <v>831.81666666666661</v>
      </c>
      <c r="G82" s="232">
        <v>818.53333333333319</v>
      </c>
      <c r="H82" s="232">
        <v>883.73333333333323</v>
      </c>
      <c r="I82" s="232">
        <v>897.01666666666677</v>
      </c>
      <c r="J82" s="232">
        <v>916.33333333333326</v>
      </c>
      <c r="K82" s="231">
        <v>877.7</v>
      </c>
      <c r="L82" s="231">
        <v>845.1</v>
      </c>
      <c r="M82" s="231">
        <v>0.87051000000000001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275.25</v>
      </c>
      <c r="D83" s="232">
        <v>277.05</v>
      </c>
      <c r="E83" s="232">
        <v>272.20000000000005</v>
      </c>
      <c r="F83" s="232">
        <v>269.15000000000003</v>
      </c>
      <c r="G83" s="232">
        <v>264.30000000000007</v>
      </c>
      <c r="H83" s="232">
        <v>280.10000000000002</v>
      </c>
      <c r="I83" s="232">
        <v>284.95000000000005</v>
      </c>
      <c r="J83" s="232">
        <v>288</v>
      </c>
      <c r="K83" s="231">
        <v>281.89999999999998</v>
      </c>
      <c r="L83" s="231">
        <v>274</v>
      </c>
      <c r="M83" s="231">
        <v>10.175560000000001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6208.85</v>
      </c>
      <c r="D84" s="232">
        <v>6210.4666666666672</v>
      </c>
      <c r="E84" s="232">
        <v>6094.3833333333341</v>
      </c>
      <c r="F84" s="232">
        <v>5979.916666666667</v>
      </c>
      <c r="G84" s="232">
        <v>5863.8333333333339</v>
      </c>
      <c r="H84" s="232">
        <v>6324.9333333333343</v>
      </c>
      <c r="I84" s="232">
        <v>6441.0166666666664</v>
      </c>
      <c r="J84" s="232">
        <v>6555.4833333333345</v>
      </c>
      <c r="K84" s="231">
        <v>6326.55</v>
      </c>
      <c r="L84" s="231">
        <v>6096</v>
      </c>
      <c r="M84" s="231">
        <v>0.38901000000000002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1436.3</v>
      </c>
      <c r="D85" s="232">
        <v>1444.3833333333332</v>
      </c>
      <c r="E85" s="232">
        <v>1423.7666666666664</v>
      </c>
      <c r="F85" s="232">
        <v>1411.2333333333331</v>
      </c>
      <c r="G85" s="232">
        <v>1390.6166666666663</v>
      </c>
      <c r="H85" s="232">
        <v>1456.9166666666665</v>
      </c>
      <c r="I85" s="232">
        <v>1477.5333333333333</v>
      </c>
      <c r="J85" s="232">
        <v>1490.0666666666666</v>
      </c>
      <c r="K85" s="231">
        <v>1465</v>
      </c>
      <c r="L85" s="231">
        <v>1431.85</v>
      </c>
      <c r="M85" s="231">
        <v>1.1195999999999999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888.45</v>
      </c>
      <c r="D86" s="232">
        <v>880.15</v>
      </c>
      <c r="E86" s="232">
        <v>860.3</v>
      </c>
      <c r="F86" s="232">
        <v>832.15</v>
      </c>
      <c r="G86" s="232">
        <v>812.3</v>
      </c>
      <c r="H86" s="232">
        <v>908.3</v>
      </c>
      <c r="I86" s="232">
        <v>928.15000000000009</v>
      </c>
      <c r="J86" s="232">
        <v>956.3</v>
      </c>
      <c r="K86" s="231">
        <v>900</v>
      </c>
      <c r="L86" s="231">
        <v>852</v>
      </c>
      <c r="M86" s="231">
        <v>0.27474999999999999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469.2</v>
      </c>
      <c r="D87" s="232">
        <v>464.56666666666666</v>
      </c>
      <c r="E87" s="232">
        <v>454.13333333333333</v>
      </c>
      <c r="F87" s="232">
        <v>439.06666666666666</v>
      </c>
      <c r="G87" s="232">
        <v>428.63333333333333</v>
      </c>
      <c r="H87" s="232">
        <v>479.63333333333333</v>
      </c>
      <c r="I87" s="232">
        <v>490.06666666666661</v>
      </c>
      <c r="J87" s="232">
        <v>505.13333333333333</v>
      </c>
      <c r="K87" s="231">
        <v>475</v>
      </c>
      <c r="L87" s="231">
        <v>449.5</v>
      </c>
      <c r="M87" s="231">
        <v>1.5418099999999999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17996.25</v>
      </c>
      <c r="D88" s="232">
        <v>17990.316666666666</v>
      </c>
      <c r="E88" s="232">
        <v>17841.23333333333</v>
      </c>
      <c r="F88" s="232">
        <v>17686.216666666664</v>
      </c>
      <c r="G88" s="232">
        <v>17537.133333333328</v>
      </c>
      <c r="H88" s="232">
        <v>18145.333333333332</v>
      </c>
      <c r="I88" s="232">
        <v>18294.416666666668</v>
      </c>
      <c r="J88" s="232">
        <v>18449.433333333334</v>
      </c>
      <c r="K88" s="231">
        <v>18139.400000000001</v>
      </c>
      <c r="L88" s="231">
        <v>17835.3</v>
      </c>
      <c r="M88" s="231">
        <v>0.22620999999999999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487.65</v>
      </c>
      <c r="D89" s="232">
        <v>485.55</v>
      </c>
      <c r="E89" s="232">
        <v>477.1</v>
      </c>
      <c r="F89" s="232">
        <v>466.55</v>
      </c>
      <c r="G89" s="232">
        <v>458.1</v>
      </c>
      <c r="H89" s="232">
        <v>496.1</v>
      </c>
      <c r="I89" s="232">
        <v>504.54999999999995</v>
      </c>
      <c r="J89" s="232">
        <v>515.1</v>
      </c>
      <c r="K89" s="231">
        <v>494</v>
      </c>
      <c r="L89" s="231">
        <v>475</v>
      </c>
      <c r="M89" s="231">
        <v>2.9272499999999999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22.95</v>
      </c>
      <c r="D90" s="232">
        <v>23.016666666666666</v>
      </c>
      <c r="E90" s="232">
        <v>22.633333333333333</v>
      </c>
      <c r="F90" s="232">
        <v>22.316666666666666</v>
      </c>
      <c r="G90" s="232">
        <v>21.933333333333334</v>
      </c>
      <c r="H90" s="232">
        <v>23.333333333333332</v>
      </c>
      <c r="I90" s="232">
        <v>23.716666666666665</v>
      </c>
      <c r="J90" s="232">
        <v>24.033333333333331</v>
      </c>
      <c r="K90" s="231">
        <v>23.4</v>
      </c>
      <c r="L90" s="231">
        <v>22.7</v>
      </c>
      <c r="M90" s="231">
        <v>190.27243000000001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4461.75</v>
      </c>
      <c r="D91" s="232">
        <v>4439</v>
      </c>
      <c r="E91" s="232">
        <v>4402.75</v>
      </c>
      <c r="F91" s="232">
        <v>4343.75</v>
      </c>
      <c r="G91" s="232">
        <v>4307.5</v>
      </c>
      <c r="H91" s="232">
        <v>4498</v>
      </c>
      <c r="I91" s="232">
        <v>4534.25</v>
      </c>
      <c r="J91" s="232">
        <v>4593.25</v>
      </c>
      <c r="K91" s="231">
        <v>4475.25</v>
      </c>
      <c r="L91" s="231">
        <v>4380</v>
      </c>
      <c r="M91" s="231">
        <v>3.4928300000000001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1147.0999999999999</v>
      </c>
      <c r="D92" s="232">
        <v>1150.7</v>
      </c>
      <c r="E92" s="232">
        <v>1141.4000000000001</v>
      </c>
      <c r="F92" s="232">
        <v>1135.7</v>
      </c>
      <c r="G92" s="232">
        <v>1126.4000000000001</v>
      </c>
      <c r="H92" s="232">
        <v>1156.4000000000001</v>
      </c>
      <c r="I92" s="232">
        <v>1165.6999999999998</v>
      </c>
      <c r="J92" s="232">
        <v>1171.4000000000001</v>
      </c>
      <c r="K92" s="231">
        <v>1160</v>
      </c>
      <c r="L92" s="231">
        <v>1145</v>
      </c>
      <c r="M92" s="231">
        <v>0.39676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546.95000000000005</v>
      </c>
      <c r="D93" s="232">
        <v>544.43333333333328</v>
      </c>
      <c r="E93" s="232">
        <v>537.81666666666661</v>
      </c>
      <c r="F93" s="232">
        <v>528.68333333333328</v>
      </c>
      <c r="G93" s="232">
        <v>522.06666666666661</v>
      </c>
      <c r="H93" s="232">
        <v>553.56666666666661</v>
      </c>
      <c r="I93" s="232">
        <v>560.18333333333317</v>
      </c>
      <c r="J93" s="232">
        <v>569.31666666666661</v>
      </c>
      <c r="K93" s="231">
        <v>551.04999999999995</v>
      </c>
      <c r="L93" s="231">
        <v>535.29999999999995</v>
      </c>
      <c r="M93" s="231">
        <v>0.73275000000000001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69.349999999999994</v>
      </c>
      <c r="D94" s="232">
        <v>69.516666666666666</v>
      </c>
      <c r="E94" s="232">
        <v>68.933333333333337</v>
      </c>
      <c r="F94" s="232">
        <v>68.516666666666666</v>
      </c>
      <c r="G94" s="232">
        <v>67.933333333333337</v>
      </c>
      <c r="H94" s="232">
        <v>69.933333333333337</v>
      </c>
      <c r="I94" s="232">
        <v>70.51666666666668</v>
      </c>
      <c r="J94" s="232">
        <v>70.933333333333337</v>
      </c>
      <c r="K94" s="231">
        <v>70.099999999999994</v>
      </c>
      <c r="L94" s="231">
        <v>69.099999999999994</v>
      </c>
      <c r="M94" s="231">
        <v>25.55771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305.25</v>
      </c>
      <c r="D95" s="232">
        <v>307.61666666666662</v>
      </c>
      <c r="E95" s="232">
        <v>296.43333333333322</v>
      </c>
      <c r="F95" s="232">
        <v>287.61666666666662</v>
      </c>
      <c r="G95" s="232">
        <v>276.43333333333322</v>
      </c>
      <c r="H95" s="232">
        <v>316.43333333333322</v>
      </c>
      <c r="I95" s="232">
        <v>327.61666666666662</v>
      </c>
      <c r="J95" s="232">
        <v>336.43333333333322</v>
      </c>
      <c r="K95" s="231">
        <v>318.8</v>
      </c>
      <c r="L95" s="231">
        <v>298.8</v>
      </c>
      <c r="M95" s="231">
        <v>784.90278999999998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3387.2</v>
      </c>
      <c r="D96" s="232">
        <v>3385.0666666666671</v>
      </c>
      <c r="E96" s="232">
        <v>3290.1333333333341</v>
      </c>
      <c r="F96" s="232">
        <v>3193.0666666666671</v>
      </c>
      <c r="G96" s="232">
        <v>3098.1333333333341</v>
      </c>
      <c r="H96" s="232">
        <v>3482.1333333333341</v>
      </c>
      <c r="I96" s="232">
        <v>3577.0666666666675</v>
      </c>
      <c r="J96" s="232">
        <v>3674.1333333333341</v>
      </c>
      <c r="K96" s="231">
        <v>3480</v>
      </c>
      <c r="L96" s="231">
        <v>3288</v>
      </c>
      <c r="M96" s="231">
        <v>0.72055000000000002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229.05</v>
      </c>
      <c r="D97" s="232">
        <v>228.18333333333331</v>
      </c>
      <c r="E97" s="232">
        <v>223.36666666666662</v>
      </c>
      <c r="F97" s="232">
        <v>217.68333333333331</v>
      </c>
      <c r="G97" s="232">
        <v>212.86666666666662</v>
      </c>
      <c r="H97" s="232">
        <v>233.86666666666662</v>
      </c>
      <c r="I97" s="232">
        <v>238.68333333333328</v>
      </c>
      <c r="J97" s="232">
        <v>244.36666666666662</v>
      </c>
      <c r="K97" s="231">
        <v>233</v>
      </c>
      <c r="L97" s="231">
        <v>222.5</v>
      </c>
      <c r="M97" s="231">
        <v>2.7034099999999999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404.55</v>
      </c>
      <c r="D98" s="232">
        <v>407.5</v>
      </c>
      <c r="E98" s="232">
        <v>398.2</v>
      </c>
      <c r="F98" s="232">
        <v>391.84999999999997</v>
      </c>
      <c r="G98" s="232">
        <v>382.54999999999995</v>
      </c>
      <c r="H98" s="232">
        <v>413.85</v>
      </c>
      <c r="I98" s="232">
        <v>423.15</v>
      </c>
      <c r="J98" s="232">
        <v>429.50000000000006</v>
      </c>
      <c r="K98" s="231">
        <v>416.8</v>
      </c>
      <c r="L98" s="231">
        <v>401.15</v>
      </c>
      <c r="M98" s="231">
        <v>21.831050000000001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575.20000000000005</v>
      </c>
      <c r="D99" s="232">
        <v>573.69999999999993</v>
      </c>
      <c r="E99" s="232">
        <v>568.74999999999989</v>
      </c>
      <c r="F99" s="232">
        <v>562.29999999999995</v>
      </c>
      <c r="G99" s="232">
        <v>557.34999999999991</v>
      </c>
      <c r="H99" s="232">
        <v>580.14999999999986</v>
      </c>
      <c r="I99" s="232">
        <v>585.09999999999991</v>
      </c>
      <c r="J99" s="232">
        <v>591.54999999999984</v>
      </c>
      <c r="K99" s="231">
        <v>578.65</v>
      </c>
      <c r="L99" s="231">
        <v>567.25</v>
      </c>
      <c r="M99" s="231">
        <v>4.2839400000000003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279.55</v>
      </c>
      <c r="D100" s="232">
        <v>277.98333333333335</v>
      </c>
      <c r="E100" s="232">
        <v>275.56666666666672</v>
      </c>
      <c r="F100" s="232">
        <v>271.58333333333337</v>
      </c>
      <c r="G100" s="232">
        <v>269.16666666666674</v>
      </c>
      <c r="H100" s="232">
        <v>281.9666666666667</v>
      </c>
      <c r="I100" s="232">
        <v>284.38333333333333</v>
      </c>
      <c r="J100" s="232">
        <v>288.36666666666667</v>
      </c>
      <c r="K100" s="231">
        <v>280.39999999999998</v>
      </c>
      <c r="L100" s="231">
        <v>274</v>
      </c>
      <c r="M100" s="231">
        <v>61.61412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653.25</v>
      </c>
      <c r="D101" s="232">
        <v>656.38333333333333</v>
      </c>
      <c r="E101" s="232">
        <v>647.81666666666661</v>
      </c>
      <c r="F101" s="232">
        <v>642.38333333333333</v>
      </c>
      <c r="G101" s="232">
        <v>633.81666666666661</v>
      </c>
      <c r="H101" s="232">
        <v>661.81666666666661</v>
      </c>
      <c r="I101" s="232">
        <v>670.38333333333344</v>
      </c>
      <c r="J101" s="232">
        <v>675.81666666666661</v>
      </c>
      <c r="K101" s="231">
        <v>664.95</v>
      </c>
      <c r="L101" s="231">
        <v>650.95000000000005</v>
      </c>
      <c r="M101" s="231">
        <v>0.64581999999999995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680.1</v>
      </c>
      <c r="D102" s="232">
        <v>681.48333333333323</v>
      </c>
      <c r="E102" s="232">
        <v>669.96666666666647</v>
      </c>
      <c r="F102" s="232">
        <v>659.83333333333326</v>
      </c>
      <c r="G102" s="232">
        <v>648.31666666666649</v>
      </c>
      <c r="H102" s="232">
        <v>691.61666666666645</v>
      </c>
      <c r="I102" s="232">
        <v>703.1333333333331</v>
      </c>
      <c r="J102" s="232">
        <v>713.26666666666642</v>
      </c>
      <c r="K102" s="231">
        <v>693</v>
      </c>
      <c r="L102" s="231">
        <v>671.35</v>
      </c>
      <c r="M102" s="231">
        <v>2.4881500000000001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978.9</v>
      </c>
      <c r="D103" s="232">
        <v>980.33333333333337</v>
      </c>
      <c r="E103" s="232">
        <v>959.66666666666674</v>
      </c>
      <c r="F103" s="232">
        <v>940.43333333333339</v>
      </c>
      <c r="G103" s="232">
        <v>919.76666666666677</v>
      </c>
      <c r="H103" s="232">
        <v>999.56666666666672</v>
      </c>
      <c r="I103" s="232">
        <v>1020.2333333333335</v>
      </c>
      <c r="J103" s="232">
        <v>1039.4666666666667</v>
      </c>
      <c r="K103" s="231">
        <v>1001</v>
      </c>
      <c r="L103" s="231">
        <v>961.1</v>
      </c>
      <c r="M103" s="231">
        <v>1.8039700000000001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114.75</v>
      </c>
      <c r="D104" s="232">
        <v>115.45</v>
      </c>
      <c r="E104" s="232">
        <v>113.55000000000001</v>
      </c>
      <c r="F104" s="232">
        <v>112.35000000000001</v>
      </c>
      <c r="G104" s="232">
        <v>110.45000000000002</v>
      </c>
      <c r="H104" s="232">
        <v>116.65</v>
      </c>
      <c r="I104" s="232">
        <v>118.55000000000001</v>
      </c>
      <c r="J104" s="232">
        <v>119.75</v>
      </c>
      <c r="K104" s="231">
        <v>117.35</v>
      </c>
      <c r="L104" s="231">
        <v>114.25</v>
      </c>
      <c r="M104" s="231">
        <v>5.4476399999999998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1383.6</v>
      </c>
      <c r="D105" s="232">
        <v>1400.9833333333333</v>
      </c>
      <c r="E105" s="232">
        <v>1363.2166666666667</v>
      </c>
      <c r="F105" s="232">
        <v>1342.8333333333333</v>
      </c>
      <c r="G105" s="232">
        <v>1305.0666666666666</v>
      </c>
      <c r="H105" s="232">
        <v>1421.3666666666668</v>
      </c>
      <c r="I105" s="232">
        <v>1459.1333333333337</v>
      </c>
      <c r="J105" s="232">
        <v>1479.5166666666669</v>
      </c>
      <c r="K105" s="231">
        <v>1438.75</v>
      </c>
      <c r="L105" s="231">
        <v>1380.6</v>
      </c>
      <c r="M105" s="231">
        <v>1.06298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25.9</v>
      </c>
      <c r="D106" s="232">
        <v>25.683333333333337</v>
      </c>
      <c r="E106" s="232">
        <v>25.316666666666674</v>
      </c>
      <c r="F106" s="232">
        <v>24.733333333333338</v>
      </c>
      <c r="G106" s="232">
        <v>24.366666666666674</v>
      </c>
      <c r="H106" s="232">
        <v>26.266666666666673</v>
      </c>
      <c r="I106" s="232">
        <v>26.633333333333333</v>
      </c>
      <c r="J106" s="232">
        <v>27.216666666666672</v>
      </c>
      <c r="K106" s="231">
        <v>26.05</v>
      </c>
      <c r="L106" s="231">
        <v>25.1</v>
      </c>
      <c r="M106" s="231">
        <v>58.206049999999998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989.4</v>
      </c>
      <c r="D107" s="232">
        <v>987.23333333333323</v>
      </c>
      <c r="E107" s="232">
        <v>974.56666666666649</v>
      </c>
      <c r="F107" s="232">
        <v>959.73333333333323</v>
      </c>
      <c r="G107" s="232">
        <v>947.06666666666649</v>
      </c>
      <c r="H107" s="232">
        <v>1002.0666666666665</v>
      </c>
      <c r="I107" s="232">
        <v>1014.7333333333332</v>
      </c>
      <c r="J107" s="232">
        <v>1029.5666666666666</v>
      </c>
      <c r="K107" s="231">
        <v>999.9</v>
      </c>
      <c r="L107" s="231">
        <v>972.4</v>
      </c>
      <c r="M107" s="231">
        <v>2.3833500000000001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505.65</v>
      </c>
      <c r="D108" s="232">
        <v>508.16666666666669</v>
      </c>
      <c r="E108" s="232">
        <v>500.33333333333337</v>
      </c>
      <c r="F108" s="232">
        <v>495.01666666666671</v>
      </c>
      <c r="G108" s="232">
        <v>487.18333333333339</v>
      </c>
      <c r="H108" s="232">
        <v>513.48333333333335</v>
      </c>
      <c r="I108" s="232">
        <v>521.31666666666672</v>
      </c>
      <c r="J108" s="232">
        <v>526.63333333333333</v>
      </c>
      <c r="K108" s="231">
        <v>516</v>
      </c>
      <c r="L108" s="231">
        <v>502.85</v>
      </c>
      <c r="M108" s="231">
        <v>0.52632999999999996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608</v>
      </c>
      <c r="D109" s="232">
        <v>606.36666666666667</v>
      </c>
      <c r="E109" s="232">
        <v>598.73333333333335</v>
      </c>
      <c r="F109" s="232">
        <v>589.4666666666667</v>
      </c>
      <c r="G109" s="232">
        <v>581.83333333333337</v>
      </c>
      <c r="H109" s="232">
        <v>615.63333333333333</v>
      </c>
      <c r="I109" s="232">
        <v>623.26666666666677</v>
      </c>
      <c r="J109" s="232">
        <v>632.5333333333333</v>
      </c>
      <c r="K109" s="231">
        <v>614</v>
      </c>
      <c r="L109" s="231">
        <v>597.1</v>
      </c>
      <c r="M109" s="231">
        <v>1.4552799999999999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6513.1</v>
      </c>
      <c r="D110" s="232">
        <v>6462.9833333333336</v>
      </c>
      <c r="E110" s="232">
        <v>6375.9666666666672</v>
      </c>
      <c r="F110" s="232">
        <v>6238.8333333333339</v>
      </c>
      <c r="G110" s="232">
        <v>6151.8166666666675</v>
      </c>
      <c r="H110" s="232">
        <v>6600.1166666666668</v>
      </c>
      <c r="I110" s="232">
        <v>6687.1333333333332</v>
      </c>
      <c r="J110" s="232">
        <v>6824.2666666666664</v>
      </c>
      <c r="K110" s="231">
        <v>6550</v>
      </c>
      <c r="L110" s="231">
        <v>6325.85</v>
      </c>
      <c r="M110" s="231">
        <v>0.47516999999999998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366.7</v>
      </c>
      <c r="D111" s="232">
        <v>369.93333333333334</v>
      </c>
      <c r="E111" s="232">
        <v>360.91666666666669</v>
      </c>
      <c r="F111" s="232">
        <v>355.13333333333333</v>
      </c>
      <c r="G111" s="232">
        <v>346.11666666666667</v>
      </c>
      <c r="H111" s="232">
        <v>375.7166666666667</v>
      </c>
      <c r="I111" s="232">
        <v>384.73333333333335</v>
      </c>
      <c r="J111" s="232">
        <v>390.51666666666671</v>
      </c>
      <c r="K111" s="231">
        <v>378.95</v>
      </c>
      <c r="L111" s="231">
        <v>364.15</v>
      </c>
      <c r="M111" s="231">
        <v>1.6434800000000001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274.60000000000002</v>
      </c>
      <c r="D112" s="232">
        <v>273.2833333333333</v>
      </c>
      <c r="E112" s="232">
        <v>270.86666666666662</v>
      </c>
      <c r="F112" s="232">
        <v>267.13333333333333</v>
      </c>
      <c r="G112" s="232">
        <v>264.71666666666664</v>
      </c>
      <c r="H112" s="232">
        <v>277.01666666666659</v>
      </c>
      <c r="I112" s="232">
        <v>279.43333333333334</v>
      </c>
      <c r="J112" s="232">
        <v>283.16666666666657</v>
      </c>
      <c r="K112" s="231">
        <v>275.7</v>
      </c>
      <c r="L112" s="231">
        <v>269.55</v>
      </c>
      <c r="M112" s="231">
        <v>8.4680999999999997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387.6</v>
      </c>
      <c r="D113" s="232">
        <v>394.60000000000008</v>
      </c>
      <c r="E113" s="232">
        <v>376.40000000000015</v>
      </c>
      <c r="F113" s="232">
        <v>365.20000000000005</v>
      </c>
      <c r="G113" s="232">
        <v>347.00000000000011</v>
      </c>
      <c r="H113" s="232">
        <v>405.80000000000018</v>
      </c>
      <c r="I113" s="232">
        <v>424.00000000000011</v>
      </c>
      <c r="J113" s="232">
        <v>435.20000000000022</v>
      </c>
      <c r="K113" s="231">
        <v>412.8</v>
      </c>
      <c r="L113" s="231">
        <v>383.4</v>
      </c>
      <c r="M113" s="231">
        <v>2.5545100000000001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574.95000000000005</v>
      </c>
      <c r="D114" s="232">
        <v>582.4666666666667</v>
      </c>
      <c r="E114" s="232">
        <v>563.48333333333335</v>
      </c>
      <c r="F114" s="232">
        <v>552.01666666666665</v>
      </c>
      <c r="G114" s="232">
        <v>533.0333333333333</v>
      </c>
      <c r="H114" s="232">
        <v>593.93333333333339</v>
      </c>
      <c r="I114" s="232">
        <v>612.91666666666674</v>
      </c>
      <c r="J114" s="232">
        <v>624.38333333333344</v>
      </c>
      <c r="K114" s="231">
        <v>601.45000000000005</v>
      </c>
      <c r="L114" s="231">
        <v>571</v>
      </c>
      <c r="M114" s="231">
        <v>4.72098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756.5</v>
      </c>
      <c r="D115" s="232">
        <v>759.30000000000007</v>
      </c>
      <c r="E115" s="232">
        <v>748.60000000000014</v>
      </c>
      <c r="F115" s="232">
        <v>740.7</v>
      </c>
      <c r="G115" s="232">
        <v>730.00000000000011</v>
      </c>
      <c r="H115" s="232">
        <v>767.20000000000016</v>
      </c>
      <c r="I115" s="232">
        <v>777.9000000000002</v>
      </c>
      <c r="J115" s="232">
        <v>785.80000000000018</v>
      </c>
      <c r="K115" s="231">
        <v>770</v>
      </c>
      <c r="L115" s="231">
        <v>751.4</v>
      </c>
      <c r="M115" s="231">
        <v>8.4596900000000002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906.4</v>
      </c>
      <c r="D116" s="232">
        <v>918.4666666666667</v>
      </c>
      <c r="E116" s="232">
        <v>891.03333333333342</v>
      </c>
      <c r="F116" s="232">
        <v>875.66666666666674</v>
      </c>
      <c r="G116" s="232">
        <v>848.23333333333346</v>
      </c>
      <c r="H116" s="232">
        <v>933.83333333333337</v>
      </c>
      <c r="I116" s="232">
        <v>961.26666666666677</v>
      </c>
      <c r="J116" s="232">
        <v>976.63333333333333</v>
      </c>
      <c r="K116" s="231">
        <v>945.9</v>
      </c>
      <c r="L116" s="231">
        <v>903.1</v>
      </c>
      <c r="M116" s="231">
        <v>53.806730000000002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138.44999999999999</v>
      </c>
      <c r="D117" s="232">
        <v>137.6</v>
      </c>
      <c r="E117" s="232">
        <v>136.04999999999998</v>
      </c>
      <c r="F117" s="232">
        <v>133.64999999999998</v>
      </c>
      <c r="G117" s="232">
        <v>132.09999999999997</v>
      </c>
      <c r="H117" s="232">
        <v>140</v>
      </c>
      <c r="I117" s="232">
        <v>141.55000000000001</v>
      </c>
      <c r="J117" s="232">
        <v>143.95000000000002</v>
      </c>
      <c r="K117" s="231">
        <v>139.15</v>
      </c>
      <c r="L117" s="231">
        <v>135.19999999999999</v>
      </c>
      <c r="M117" s="231">
        <v>34.007159999999999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1377.85</v>
      </c>
      <c r="D118" s="232">
        <v>1380.4333333333334</v>
      </c>
      <c r="E118" s="232">
        <v>1368.4666666666667</v>
      </c>
      <c r="F118" s="232">
        <v>1359.0833333333333</v>
      </c>
      <c r="G118" s="232">
        <v>1347.1166666666666</v>
      </c>
      <c r="H118" s="232">
        <v>1389.8166666666668</v>
      </c>
      <c r="I118" s="232">
        <v>1401.7833333333335</v>
      </c>
      <c r="J118" s="232">
        <v>1411.166666666667</v>
      </c>
      <c r="K118" s="231">
        <v>1392.4</v>
      </c>
      <c r="L118" s="231">
        <v>1371.05</v>
      </c>
      <c r="M118" s="231">
        <v>0.24501000000000001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215.4</v>
      </c>
      <c r="D119" s="232">
        <v>214.78333333333333</v>
      </c>
      <c r="E119" s="232">
        <v>212.61666666666667</v>
      </c>
      <c r="F119" s="232">
        <v>209.83333333333334</v>
      </c>
      <c r="G119" s="232">
        <v>207.66666666666669</v>
      </c>
      <c r="H119" s="232">
        <v>217.56666666666666</v>
      </c>
      <c r="I119" s="232">
        <v>219.73333333333335</v>
      </c>
      <c r="J119" s="232">
        <v>222.51666666666665</v>
      </c>
      <c r="K119" s="231">
        <v>216.95</v>
      </c>
      <c r="L119" s="231">
        <v>212</v>
      </c>
      <c r="M119" s="231">
        <v>60.540790000000001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452.05</v>
      </c>
      <c r="D120" s="232">
        <v>457.25</v>
      </c>
      <c r="E120" s="232">
        <v>444.8</v>
      </c>
      <c r="F120" s="232">
        <v>437.55</v>
      </c>
      <c r="G120" s="232">
        <v>425.1</v>
      </c>
      <c r="H120" s="232">
        <v>464.5</v>
      </c>
      <c r="I120" s="232">
        <v>476.95000000000005</v>
      </c>
      <c r="J120" s="232">
        <v>484.2</v>
      </c>
      <c r="K120" s="231">
        <v>469.7</v>
      </c>
      <c r="L120" s="231">
        <v>450</v>
      </c>
      <c r="M120" s="231">
        <v>2.9125800000000002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4298.6499999999996</v>
      </c>
      <c r="D121" s="232">
        <v>4300.3833333333332</v>
      </c>
      <c r="E121" s="232">
        <v>4262.9166666666661</v>
      </c>
      <c r="F121" s="232">
        <v>4227.1833333333325</v>
      </c>
      <c r="G121" s="232">
        <v>4189.7166666666653</v>
      </c>
      <c r="H121" s="232">
        <v>4336.1166666666668</v>
      </c>
      <c r="I121" s="232">
        <v>4373.5833333333339</v>
      </c>
      <c r="J121" s="232">
        <v>4409.3166666666675</v>
      </c>
      <c r="K121" s="231">
        <v>4337.8500000000004</v>
      </c>
      <c r="L121" s="231">
        <v>4264.6499999999996</v>
      </c>
      <c r="M121" s="231">
        <v>2.4838399999999998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1473.5</v>
      </c>
      <c r="D122" s="232">
        <v>1469.8500000000001</v>
      </c>
      <c r="E122" s="232">
        <v>1457.7000000000003</v>
      </c>
      <c r="F122" s="232">
        <v>1441.9</v>
      </c>
      <c r="G122" s="232">
        <v>1429.7500000000002</v>
      </c>
      <c r="H122" s="232">
        <v>1485.6500000000003</v>
      </c>
      <c r="I122" s="232">
        <v>1497.8000000000004</v>
      </c>
      <c r="J122" s="232">
        <v>1513.6000000000004</v>
      </c>
      <c r="K122" s="231">
        <v>1482</v>
      </c>
      <c r="L122" s="231">
        <v>1454.05</v>
      </c>
      <c r="M122" s="231">
        <v>8.8556000000000008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2260.0500000000002</v>
      </c>
      <c r="D123" s="232">
        <v>2246.75</v>
      </c>
      <c r="E123" s="232">
        <v>2221.4</v>
      </c>
      <c r="F123" s="232">
        <v>2182.75</v>
      </c>
      <c r="G123" s="232">
        <v>2157.4</v>
      </c>
      <c r="H123" s="232">
        <v>2285.4</v>
      </c>
      <c r="I123" s="232">
        <v>2310.7500000000005</v>
      </c>
      <c r="J123" s="232">
        <v>2349.4</v>
      </c>
      <c r="K123" s="231">
        <v>2272.1</v>
      </c>
      <c r="L123" s="231">
        <v>2208.1</v>
      </c>
      <c r="M123" s="231">
        <v>0.6411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590.5</v>
      </c>
      <c r="D124" s="232">
        <v>592.55000000000007</v>
      </c>
      <c r="E124" s="232">
        <v>585.65000000000009</v>
      </c>
      <c r="F124" s="232">
        <v>580.80000000000007</v>
      </c>
      <c r="G124" s="232">
        <v>573.90000000000009</v>
      </c>
      <c r="H124" s="232">
        <v>597.40000000000009</v>
      </c>
      <c r="I124" s="232">
        <v>604.29999999999995</v>
      </c>
      <c r="J124" s="232">
        <v>609.15000000000009</v>
      </c>
      <c r="K124" s="231">
        <v>599.45000000000005</v>
      </c>
      <c r="L124" s="231">
        <v>587.70000000000005</v>
      </c>
      <c r="M124" s="231">
        <v>15.00634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898.55</v>
      </c>
      <c r="D125" s="232">
        <v>901.01666666666677</v>
      </c>
      <c r="E125" s="232">
        <v>890.08333333333348</v>
      </c>
      <c r="F125" s="232">
        <v>881.61666666666667</v>
      </c>
      <c r="G125" s="232">
        <v>870.68333333333339</v>
      </c>
      <c r="H125" s="232">
        <v>909.48333333333358</v>
      </c>
      <c r="I125" s="232">
        <v>920.41666666666674</v>
      </c>
      <c r="J125" s="232">
        <v>928.88333333333367</v>
      </c>
      <c r="K125" s="231">
        <v>911.95</v>
      </c>
      <c r="L125" s="231">
        <v>892.55</v>
      </c>
      <c r="M125" s="231">
        <v>3.9176099999999998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964.95</v>
      </c>
      <c r="D126" s="232">
        <v>969.95000000000016</v>
      </c>
      <c r="E126" s="232">
        <v>950.8000000000003</v>
      </c>
      <c r="F126" s="232">
        <v>936.65000000000009</v>
      </c>
      <c r="G126" s="232">
        <v>917.50000000000023</v>
      </c>
      <c r="H126" s="232">
        <v>984.10000000000036</v>
      </c>
      <c r="I126" s="232">
        <v>1003.2500000000002</v>
      </c>
      <c r="J126" s="232">
        <v>1017.4000000000004</v>
      </c>
      <c r="K126" s="231">
        <v>989.1</v>
      </c>
      <c r="L126" s="231">
        <v>955.8</v>
      </c>
      <c r="M126" s="231">
        <v>1.1390400000000001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303.85000000000002</v>
      </c>
      <c r="D127" s="232">
        <v>303.5</v>
      </c>
      <c r="E127" s="232">
        <v>299.5</v>
      </c>
      <c r="F127" s="232">
        <v>295.14999999999998</v>
      </c>
      <c r="G127" s="232">
        <v>291.14999999999998</v>
      </c>
      <c r="H127" s="232">
        <v>307.85000000000002</v>
      </c>
      <c r="I127" s="232">
        <v>311.85000000000002</v>
      </c>
      <c r="J127" s="232">
        <v>316.20000000000005</v>
      </c>
      <c r="K127" s="231">
        <v>307.5</v>
      </c>
      <c r="L127" s="231">
        <v>299.14999999999998</v>
      </c>
      <c r="M127" s="231">
        <v>14.491390000000001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1570.1</v>
      </c>
      <c r="D128" s="232">
        <v>1572.05</v>
      </c>
      <c r="E128" s="232">
        <v>1554.85</v>
      </c>
      <c r="F128" s="232">
        <v>1539.6</v>
      </c>
      <c r="G128" s="232">
        <v>1522.3999999999999</v>
      </c>
      <c r="H128" s="232">
        <v>1587.3</v>
      </c>
      <c r="I128" s="232">
        <v>1604.5000000000002</v>
      </c>
      <c r="J128" s="232">
        <v>1619.75</v>
      </c>
      <c r="K128" s="231">
        <v>1589.25</v>
      </c>
      <c r="L128" s="231">
        <v>1556.8</v>
      </c>
      <c r="M128" s="231">
        <v>6.4054099999999998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944.3</v>
      </c>
      <c r="D129" s="232">
        <v>950.73333333333323</v>
      </c>
      <c r="E129" s="232">
        <v>933.56666666666649</v>
      </c>
      <c r="F129" s="232">
        <v>922.83333333333326</v>
      </c>
      <c r="G129" s="232">
        <v>905.66666666666652</v>
      </c>
      <c r="H129" s="232">
        <v>961.46666666666647</v>
      </c>
      <c r="I129" s="232">
        <v>978.63333333333321</v>
      </c>
      <c r="J129" s="232">
        <v>989.36666666666645</v>
      </c>
      <c r="K129" s="231">
        <v>967.9</v>
      </c>
      <c r="L129" s="231">
        <v>940</v>
      </c>
      <c r="M129" s="231">
        <v>2.5836700000000001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815.25</v>
      </c>
      <c r="D130" s="232">
        <v>824.58333333333337</v>
      </c>
      <c r="E130" s="232">
        <v>798.4666666666667</v>
      </c>
      <c r="F130" s="232">
        <v>781.68333333333328</v>
      </c>
      <c r="G130" s="232">
        <v>755.56666666666661</v>
      </c>
      <c r="H130" s="232">
        <v>841.36666666666679</v>
      </c>
      <c r="I130" s="232">
        <v>867.48333333333335</v>
      </c>
      <c r="J130" s="232">
        <v>884.26666666666688</v>
      </c>
      <c r="K130" s="231">
        <v>850.7</v>
      </c>
      <c r="L130" s="231">
        <v>807.8</v>
      </c>
      <c r="M130" s="231">
        <v>0.39676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351.65</v>
      </c>
      <c r="D131" s="232">
        <v>351.45</v>
      </c>
      <c r="E131" s="232">
        <v>349.04999999999995</v>
      </c>
      <c r="F131" s="232">
        <v>346.45</v>
      </c>
      <c r="G131" s="232">
        <v>344.04999999999995</v>
      </c>
      <c r="H131" s="232">
        <v>354.04999999999995</v>
      </c>
      <c r="I131" s="232">
        <v>356.44999999999993</v>
      </c>
      <c r="J131" s="232">
        <v>359.04999999999995</v>
      </c>
      <c r="K131" s="231">
        <v>353.85</v>
      </c>
      <c r="L131" s="231">
        <v>348.85</v>
      </c>
      <c r="M131" s="231">
        <v>25.202020000000001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532.6</v>
      </c>
      <c r="D132" s="232">
        <v>529.94999999999993</v>
      </c>
      <c r="E132" s="232">
        <v>524.89999999999986</v>
      </c>
      <c r="F132" s="232">
        <v>517.19999999999993</v>
      </c>
      <c r="G132" s="232">
        <v>512.14999999999986</v>
      </c>
      <c r="H132" s="232">
        <v>537.64999999999986</v>
      </c>
      <c r="I132" s="232">
        <v>542.69999999999982</v>
      </c>
      <c r="J132" s="232">
        <v>550.39999999999986</v>
      </c>
      <c r="K132" s="231">
        <v>535</v>
      </c>
      <c r="L132" s="231">
        <v>522.25</v>
      </c>
      <c r="M132" s="231">
        <v>23.305230000000002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1833.9</v>
      </c>
      <c r="D133" s="232">
        <v>1833.55</v>
      </c>
      <c r="E133" s="232">
        <v>1812.35</v>
      </c>
      <c r="F133" s="232">
        <v>1790.8</v>
      </c>
      <c r="G133" s="232">
        <v>1769.6</v>
      </c>
      <c r="H133" s="232">
        <v>1855.1</v>
      </c>
      <c r="I133" s="232">
        <v>1876.3000000000002</v>
      </c>
      <c r="J133" s="232">
        <v>1897.85</v>
      </c>
      <c r="K133" s="231">
        <v>1854.75</v>
      </c>
      <c r="L133" s="231">
        <v>1812</v>
      </c>
      <c r="M133" s="231">
        <v>3.5988600000000002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617.75</v>
      </c>
      <c r="D134" s="232">
        <v>619.19999999999993</v>
      </c>
      <c r="E134" s="232">
        <v>611.64999999999986</v>
      </c>
      <c r="F134" s="232">
        <v>605.54999999999995</v>
      </c>
      <c r="G134" s="232">
        <v>597.99999999999989</v>
      </c>
      <c r="H134" s="232">
        <v>625.29999999999984</v>
      </c>
      <c r="I134" s="232">
        <v>632.8499999999998</v>
      </c>
      <c r="J134" s="232">
        <v>638.94999999999982</v>
      </c>
      <c r="K134" s="231">
        <v>626.75</v>
      </c>
      <c r="L134" s="231">
        <v>613.1</v>
      </c>
      <c r="M134" s="231">
        <v>1.4765600000000001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1799.15</v>
      </c>
      <c r="D135" s="232">
        <v>1798.2833333333335</v>
      </c>
      <c r="E135" s="232">
        <v>1778.616666666667</v>
      </c>
      <c r="F135" s="232">
        <v>1758.0833333333335</v>
      </c>
      <c r="G135" s="232">
        <v>1738.416666666667</v>
      </c>
      <c r="H135" s="232">
        <v>1818.8166666666671</v>
      </c>
      <c r="I135" s="232">
        <v>1838.4833333333336</v>
      </c>
      <c r="J135" s="232">
        <v>1859.0166666666671</v>
      </c>
      <c r="K135" s="231">
        <v>1817.95</v>
      </c>
      <c r="L135" s="231">
        <v>1777.75</v>
      </c>
      <c r="M135" s="231">
        <v>3.1391399999999998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345.6</v>
      </c>
      <c r="D136" s="232">
        <v>344.88333333333338</v>
      </c>
      <c r="E136" s="232">
        <v>339.56666666666678</v>
      </c>
      <c r="F136" s="232">
        <v>333.53333333333342</v>
      </c>
      <c r="G136" s="232">
        <v>328.21666666666681</v>
      </c>
      <c r="H136" s="232">
        <v>350.91666666666674</v>
      </c>
      <c r="I136" s="232">
        <v>356.23333333333335</v>
      </c>
      <c r="J136" s="232">
        <v>362.26666666666671</v>
      </c>
      <c r="K136" s="231">
        <v>350.2</v>
      </c>
      <c r="L136" s="231">
        <v>338.85</v>
      </c>
      <c r="M136" s="231">
        <v>78.997299999999996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187.8</v>
      </c>
      <c r="D137" s="232">
        <v>185.83333333333334</v>
      </c>
      <c r="E137" s="232">
        <v>183.26666666666668</v>
      </c>
      <c r="F137" s="232">
        <v>178.73333333333335</v>
      </c>
      <c r="G137" s="232">
        <v>176.16666666666669</v>
      </c>
      <c r="H137" s="232">
        <v>190.36666666666667</v>
      </c>
      <c r="I137" s="232">
        <v>192.93333333333334</v>
      </c>
      <c r="J137" s="232">
        <v>197.46666666666667</v>
      </c>
      <c r="K137" s="231">
        <v>188.4</v>
      </c>
      <c r="L137" s="231">
        <v>181.3</v>
      </c>
      <c r="M137" s="231">
        <v>25.797339999999998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152.4</v>
      </c>
      <c r="D138" s="232">
        <v>151.46666666666667</v>
      </c>
      <c r="E138" s="232">
        <v>149.28333333333333</v>
      </c>
      <c r="F138" s="232">
        <v>146.16666666666666</v>
      </c>
      <c r="G138" s="232">
        <v>143.98333333333332</v>
      </c>
      <c r="H138" s="232">
        <v>154.58333333333334</v>
      </c>
      <c r="I138" s="232">
        <v>156.76666666666668</v>
      </c>
      <c r="J138" s="232">
        <v>159.88333333333335</v>
      </c>
      <c r="K138" s="231">
        <v>153.65</v>
      </c>
      <c r="L138" s="231">
        <v>148.35</v>
      </c>
      <c r="M138" s="231">
        <v>23.946200000000001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30.6</v>
      </c>
      <c r="D139" s="232">
        <v>30.716666666666669</v>
      </c>
      <c r="E139" s="232">
        <v>30.133333333333336</v>
      </c>
      <c r="F139" s="232">
        <v>29.666666666666668</v>
      </c>
      <c r="G139" s="232">
        <v>29.083333333333336</v>
      </c>
      <c r="H139" s="232">
        <v>31.183333333333337</v>
      </c>
      <c r="I139" s="232">
        <v>31.766666666666666</v>
      </c>
      <c r="J139" s="232">
        <v>32.233333333333334</v>
      </c>
      <c r="K139" s="231">
        <v>31.3</v>
      </c>
      <c r="L139" s="231">
        <v>30.25</v>
      </c>
      <c r="M139" s="231">
        <v>14.387700000000001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195.65</v>
      </c>
      <c r="D140" s="232">
        <v>196.21666666666667</v>
      </c>
      <c r="E140" s="232">
        <v>194.43333333333334</v>
      </c>
      <c r="F140" s="232">
        <v>193.21666666666667</v>
      </c>
      <c r="G140" s="232">
        <v>191.43333333333334</v>
      </c>
      <c r="H140" s="232">
        <v>197.43333333333334</v>
      </c>
      <c r="I140" s="232">
        <v>199.2166666666667</v>
      </c>
      <c r="J140" s="232">
        <v>200.43333333333334</v>
      </c>
      <c r="K140" s="231">
        <v>198</v>
      </c>
      <c r="L140" s="231">
        <v>195</v>
      </c>
      <c r="M140" s="231">
        <v>1.40787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2825.6</v>
      </c>
      <c r="D141" s="232">
        <v>2841.5333333333333</v>
      </c>
      <c r="E141" s="232">
        <v>2800.5666666666666</v>
      </c>
      <c r="F141" s="232">
        <v>2775.5333333333333</v>
      </c>
      <c r="G141" s="232">
        <v>2734.5666666666666</v>
      </c>
      <c r="H141" s="232">
        <v>2866.5666666666666</v>
      </c>
      <c r="I141" s="232">
        <v>2907.5333333333328</v>
      </c>
      <c r="J141" s="232">
        <v>2932.5666666666666</v>
      </c>
      <c r="K141" s="231">
        <v>2882.5</v>
      </c>
      <c r="L141" s="231">
        <v>2816.5</v>
      </c>
      <c r="M141" s="231">
        <v>3.4003999999999999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2890.65</v>
      </c>
      <c r="D142" s="232">
        <v>2851.6166666666663</v>
      </c>
      <c r="E142" s="232">
        <v>2799.2333333333327</v>
      </c>
      <c r="F142" s="232">
        <v>2707.8166666666662</v>
      </c>
      <c r="G142" s="232">
        <v>2655.4333333333325</v>
      </c>
      <c r="H142" s="232">
        <v>2943.0333333333328</v>
      </c>
      <c r="I142" s="232">
        <v>2995.416666666667</v>
      </c>
      <c r="J142" s="232">
        <v>3086.833333333333</v>
      </c>
      <c r="K142" s="231">
        <v>2904</v>
      </c>
      <c r="L142" s="231">
        <v>2760.2</v>
      </c>
      <c r="M142" s="231">
        <v>7.08324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1989.35</v>
      </c>
      <c r="D143" s="232">
        <v>1963.1166666666668</v>
      </c>
      <c r="E143" s="232">
        <v>1926.2333333333336</v>
      </c>
      <c r="F143" s="232">
        <v>1863.1166666666668</v>
      </c>
      <c r="G143" s="232">
        <v>1826.2333333333336</v>
      </c>
      <c r="H143" s="232">
        <v>2026.2333333333336</v>
      </c>
      <c r="I143" s="232">
        <v>2063.1166666666668</v>
      </c>
      <c r="J143" s="232">
        <v>2126.2333333333336</v>
      </c>
      <c r="K143" s="231">
        <v>2000</v>
      </c>
      <c r="L143" s="231">
        <v>1900</v>
      </c>
      <c r="M143" s="231">
        <v>3.1303100000000001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4316.6000000000004</v>
      </c>
      <c r="D144" s="232">
        <v>4351.8666666666668</v>
      </c>
      <c r="E144" s="232">
        <v>4264.7333333333336</v>
      </c>
      <c r="F144" s="232">
        <v>4212.8666666666668</v>
      </c>
      <c r="G144" s="232">
        <v>4125.7333333333336</v>
      </c>
      <c r="H144" s="232">
        <v>4403.7333333333336</v>
      </c>
      <c r="I144" s="232">
        <v>4490.8666666666668</v>
      </c>
      <c r="J144" s="232">
        <v>4542.7333333333336</v>
      </c>
      <c r="K144" s="231">
        <v>4439</v>
      </c>
      <c r="L144" s="231">
        <v>4300</v>
      </c>
      <c r="M144" s="231">
        <v>5.39975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502.35</v>
      </c>
      <c r="D145" s="232">
        <v>502.31666666666666</v>
      </c>
      <c r="E145" s="232">
        <v>496.63333333333333</v>
      </c>
      <c r="F145" s="232">
        <v>490.91666666666669</v>
      </c>
      <c r="G145" s="232">
        <v>485.23333333333335</v>
      </c>
      <c r="H145" s="232">
        <v>508.0333333333333</v>
      </c>
      <c r="I145" s="232">
        <v>513.71666666666658</v>
      </c>
      <c r="J145" s="232">
        <v>519.43333333333328</v>
      </c>
      <c r="K145" s="231">
        <v>508</v>
      </c>
      <c r="L145" s="231">
        <v>496.6</v>
      </c>
      <c r="M145" s="231">
        <v>1.36642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157.25</v>
      </c>
      <c r="D146" s="232">
        <v>158.31666666666666</v>
      </c>
      <c r="E146" s="232">
        <v>154.63333333333333</v>
      </c>
      <c r="F146" s="232">
        <v>152.01666666666665</v>
      </c>
      <c r="G146" s="232">
        <v>148.33333333333331</v>
      </c>
      <c r="H146" s="232">
        <v>160.93333333333334</v>
      </c>
      <c r="I146" s="232">
        <v>164.61666666666667</v>
      </c>
      <c r="J146" s="232">
        <v>167.23333333333335</v>
      </c>
      <c r="K146" s="231">
        <v>162</v>
      </c>
      <c r="L146" s="231">
        <v>155.69999999999999</v>
      </c>
      <c r="M146" s="231">
        <v>5.9845899999999999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160.44999999999999</v>
      </c>
      <c r="D147" s="232">
        <v>159.93333333333334</v>
      </c>
      <c r="E147" s="232">
        <v>157.71666666666667</v>
      </c>
      <c r="F147" s="232">
        <v>154.98333333333332</v>
      </c>
      <c r="G147" s="232">
        <v>152.76666666666665</v>
      </c>
      <c r="H147" s="232">
        <v>162.66666666666669</v>
      </c>
      <c r="I147" s="232">
        <v>164.88333333333338</v>
      </c>
      <c r="J147" s="232">
        <v>167.6166666666667</v>
      </c>
      <c r="K147" s="231">
        <v>162.15</v>
      </c>
      <c r="L147" s="231">
        <v>157.19999999999999</v>
      </c>
      <c r="M147" s="231">
        <v>2.7109200000000002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46.7</v>
      </c>
      <c r="D148" s="232">
        <v>46.683333333333337</v>
      </c>
      <c r="E148" s="232">
        <v>45.916666666666671</v>
      </c>
      <c r="F148" s="232">
        <v>45.133333333333333</v>
      </c>
      <c r="G148" s="232">
        <v>44.366666666666667</v>
      </c>
      <c r="H148" s="232">
        <v>47.466666666666676</v>
      </c>
      <c r="I148" s="232">
        <v>48.233333333333341</v>
      </c>
      <c r="J148" s="232">
        <v>49.01666666666668</v>
      </c>
      <c r="K148" s="231">
        <v>47.45</v>
      </c>
      <c r="L148" s="231">
        <v>45.9</v>
      </c>
      <c r="M148" s="231">
        <v>98.005020000000002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64.5</v>
      </c>
      <c r="D149" s="232">
        <v>64.13333333333334</v>
      </c>
      <c r="E149" s="232">
        <v>63.366666666666674</v>
      </c>
      <c r="F149" s="232">
        <v>62.233333333333334</v>
      </c>
      <c r="G149" s="232">
        <v>61.466666666666669</v>
      </c>
      <c r="H149" s="232">
        <v>65.26666666666668</v>
      </c>
      <c r="I149" s="232">
        <v>66.03333333333336</v>
      </c>
      <c r="J149" s="232">
        <v>67.166666666666686</v>
      </c>
      <c r="K149" s="231">
        <v>64.900000000000006</v>
      </c>
      <c r="L149" s="231">
        <v>63</v>
      </c>
      <c r="M149" s="231">
        <v>10.48448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3105.9</v>
      </c>
      <c r="D150" s="232">
        <v>3126.0166666666664</v>
      </c>
      <c r="E150" s="232">
        <v>3071.0333333333328</v>
      </c>
      <c r="F150" s="232">
        <v>3036.1666666666665</v>
      </c>
      <c r="G150" s="232">
        <v>2981.1833333333329</v>
      </c>
      <c r="H150" s="232">
        <v>3160.8833333333328</v>
      </c>
      <c r="I150" s="232">
        <v>3215.8666666666663</v>
      </c>
      <c r="J150" s="232">
        <v>3250.7333333333327</v>
      </c>
      <c r="K150" s="231">
        <v>3181</v>
      </c>
      <c r="L150" s="231">
        <v>3091.15</v>
      </c>
      <c r="M150" s="231">
        <v>9.7409999999999997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467.95</v>
      </c>
      <c r="D151" s="232">
        <v>457.25</v>
      </c>
      <c r="E151" s="232">
        <v>439.9</v>
      </c>
      <c r="F151" s="232">
        <v>411.84999999999997</v>
      </c>
      <c r="G151" s="232">
        <v>394.49999999999994</v>
      </c>
      <c r="H151" s="232">
        <v>485.3</v>
      </c>
      <c r="I151" s="232">
        <v>502.65000000000003</v>
      </c>
      <c r="J151" s="232">
        <v>530.70000000000005</v>
      </c>
      <c r="K151" s="231">
        <v>474.6</v>
      </c>
      <c r="L151" s="231">
        <v>429.2</v>
      </c>
      <c r="M151" s="231">
        <v>15.81926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399.35</v>
      </c>
      <c r="D152" s="232">
        <v>396.26666666666665</v>
      </c>
      <c r="E152" s="232">
        <v>386.63333333333333</v>
      </c>
      <c r="F152" s="232">
        <v>373.91666666666669</v>
      </c>
      <c r="G152" s="232">
        <v>364.28333333333336</v>
      </c>
      <c r="H152" s="232">
        <v>408.98333333333329</v>
      </c>
      <c r="I152" s="232">
        <v>418.61666666666662</v>
      </c>
      <c r="J152" s="232">
        <v>431.33333333333326</v>
      </c>
      <c r="K152" s="231">
        <v>405.9</v>
      </c>
      <c r="L152" s="231">
        <v>383.55</v>
      </c>
      <c r="M152" s="231">
        <v>3.5750199999999999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1248.8499999999999</v>
      </c>
      <c r="D153" s="232">
        <v>1248.0333333333333</v>
      </c>
      <c r="E153" s="232">
        <v>1218.0666666666666</v>
      </c>
      <c r="F153" s="232">
        <v>1187.2833333333333</v>
      </c>
      <c r="G153" s="232">
        <v>1157.3166666666666</v>
      </c>
      <c r="H153" s="232">
        <v>1278.8166666666666</v>
      </c>
      <c r="I153" s="232">
        <v>1308.7833333333333</v>
      </c>
      <c r="J153" s="232">
        <v>1339.5666666666666</v>
      </c>
      <c r="K153" s="231">
        <v>1278</v>
      </c>
      <c r="L153" s="231">
        <v>1217.25</v>
      </c>
      <c r="M153" s="231">
        <v>2.0812900000000001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71.349999999999994</v>
      </c>
      <c r="D154" s="232">
        <v>71.283333333333346</v>
      </c>
      <c r="E154" s="232">
        <v>70.116666666666688</v>
      </c>
      <c r="F154" s="232">
        <v>68.88333333333334</v>
      </c>
      <c r="G154" s="232">
        <v>67.716666666666683</v>
      </c>
      <c r="H154" s="232">
        <v>72.516666666666694</v>
      </c>
      <c r="I154" s="232">
        <v>73.683333333333351</v>
      </c>
      <c r="J154" s="232">
        <v>74.9166666666667</v>
      </c>
      <c r="K154" s="231">
        <v>72.45</v>
      </c>
      <c r="L154" s="231">
        <v>70.05</v>
      </c>
      <c r="M154" s="231">
        <v>12.591760000000001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71.5</v>
      </c>
      <c r="D155" s="232">
        <v>71.350000000000009</v>
      </c>
      <c r="E155" s="232">
        <v>69.300000000000011</v>
      </c>
      <c r="F155" s="232">
        <v>67.100000000000009</v>
      </c>
      <c r="G155" s="232">
        <v>65.050000000000011</v>
      </c>
      <c r="H155" s="232">
        <v>73.550000000000011</v>
      </c>
      <c r="I155" s="232">
        <v>75.599999999999994</v>
      </c>
      <c r="J155" s="232">
        <v>77.800000000000011</v>
      </c>
      <c r="K155" s="231">
        <v>73.400000000000006</v>
      </c>
      <c r="L155" s="231">
        <v>69.150000000000006</v>
      </c>
      <c r="M155" s="231">
        <v>173.66571999999999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2075.35</v>
      </c>
      <c r="D156" s="232">
        <v>2060.4500000000003</v>
      </c>
      <c r="E156" s="232">
        <v>1992.9000000000005</v>
      </c>
      <c r="F156" s="232">
        <v>1910.4500000000003</v>
      </c>
      <c r="G156" s="232">
        <v>1842.9000000000005</v>
      </c>
      <c r="H156" s="232">
        <v>2142.9000000000005</v>
      </c>
      <c r="I156" s="232">
        <v>2210.4500000000007</v>
      </c>
      <c r="J156" s="232">
        <v>2292.9000000000005</v>
      </c>
      <c r="K156" s="231">
        <v>2128</v>
      </c>
      <c r="L156" s="231">
        <v>1978</v>
      </c>
      <c r="M156" s="231">
        <v>13.70275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175.35</v>
      </c>
      <c r="D157" s="232">
        <v>174.73333333333335</v>
      </c>
      <c r="E157" s="232">
        <v>172.7166666666667</v>
      </c>
      <c r="F157" s="232">
        <v>170.08333333333334</v>
      </c>
      <c r="G157" s="232">
        <v>168.06666666666669</v>
      </c>
      <c r="H157" s="232">
        <v>177.3666666666667</v>
      </c>
      <c r="I157" s="232">
        <v>179.38333333333335</v>
      </c>
      <c r="J157" s="232">
        <v>182.01666666666671</v>
      </c>
      <c r="K157" s="231">
        <v>176.75</v>
      </c>
      <c r="L157" s="231">
        <v>172.1</v>
      </c>
      <c r="M157" s="231">
        <v>46.396419999999999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262.75</v>
      </c>
      <c r="D158" s="232">
        <v>264.18333333333334</v>
      </c>
      <c r="E158" s="232">
        <v>259.16666666666669</v>
      </c>
      <c r="F158" s="232">
        <v>255.58333333333337</v>
      </c>
      <c r="G158" s="232">
        <v>250.56666666666672</v>
      </c>
      <c r="H158" s="232">
        <v>267.76666666666665</v>
      </c>
      <c r="I158" s="232">
        <v>272.7833333333333</v>
      </c>
      <c r="J158" s="232">
        <v>276.36666666666662</v>
      </c>
      <c r="K158" s="231">
        <v>269.2</v>
      </c>
      <c r="L158" s="231">
        <v>260.60000000000002</v>
      </c>
      <c r="M158" s="231">
        <v>0.55134000000000005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139.94999999999999</v>
      </c>
      <c r="D159" s="232">
        <v>140.38333333333333</v>
      </c>
      <c r="E159" s="232">
        <v>138.26666666666665</v>
      </c>
      <c r="F159" s="232">
        <v>136.58333333333331</v>
      </c>
      <c r="G159" s="232">
        <v>134.46666666666664</v>
      </c>
      <c r="H159" s="232">
        <v>142.06666666666666</v>
      </c>
      <c r="I159" s="232">
        <v>144.18333333333334</v>
      </c>
      <c r="J159" s="232">
        <v>145.86666666666667</v>
      </c>
      <c r="K159" s="231">
        <v>142.5</v>
      </c>
      <c r="L159" s="231">
        <v>138.69999999999999</v>
      </c>
      <c r="M159" s="231">
        <v>51.14855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129.15</v>
      </c>
      <c r="D160" s="232">
        <v>128.91666666666666</v>
      </c>
      <c r="E160" s="232">
        <v>127.83333333333331</v>
      </c>
      <c r="F160" s="232">
        <v>126.51666666666665</v>
      </c>
      <c r="G160" s="232">
        <v>125.43333333333331</v>
      </c>
      <c r="H160" s="232">
        <v>130.23333333333332</v>
      </c>
      <c r="I160" s="232">
        <v>131.31666666666663</v>
      </c>
      <c r="J160" s="232">
        <v>132.63333333333333</v>
      </c>
      <c r="K160" s="231">
        <v>130</v>
      </c>
      <c r="L160" s="231">
        <v>127.6</v>
      </c>
      <c r="M160" s="231">
        <v>81.787559999999999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234.15</v>
      </c>
      <c r="D161" s="232">
        <v>231.43333333333331</v>
      </c>
      <c r="E161" s="232">
        <v>228.71666666666661</v>
      </c>
      <c r="F161" s="232">
        <v>223.2833333333333</v>
      </c>
      <c r="G161" s="232">
        <v>220.56666666666661</v>
      </c>
      <c r="H161" s="232">
        <v>236.86666666666662</v>
      </c>
      <c r="I161" s="232">
        <v>239.58333333333331</v>
      </c>
      <c r="J161" s="232">
        <v>245.01666666666662</v>
      </c>
      <c r="K161" s="231">
        <v>234.15</v>
      </c>
      <c r="L161" s="231">
        <v>226</v>
      </c>
      <c r="M161" s="231">
        <v>3.1215799999999998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4625.2</v>
      </c>
      <c r="D162" s="232">
        <v>4659.2833333333328</v>
      </c>
      <c r="E162" s="232">
        <v>4556.9666666666653</v>
      </c>
      <c r="F162" s="232">
        <v>4488.7333333333327</v>
      </c>
      <c r="G162" s="232">
        <v>4386.4166666666652</v>
      </c>
      <c r="H162" s="232">
        <v>4727.5166666666655</v>
      </c>
      <c r="I162" s="232">
        <v>4829.833333333333</v>
      </c>
      <c r="J162" s="232">
        <v>4898.0666666666657</v>
      </c>
      <c r="K162" s="231">
        <v>4761.6000000000004</v>
      </c>
      <c r="L162" s="231">
        <v>4591.05</v>
      </c>
      <c r="M162" s="231">
        <v>0.37275999999999998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705.7</v>
      </c>
      <c r="D163" s="232">
        <v>702.23333333333323</v>
      </c>
      <c r="E163" s="232">
        <v>694.46666666666647</v>
      </c>
      <c r="F163" s="232">
        <v>683.23333333333323</v>
      </c>
      <c r="G163" s="232">
        <v>675.46666666666647</v>
      </c>
      <c r="H163" s="232">
        <v>713.46666666666647</v>
      </c>
      <c r="I163" s="232">
        <v>721.23333333333312</v>
      </c>
      <c r="J163" s="232">
        <v>732.46666666666647</v>
      </c>
      <c r="K163" s="231">
        <v>710</v>
      </c>
      <c r="L163" s="231">
        <v>691</v>
      </c>
      <c r="M163" s="231">
        <v>4.1129199999999999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169.05</v>
      </c>
      <c r="D164" s="232">
        <v>168.95000000000002</v>
      </c>
      <c r="E164" s="232">
        <v>165.50000000000003</v>
      </c>
      <c r="F164" s="232">
        <v>161.95000000000002</v>
      </c>
      <c r="G164" s="232">
        <v>158.50000000000003</v>
      </c>
      <c r="H164" s="232">
        <v>172.50000000000003</v>
      </c>
      <c r="I164" s="232">
        <v>175.95000000000002</v>
      </c>
      <c r="J164" s="232">
        <v>179.50000000000003</v>
      </c>
      <c r="K164" s="231">
        <v>172.4</v>
      </c>
      <c r="L164" s="231">
        <v>165.4</v>
      </c>
      <c r="M164" s="231">
        <v>4.6298399999999997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112.65</v>
      </c>
      <c r="D165" s="232">
        <v>112.46666666666665</v>
      </c>
      <c r="E165" s="232">
        <v>110.93333333333331</v>
      </c>
      <c r="F165" s="232">
        <v>109.21666666666665</v>
      </c>
      <c r="G165" s="232">
        <v>107.68333333333331</v>
      </c>
      <c r="H165" s="232">
        <v>114.18333333333331</v>
      </c>
      <c r="I165" s="232">
        <v>115.71666666666664</v>
      </c>
      <c r="J165" s="232">
        <v>117.43333333333331</v>
      </c>
      <c r="K165" s="231">
        <v>114</v>
      </c>
      <c r="L165" s="231">
        <v>110.75</v>
      </c>
      <c r="M165" s="231">
        <v>14.98986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267.25</v>
      </c>
      <c r="D166" s="232">
        <v>266.90000000000003</v>
      </c>
      <c r="E166" s="232">
        <v>262.70000000000005</v>
      </c>
      <c r="F166" s="232">
        <v>258.15000000000003</v>
      </c>
      <c r="G166" s="232">
        <v>253.95000000000005</v>
      </c>
      <c r="H166" s="232">
        <v>271.45000000000005</v>
      </c>
      <c r="I166" s="232">
        <v>275.64999999999998</v>
      </c>
      <c r="J166" s="232">
        <v>280.20000000000005</v>
      </c>
      <c r="K166" s="231">
        <v>271.10000000000002</v>
      </c>
      <c r="L166" s="231">
        <v>262.35000000000002</v>
      </c>
      <c r="M166" s="231">
        <v>8.2720099999999999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1036.1500000000001</v>
      </c>
      <c r="D167" s="232">
        <v>1034.4166666666667</v>
      </c>
      <c r="E167" s="232">
        <v>994.78333333333353</v>
      </c>
      <c r="F167" s="232">
        <v>953.41666666666674</v>
      </c>
      <c r="G167" s="232">
        <v>913.78333333333353</v>
      </c>
      <c r="H167" s="232">
        <v>1075.7833333333335</v>
      </c>
      <c r="I167" s="232">
        <v>1115.4166666666667</v>
      </c>
      <c r="J167" s="232">
        <v>1156.7833333333335</v>
      </c>
      <c r="K167" s="231">
        <v>1074.05</v>
      </c>
      <c r="L167" s="231">
        <v>993.05</v>
      </c>
      <c r="M167" s="231">
        <v>2.9866100000000002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102.65</v>
      </c>
      <c r="D168" s="232">
        <v>103.05000000000001</v>
      </c>
      <c r="E168" s="232">
        <v>101.90000000000002</v>
      </c>
      <c r="F168" s="232">
        <v>101.15</v>
      </c>
      <c r="G168" s="232">
        <v>100.00000000000001</v>
      </c>
      <c r="H168" s="232">
        <v>103.80000000000003</v>
      </c>
      <c r="I168" s="232">
        <v>104.95</v>
      </c>
      <c r="J168" s="232">
        <v>105.70000000000003</v>
      </c>
      <c r="K168" s="231">
        <v>104.2</v>
      </c>
      <c r="L168" s="231">
        <v>102.3</v>
      </c>
      <c r="M168" s="231">
        <v>176.17907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1632.3</v>
      </c>
      <c r="D169" s="232">
        <v>1611.0833333333333</v>
      </c>
      <c r="E169" s="232">
        <v>1566.0166666666664</v>
      </c>
      <c r="F169" s="232">
        <v>1499.7333333333331</v>
      </c>
      <c r="G169" s="232">
        <v>1454.6666666666663</v>
      </c>
      <c r="H169" s="232">
        <v>1677.3666666666666</v>
      </c>
      <c r="I169" s="232">
        <v>1722.4333333333336</v>
      </c>
      <c r="J169" s="232">
        <v>1788.7166666666667</v>
      </c>
      <c r="K169" s="231">
        <v>1656.15</v>
      </c>
      <c r="L169" s="231">
        <v>1544.8</v>
      </c>
      <c r="M169" s="231">
        <v>1.4606600000000001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37.9</v>
      </c>
      <c r="D170" s="232">
        <v>37.783333333333339</v>
      </c>
      <c r="E170" s="232">
        <v>37.566666666666677</v>
      </c>
      <c r="F170" s="232">
        <v>37.233333333333341</v>
      </c>
      <c r="G170" s="232">
        <v>37.01666666666668</v>
      </c>
      <c r="H170" s="232">
        <v>38.116666666666674</v>
      </c>
      <c r="I170" s="232">
        <v>38.333333333333329</v>
      </c>
      <c r="J170" s="232">
        <v>38.666666666666671</v>
      </c>
      <c r="K170" s="231">
        <v>38</v>
      </c>
      <c r="L170" s="231">
        <v>37.450000000000003</v>
      </c>
      <c r="M170" s="231">
        <v>57.790170000000003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2365.1999999999998</v>
      </c>
      <c r="D171" s="232">
        <v>2368.7333333333331</v>
      </c>
      <c r="E171" s="232">
        <v>2346.4666666666662</v>
      </c>
      <c r="F171" s="232">
        <v>2327.7333333333331</v>
      </c>
      <c r="G171" s="232">
        <v>2305.4666666666662</v>
      </c>
      <c r="H171" s="232">
        <v>2387.4666666666662</v>
      </c>
      <c r="I171" s="232">
        <v>2409.7333333333336</v>
      </c>
      <c r="J171" s="232">
        <v>2428.4666666666662</v>
      </c>
      <c r="K171" s="231">
        <v>2391</v>
      </c>
      <c r="L171" s="231">
        <v>2350</v>
      </c>
      <c r="M171" s="231">
        <v>8.1250000000000003E-2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2939.65</v>
      </c>
      <c r="D172" s="232">
        <v>2940.8666666666668</v>
      </c>
      <c r="E172" s="232">
        <v>2906.8333333333335</v>
      </c>
      <c r="F172" s="232">
        <v>2874.0166666666669</v>
      </c>
      <c r="G172" s="232">
        <v>2839.9833333333336</v>
      </c>
      <c r="H172" s="232">
        <v>2973.6833333333334</v>
      </c>
      <c r="I172" s="232">
        <v>3007.7166666666662</v>
      </c>
      <c r="J172" s="232">
        <v>3040.5333333333333</v>
      </c>
      <c r="K172" s="231">
        <v>2974.9</v>
      </c>
      <c r="L172" s="231">
        <v>2908.05</v>
      </c>
      <c r="M172" s="231">
        <v>8.5949999999999999E-2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145.69999999999999</v>
      </c>
      <c r="D173" s="232">
        <v>145.01666666666668</v>
      </c>
      <c r="E173" s="232">
        <v>143.23333333333335</v>
      </c>
      <c r="F173" s="232">
        <v>140.76666666666668</v>
      </c>
      <c r="G173" s="232">
        <v>138.98333333333335</v>
      </c>
      <c r="H173" s="232">
        <v>147.48333333333335</v>
      </c>
      <c r="I173" s="232">
        <v>149.26666666666671</v>
      </c>
      <c r="J173" s="232">
        <v>151.73333333333335</v>
      </c>
      <c r="K173" s="231">
        <v>146.80000000000001</v>
      </c>
      <c r="L173" s="231">
        <v>142.55000000000001</v>
      </c>
      <c r="M173" s="231">
        <v>15.67596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1318.05</v>
      </c>
      <c r="D174" s="232">
        <v>1310.6833333333334</v>
      </c>
      <c r="E174" s="232">
        <v>1272.3666666666668</v>
      </c>
      <c r="F174" s="232">
        <v>1226.6833333333334</v>
      </c>
      <c r="G174" s="232">
        <v>1188.3666666666668</v>
      </c>
      <c r="H174" s="232">
        <v>1356.3666666666668</v>
      </c>
      <c r="I174" s="232">
        <v>1394.6833333333334</v>
      </c>
      <c r="J174" s="232">
        <v>1440.3666666666668</v>
      </c>
      <c r="K174" s="231">
        <v>1349</v>
      </c>
      <c r="L174" s="231">
        <v>1265</v>
      </c>
      <c r="M174" s="231">
        <v>9.1497899999999994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1336.25</v>
      </c>
      <c r="D175" s="232">
        <v>1331.7666666666667</v>
      </c>
      <c r="E175" s="232">
        <v>1313.5333333333333</v>
      </c>
      <c r="F175" s="232">
        <v>1290.8166666666666</v>
      </c>
      <c r="G175" s="232">
        <v>1272.5833333333333</v>
      </c>
      <c r="H175" s="232">
        <v>1354.4833333333333</v>
      </c>
      <c r="I175" s="232">
        <v>1372.7166666666665</v>
      </c>
      <c r="J175" s="232">
        <v>1395.4333333333334</v>
      </c>
      <c r="K175" s="231">
        <v>1350</v>
      </c>
      <c r="L175" s="231">
        <v>1309.05</v>
      </c>
      <c r="M175" s="231">
        <v>1.0319199999999999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428.75</v>
      </c>
      <c r="D176" s="232">
        <v>428.25</v>
      </c>
      <c r="E176" s="232">
        <v>421.5</v>
      </c>
      <c r="F176" s="232">
        <v>414.25</v>
      </c>
      <c r="G176" s="232">
        <v>407.5</v>
      </c>
      <c r="H176" s="232">
        <v>435.5</v>
      </c>
      <c r="I176" s="232">
        <v>442.25</v>
      </c>
      <c r="J176" s="232">
        <v>449.5</v>
      </c>
      <c r="K176" s="231">
        <v>435</v>
      </c>
      <c r="L176" s="231">
        <v>421</v>
      </c>
      <c r="M176" s="231">
        <v>9.6757000000000009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917</v>
      </c>
      <c r="D177" s="232">
        <v>909.5</v>
      </c>
      <c r="E177" s="232">
        <v>889.7</v>
      </c>
      <c r="F177" s="232">
        <v>862.40000000000009</v>
      </c>
      <c r="G177" s="232">
        <v>842.60000000000014</v>
      </c>
      <c r="H177" s="232">
        <v>936.8</v>
      </c>
      <c r="I177" s="232">
        <v>956.59999999999991</v>
      </c>
      <c r="J177" s="232">
        <v>983.89999999999986</v>
      </c>
      <c r="K177" s="231">
        <v>929.3</v>
      </c>
      <c r="L177" s="231">
        <v>882.2</v>
      </c>
      <c r="M177" s="231">
        <v>2.02549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1775.5</v>
      </c>
      <c r="D178" s="232">
        <v>1756.0833333333333</v>
      </c>
      <c r="E178" s="232">
        <v>1722.4166666666665</v>
      </c>
      <c r="F178" s="232">
        <v>1669.3333333333333</v>
      </c>
      <c r="G178" s="232">
        <v>1635.6666666666665</v>
      </c>
      <c r="H178" s="232">
        <v>1809.1666666666665</v>
      </c>
      <c r="I178" s="232">
        <v>1842.833333333333</v>
      </c>
      <c r="J178" s="232">
        <v>1895.9166666666665</v>
      </c>
      <c r="K178" s="231">
        <v>1789.75</v>
      </c>
      <c r="L178" s="231">
        <v>1703</v>
      </c>
      <c r="M178" s="231">
        <v>0.94979999999999998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437.95</v>
      </c>
      <c r="D179" s="232">
        <v>436.43333333333339</v>
      </c>
      <c r="E179" s="232">
        <v>433.61666666666679</v>
      </c>
      <c r="F179" s="232">
        <v>429.28333333333342</v>
      </c>
      <c r="G179" s="232">
        <v>426.46666666666681</v>
      </c>
      <c r="H179" s="232">
        <v>440.76666666666677</v>
      </c>
      <c r="I179" s="232">
        <v>443.58333333333337</v>
      </c>
      <c r="J179" s="232">
        <v>447.91666666666674</v>
      </c>
      <c r="K179" s="231">
        <v>439.25</v>
      </c>
      <c r="L179" s="231">
        <v>432.1</v>
      </c>
      <c r="M179" s="231">
        <v>0.38606000000000001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923.3</v>
      </c>
      <c r="D180" s="232">
        <v>921.63333333333333</v>
      </c>
      <c r="E180" s="232">
        <v>916.16666666666663</v>
      </c>
      <c r="F180" s="232">
        <v>909.0333333333333</v>
      </c>
      <c r="G180" s="232">
        <v>903.56666666666661</v>
      </c>
      <c r="H180" s="232">
        <v>928.76666666666665</v>
      </c>
      <c r="I180" s="232">
        <v>934.23333333333335</v>
      </c>
      <c r="J180" s="232">
        <v>941.36666666666667</v>
      </c>
      <c r="K180" s="231">
        <v>927.1</v>
      </c>
      <c r="L180" s="231">
        <v>914.5</v>
      </c>
      <c r="M180" s="231">
        <v>10.66639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419.25</v>
      </c>
      <c r="D181" s="232">
        <v>420</v>
      </c>
      <c r="E181" s="232">
        <v>417.65</v>
      </c>
      <c r="F181" s="232">
        <v>416.04999999999995</v>
      </c>
      <c r="G181" s="232">
        <v>413.69999999999993</v>
      </c>
      <c r="H181" s="232">
        <v>421.6</v>
      </c>
      <c r="I181" s="232">
        <v>423.95000000000005</v>
      </c>
      <c r="J181" s="232">
        <v>425.55000000000007</v>
      </c>
      <c r="K181" s="231">
        <v>422.35</v>
      </c>
      <c r="L181" s="231">
        <v>418.4</v>
      </c>
      <c r="M181" s="231">
        <v>0.31025000000000003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1100.4000000000001</v>
      </c>
      <c r="D182" s="232">
        <v>1099.9166666666667</v>
      </c>
      <c r="E182" s="232">
        <v>1090.8333333333335</v>
      </c>
      <c r="F182" s="232">
        <v>1081.2666666666667</v>
      </c>
      <c r="G182" s="232">
        <v>1072.1833333333334</v>
      </c>
      <c r="H182" s="232">
        <v>1109.4833333333336</v>
      </c>
      <c r="I182" s="232">
        <v>1118.5666666666671</v>
      </c>
      <c r="J182" s="232">
        <v>1128.1333333333337</v>
      </c>
      <c r="K182" s="231">
        <v>1109</v>
      </c>
      <c r="L182" s="231">
        <v>1090.3499999999999</v>
      </c>
      <c r="M182" s="231">
        <v>3.1696399999999998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280.10000000000002</v>
      </c>
      <c r="D183" s="232">
        <v>281.4666666666667</v>
      </c>
      <c r="E183" s="232">
        <v>277.83333333333337</v>
      </c>
      <c r="F183" s="232">
        <v>275.56666666666666</v>
      </c>
      <c r="G183" s="232">
        <v>271.93333333333334</v>
      </c>
      <c r="H183" s="232">
        <v>283.73333333333341</v>
      </c>
      <c r="I183" s="232">
        <v>287.36666666666673</v>
      </c>
      <c r="J183" s="232">
        <v>289.63333333333344</v>
      </c>
      <c r="K183" s="231">
        <v>285.10000000000002</v>
      </c>
      <c r="L183" s="231">
        <v>279.2</v>
      </c>
      <c r="M183" s="231">
        <v>4.3529799999999996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288.2</v>
      </c>
      <c r="D184" s="232">
        <v>289.83333333333331</v>
      </c>
      <c r="E184" s="232">
        <v>285.41666666666663</v>
      </c>
      <c r="F184" s="232">
        <v>282.63333333333333</v>
      </c>
      <c r="G184" s="232">
        <v>278.21666666666664</v>
      </c>
      <c r="H184" s="232">
        <v>292.61666666666662</v>
      </c>
      <c r="I184" s="232">
        <v>297.03333333333325</v>
      </c>
      <c r="J184" s="232">
        <v>299.81666666666661</v>
      </c>
      <c r="K184" s="231">
        <v>294.25</v>
      </c>
      <c r="L184" s="231">
        <v>287.05</v>
      </c>
      <c r="M184" s="231">
        <v>2.5150100000000002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1578.55</v>
      </c>
      <c r="D185" s="232">
        <v>1573.7</v>
      </c>
      <c r="E185" s="232">
        <v>1562.95</v>
      </c>
      <c r="F185" s="232">
        <v>1547.35</v>
      </c>
      <c r="G185" s="232">
        <v>1536.6</v>
      </c>
      <c r="H185" s="232">
        <v>1589.3000000000002</v>
      </c>
      <c r="I185" s="232">
        <v>1600.0500000000002</v>
      </c>
      <c r="J185" s="232">
        <v>1615.6500000000003</v>
      </c>
      <c r="K185" s="231">
        <v>1584.45</v>
      </c>
      <c r="L185" s="231">
        <v>1558.1</v>
      </c>
      <c r="M185" s="231">
        <v>7.3914799999999996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551.20000000000005</v>
      </c>
      <c r="D186" s="232">
        <v>553.9</v>
      </c>
      <c r="E186" s="232">
        <v>538.9</v>
      </c>
      <c r="F186" s="232">
        <v>526.6</v>
      </c>
      <c r="G186" s="232">
        <v>511.6</v>
      </c>
      <c r="H186" s="232">
        <v>566.19999999999993</v>
      </c>
      <c r="I186" s="232">
        <v>581.19999999999993</v>
      </c>
      <c r="J186" s="232">
        <v>593.49999999999989</v>
      </c>
      <c r="K186" s="231">
        <v>568.9</v>
      </c>
      <c r="L186" s="231">
        <v>541.6</v>
      </c>
      <c r="M186" s="231">
        <v>2.24207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280.45</v>
      </c>
      <c r="D187" s="232">
        <v>276.93333333333334</v>
      </c>
      <c r="E187" s="232">
        <v>270.86666666666667</v>
      </c>
      <c r="F187" s="232">
        <v>261.28333333333336</v>
      </c>
      <c r="G187" s="232">
        <v>255.2166666666667</v>
      </c>
      <c r="H187" s="232">
        <v>286.51666666666665</v>
      </c>
      <c r="I187" s="232">
        <v>292.58333333333337</v>
      </c>
      <c r="J187" s="232">
        <v>302.16666666666663</v>
      </c>
      <c r="K187" s="231">
        <v>283</v>
      </c>
      <c r="L187" s="231">
        <v>267.35000000000002</v>
      </c>
      <c r="M187" s="231">
        <v>2.8251599999999999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1804.7</v>
      </c>
      <c r="D188" s="232">
        <v>1823.6666666666667</v>
      </c>
      <c r="E188" s="232">
        <v>1771.9333333333334</v>
      </c>
      <c r="F188" s="232">
        <v>1739.1666666666667</v>
      </c>
      <c r="G188" s="232">
        <v>1687.4333333333334</v>
      </c>
      <c r="H188" s="232">
        <v>1856.4333333333334</v>
      </c>
      <c r="I188" s="232">
        <v>1908.1666666666665</v>
      </c>
      <c r="J188" s="232">
        <v>1940.9333333333334</v>
      </c>
      <c r="K188" s="231">
        <v>1875.4</v>
      </c>
      <c r="L188" s="231">
        <v>1790.9</v>
      </c>
      <c r="M188" s="231">
        <v>0.66983999999999999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619.9</v>
      </c>
      <c r="D189" s="232">
        <v>618.30000000000007</v>
      </c>
      <c r="E189" s="232">
        <v>614.60000000000014</v>
      </c>
      <c r="F189" s="232">
        <v>609.30000000000007</v>
      </c>
      <c r="G189" s="232">
        <v>605.60000000000014</v>
      </c>
      <c r="H189" s="232">
        <v>623.60000000000014</v>
      </c>
      <c r="I189" s="232">
        <v>627.30000000000018</v>
      </c>
      <c r="J189" s="232">
        <v>632.60000000000014</v>
      </c>
      <c r="K189" s="231">
        <v>622</v>
      </c>
      <c r="L189" s="231">
        <v>613</v>
      </c>
      <c r="M189" s="231">
        <v>0.51363999999999999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228.25</v>
      </c>
      <c r="D190" s="232">
        <v>228.38333333333333</v>
      </c>
      <c r="E190" s="232">
        <v>226.11666666666665</v>
      </c>
      <c r="F190" s="232">
        <v>223.98333333333332</v>
      </c>
      <c r="G190" s="232">
        <v>221.71666666666664</v>
      </c>
      <c r="H190" s="232">
        <v>230.51666666666665</v>
      </c>
      <c r="I190" s="232">
        <v>232.7833333333333</v>
      </c>
      <c r="J190" s="232">
        <v>234.91666666666666</v>
      </c>
      <c r="K190" s="231">
        <v>230.65</v>
      </c>
      <c r="L190" s="231">
        <v>226.25</v>
      </c>
      <c r="M190" s="231">
        <v>1.8109900000000001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3145.15</v>
      </c>
      <c r="D191" s="232">
        <v>3142.0499999999997</v>
      </c>
      <c r="E191" s="232">
        <v>3099.0999999999995</v>
      </c>
      <c r="F191" s="232">
        <v>3053.0499999999997</v>
      </c>
      <c r="G191" s="232">
        <v>3010.0999999999995</v>
      </c>
      <c r="H191" s="232">
        <v>3188.0999999999995</v>
      </c>
      <c r="I191" s="232">
        <v>3231.0499999999993</v>
      </c>
      <c r="J191" s="232">
        <v>3277.0999999999995</v>
      </c>
      <c r="K191" s="231">
        <v>3185</v>
      </c>
      <c r="L191" s="231">
        <v>3096</v>
      </c>
      <c r="M191" s="231">
        <v>2.0272299999999999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504.9</v>
      </c>
      <c r="D192" s="232">
        <v>504.7166666666667</v>
      </c>
      <c r="E192" s="232">
        <v>497.83333333333337</v>
      </c>
      <c r="F192" s="232">
        <v>490.76666666666665</v>
      </c>
      <c r="G192" s="232">
        <v>483.88333333333333</v>
      </c>
      <c r="H192" s="232">
        <v>511.78333333333342</v>
      </c>
      <c r="I192" s="232">
        <v>518.66666666666674</v>
      </c>
      <c r="J192" s="232">
        <v>525.73333333333346</v>
      </c>
      <c r="K192" s="231">
        <v>511.6</v>
      </c>
      <c r="L192" s="231">
        <v>497.65</v>
      </c>
      <c r="M192" s="231">
        <v>11.11464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525.70000000000005</v>
      </c>
      <c r="D193" s="232">
        <v>527.13333333333333</v>
      </c>
      <c r="E193" s="232">
        <v>520.26666666666665</v>
      </c>
      <c r="F193" s="232">
        <v>514.83333333333337</v>
      </c>
      <c r="G193" s="232">
        <v>507.9666666666667</v>
      </c>
      <c r="H193" s="232">
        <v>532.56666666666661</v>
      </c>
      <c r="I193" s="232">
        <v>539.43333333333317</v>
      </c>
      <c r="J193" s="232">
        <v>544.86666666666656</v>
      </c>
      <c r="K193" s="231">
        <v>534</v>
      </c>
      <c r="L193" s="231">
        <v>521.70000000000005</v>
      </c>
      <c r="M193" s="231">
        <v>8.7522099999999998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104.95</v>
      </c>
      <c r="D194" s="232">
        <v>104.06666666666668</v>
      </c>
      <c r="E194" s="232">
        <v>102.23333333333335</v>
      </c>
      <c r="F194" s="232">
        <v>99.516666666666666</v>
      </c>
      <c r="G194" s="232">
        <v>97.683333333333337</v>
      </c>
      <c r="H194" s="232">
        <v>106.78333333333336</v>
      </c>
      <c r="I194" s="232">
        <v>108.6166666666667</v>
      </c>
      <c r="J194" s="232">
        <v>111.33333333333337</v>
      </c>
      <c r="K194" s="231">
        <v>105.9</v>
      </c>
      <c r="L194" s="231">
        <v>101.35</v>
      </c>
      <c r="M194" s="231">
        <v>15.83047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125.15</v>
      </c>
      <c r="D195" s="232">
        <v>125.95</v>
      </c>
      <c r="E195" s="232">
        <v>123.6</v>
      </c>
      <c r="F195" s="232">
        <v>122.05</v>
      </c>
      <c r="G195" s="232">
        <v>119.69999999999999</v>
      </c>
      <c r="H195" s="232">
        <v>127.5</v>
      </c>
      <c r="I195" s="232">
        <v>129.85</v>
      </c>
      <c r="J195" s="232">
        <v>131.4</v>
      </c>
      <c r="K195" s="231">
        <v>128.30000000000001</v>
      </c>
      <c r="L195" s="231">
        <v>124.4</v>
      </c>
      <c r="M195" s="231">
        <v>12.310420000000001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282.85000000000002</v>
      </c>
      <c r="D196" s="232">
        <v>279.38333333333338</v>
      </c>
      <c r="E196" s="232">
        <v>275.26666666666677</v>
      </c>
      <c r="F196" s="232">
        <v>267.68333333333339</v>
      </c>
      <c r="G196" s="232">
        <v>263.56666666666678</v>
      </c>
      <c r="H196" s="232">
        <v>286.96666666666675</v>
      </c>
      <c r="I196" s="232">
        <v>291.08333333333343</v>
      </c>
      <c r="J196" s="232">
        <v>298.66666666666674</v>
      </c>
      <c r="K196" s="231">
        <v>283.5</v>
      </c>
      <c r="L196" s="231">
        <v>271.8</v>
      </c>
      <c r="M196" s="231">
        <v>10.214320000000001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963.1</v>
      </c>
      <c r="D197" s="232">
        <v>962.48333333333323</v>
      </c>
      <c r="E197" s="232">
        <v>956.41666666666652</v>
      </c>
      <c r="F197" s="232">
        <v>949.73333333333323</v>
      </c>
      <c r="G197" s="232">
        <v>943.66666666666652</v>
      </c>
      <c r="H197" s="232">
        <v>969.16666666666652</v>
      </c>
      <c r="I197" s="232">
        <v>975.23333333333335</v>
      </c>
      <c r="J197" s="232">
        <v>981.91666666666652</v>
      </c>
      <c r="K197" s="231">
        <v>968.55</v>
      </c>
      <c r="L197" s="231">
        <v>955.8</v>
      </c>
      <c r="M197" s="231">
        <v>0.60633999999999999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1077.5999999999999</v>
      </c>
      <c r="D198" s="232">
        <v>1080.8666666666666</v>
      </c>
      <c r="E198" s="232">
        <v>1064.833333333333</v>
      </c>
      <c r="F198" s="232">
        <v>1052.0666666666664</v>
      </c>
      <c r="G198" s="232">
        <v>1036.0333333333328</v>
      </c>
      <c r="H198" s="232">
        <v>1093.6333333333332</v>
      </c>
      <c r="I198" s="232">
        <v>1109.6666666666665</v>
      </c>
      <c r="J198" s="232">
        <v>1122.4333333333334</v>
      </c>
      <c r="K198" s="231">
        <v>1096.9000000000001</v>
      </c>
      <c r="L198" s="231">
        <v>1068.0999999999999</v>
      </c>
      <c r="M198" s="231">
        <v>207.93702999999999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1809.75</v>
      </c>
      <c r="D199" s="232">
        <v>1803.8500000000001</v>
      </c>
      <c r="E199" s="232">
        <v>1790.9000000000003</v>
      </c>
      <c r="F199" s="232">
        <v>1772.0500000000002</v>
      </c>
      <c r="G199" s="232">
        <v>1759.1000000000004</v>
      </c>
      <c r="H199" s="232">
        <v>1822.7000000000003</v>
      </c>
      <c r="I199" s="232">
        <v>1835.65</v>
      </c>
      <c r="J199" s="232">
        <v>1854.5000000000002</v>
      </c>
      <c r="K199" s="231">
        <v>1816.8</v>
      </c>
      <c r="L199" s="231">
        <v>1785</v>
      </c>
      <c r="M199" s="231">
        <v>4.1005399999999996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1599.6</v>
      </c>
      <c r="D200" s="232">
        <v>1597.8666666666666</v>
      </c>
      <c r="E200" s="232">
        <v>1590.4333333333332</v>
      </c>
      <c r="F200" s="232">
        <v>1581.2666666666667</v>
      </c>
      <c r="G200" s="232">
        <v>1573.8333333333333</v>
      </c>
      <c r="H200" s="232">
        <v>1607.0333333333331</v>
      </c>
      <c r="I200" s="232">
        <v>1614.4666666666665</v>
      </c>
      <c r="J200" s="232">
        <v>1623.633333333333</v>
      </c>
      <c r="K200" s="231">
        <v>1605.3</v>
      </c>
      <c r="L200" s="231">
        <v>1588.7</v>
      </c>
      <c r="M200" s="231">
        <v>94.96996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488.8</v>
      </c>
      <c r="D201" s="232">
        <v>488.34999999999997</v>
      </c>
      <c r="E201" s="232">
        <v>484.99999999999994</v>
      </c>
      <c r="F201" s="232">
        <v>481.2</v>
      </c>
      <c r="G201" s="232">
        <v>477.84999999999997</v>
      </c>
      <c r="H201" s="232">
        <v>492.14999999999992</v>
      </c>
      <c r="I201" s="232">
        <v>495.49999999999994</v>
      </c>
      <c r="J201" s="232">
        <v>499.2999999999999</v>
      </c>
      <c r="K201" s="231">
        <v>491.7</v>
      </c>
      <c r="L201" s="231">
        <v>484.55</v>
      </c>
      <c r="M201" s="231">
        <v>32.71808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63.85</v>
      </c>
      <c r="D202" s="232">
        <v>63.65</v>
      </c>
      <c r="E202" s="232">
        <v>63</v>
      </c>
      <c r="F202" s="232">
        <v>62.15</v>
      </c>
      <c r="G202" s="232">
        <v>61.5</v>
      </c>
      <c r="H202" s="232">
        <v>64.5</v>
      </c>
      <c r="I202" s="232">
        <v>65.149999999999991</v>
      </c>
      <c r="J202" s="232">
        <v>66</v>
      </c>
      <c r="K202" s="231">
        <v>64.3</v>
      </c>
      <c r="L202" s="231">
        <v>62.8</v>
      </c>
      <c r="M202" s="231">
        <v>30.57751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515.95000000000005</v>
      </c>
      <c r="D203" s="232">
        <v>523.98333333333335</v>
      </c>
      <c r="E203" s="232">
        <v>502.9666666666667</v>
      </c>
      <c r="F203" s="232">
        <v>489.98333333333335</v>
      </c>
      <c r="G203" s="232">
        <v>468.9666666666667</v>
      </c>
      <c r="H203" s="232">
        <v>536.9666666666667</v>
      </c>
      <c r="I203" s="232">
        <v>557.98333333333335</v>
      </c>
      <c r="J203" s="232">
        <v>570.9666666666667</v>
      </c>
      <c r="K203" s="231">
        <v>545</v>
      </c>
      <c r="L203" s="231">
        <v>511</v>
      </c>
      <c r="M203" s="231">
        <v>0.53505000000000003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856.05</v>
      </c>
      <c r="D204" s="232">
        <v>857.56666666666661</v>
      </c>
      <c r="E204" s="232">
        <v>847.13333333333321</v>
      </c>
      <c r="F204" s="232">
        <v>838.21666666666658</v>
      </c>
      <c r="G204" s="232">
        <v>827.78333333333319</v>
      </c>
      <c r="H204" s="232">
        <v>866.48333333333323</v>
      </c>
      <c r="I204" s="232">
        <v>876.91666666666663</v>
      </c>
      <c r="J204" s="232">
        <v>885.83333333333326</v>
      </c>
      <c r="K204" s="231">
        <v>868</v>
      </c>
      <c r="L204" s="231">
        <v>848.65</v>
      </c>
      <c r="M204" s="231">
        <v>2.0185300000000002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900.1</v>
      </c>
      <c r="D205" s="232">
        <v>890.25</v>
      </c>
      <c r="E205" s="232">
        <v>875.5</v>
      </c>
      <c r="F205" s="232">
        <v>850.9</v>
      </c>
      <c r="G205" s="232">
        <v>836.15</v>
      </c>
      <c r="H205" s="232">
        <v>914.85</v>
      </c>
      <c r="I205" s="232">
        <v>929.6</v>
      </c>
      <c r="J205" s="232">
        <v>954.2</v>
      </c>
      <c r="K205" s="231">
        <v>905</v>
      </c>
      <c r="L205" s="231">
        <v>865.65</v>
      </c>
      <c r="M205" s="231">
        <v>0.26213999999999998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1197.05</v>
      </c>
      <c r="D206" s="232">
        <v>1190</v>
      </c>
      <c r="E206" s="232">
        <v>1174</v>
      </c>
      <c r="F206" s="232">
        <v>1150.95</v>
      </c>
      <c r="G206" s="232">
        <v>1134.95</v>
      </c>
      <c r="H206" s="232">
        <v>1213.05</v>
      </c>
      <c r="I206" s="232">
        <v>1229.05</v>
      </c>
      <c r="J206" s="232">
        <v>1252.0999999999999</v>
      </c>
      <c r="K206" s="231">
        <v>1206</v>
      </c>
      <c r="L206" s="231">
        <v>1166.95</v>
      </c>
      <c r="M206" s="231">
        <v>11.24099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2419.1</v>
      </c>
      <c r="D207" s="232">
        <v>2433.8166666666671</v>
      </c>
      <c r="E207" s="232">
        <v>2395.6333333333341</v>
      </c>
      <c r="F207" s="232">
        <v>2372.166666666667</v>
      </c>
      <c r="G207" s="232">
        <v>2333.983333333334</v>
      </c>
      <c r="H207" s="232">
        <v>2457.2833333333342</v>
      </c>
      <c r="I207" s="232">
        <v>2495.4666666666676</v>
      </c>
      <c r="J207" s="232">
        <v>2518.9333333333343</v>
      </c>
      <c r="K207" s="231">
        <v>2472</v>
      </c>
      <c r="L207" s="231">
        <v>2410.35</v>
      </c>
      <c r="M207" s="231">
        <v>5.4286799999999999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295.39999999999998</v>
      </c>
      <c r="D208" s="232">
        <v>293.86666666666662</v>
      </c>
      <c r="E208" s="232">
        <v>287.73333333333323</v>
      </c>
      <c r="F208" s="232">
        <v>280.06666666666661</v>
      </c>
      <c r="G208" s="232">
        <v>273.93333333333322</v>
      </c>
      <c r="H208" s="232">
        <v>301.53333333333325</v>
      </c>
      <c r="I208" s="232">
        <v>307.66666666666657</v>
      </c>
      <c r="J208" s="232">
        <v>315.33333333333326</v>
      </c>
      <c r="K208" s="231">
        <v>300</v>
      </c>
      <c r="L208" s="231">
        <v>286.2</v>
      </c>
      <c r="M208" s="231">
        <v>1.8534999999999999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399.2</v>
      </c>
      <c r="D209" s="232">
        <v>403.7</v>
      </c>
      <c r="E209" s="232">
        <v>393.5</v>
      </c>
      <c r="F209" s="232">
        <v>387.8</v>
      </c>
      <c r="G209" s="232">
        <v>377.6</v>
      </c>
      <c r="H209" s="232">
        <v>409.4</v>
      </c>
      <c r="I209" s="232">
        <v>419.59999999999991</v>
      </c>
      <c r="J209" s="232">
        <v>425.29999999999995</v>
      </c>
      <c r="K209" s="231">
        <v>413.9</v>
      </c>
      <c r="L209" s="231">
        <v>398</v>
      </c>
      <c r="M209" s="231">
        <v>121.74759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1304.05</v>
      </c>
      <c r="D210" s="232">
        <v>1305.05</v>
      </c>
      <c r="E210" s="232">
        <v>1301.1499999999999</v>
      </c>
      <c r="F210" s="232">
        <v>1298.25</v>
      </c>
      <c r="G210" s="232">
        <v>1294.3499999999999</v>
      </c>
      <c r="H210" s="232">
        <v>1307.9499999999998</v>
      </c>
      <c r="I210" s="232">
        <v>1311.85</v>
      </c>
      <c r="J210" s="232">
        <v>1314.7499999999998</v>
      </c>
      <c r="K210" s="231">
        <v>1308.95</v>
      </c>
      <c r="L210" s="231">
        <v>1302.1500000000001</v>
      </c>
      <c r="M210" s="231">
        <v>1.0180899999999999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2574.3000000000002</v>
      </c>
      <c r="D211" s="232">
        <v>2579.15</v>
      </c>
      <c r="E211" s="232">
        <v>2551.3000000000002</v>
      </c>
      <c r="F211" s="232">
        <v>2528.3000000000002</v>
      </c>
      <c r="G211" s="232">
        <v>2500.4500000000003</v>
      </c>
      <c r="H211" s="232">
        <v>2602.15</v>
      </c>
      <c r="I211" s="232">
        <v>2629.9999999999995</v>
      </c>
      <c r="J211" s="232">
        <v>2653</v>
      </c>
      <c r="K211" s="231">
        <v>2607</v>
      </c>
      <c r="L211" s="231">
        <v>2556.15</v>
      </c>
      <c r="M211" s="231">
        <v>7.6108500000000001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97.25</v>
      </c>
      <c r="D212" s="232">
        <v>97.2</v>
      </c>
      <c r="E212" s="232">
        <v>96.25</v>
      </c>
      <c r="F212" s="232">
        <v>95.25</v>
      </c>
      <c r="G212" s="232">
        <v>94.3</v>
      </c>
      <c r="H212" s="232">
        <v>98.2</v>
      </c>
      <c r="I212" s="232">
        <v>99.15000000000002</v>
      </c>
      <c r="J212" s="232">
        <v>100.15</v>
      </c>
      <c r="K212" s="231">
        <v>98.15</v>
      </c>
      <c r="L212" s="231">
        <v>96.2</v>
      </c>
      <c r="M212" s="231">
        <v>23.490649999999999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215.25</v>
      </c>
      <c r="D213" s="232">
        <v>214.75</v>
      </c>
      <c r="E213" s="232">
        <v>213.05</v>
      </c>
      <c r="F213" s="232">
        <v>210.85000000000002</v>
      </c>
      <c r="G213" s="232">
        <v>209.15000000000003</v>
      </c>
      <c r="H213" s="232">
        <v>216.95</v>
      </c>
      <c r="I213" s="232">
        <v>218.64999999999998</v>
      </c>
      <c r="J213" s="232">
        <v>220.84999999999997</v>
      </c>
      <c r="K213" s="231">
        <v>216.45</v>
      </c>
      <c r="L213" s="231">
        <v>212.55</v>
      </c>
      <c r="M213" s="231">
        <v>55.923209999999997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2460.65</v>
      </c>
      <c r="D214" s="232">
        <v>2456.8833333333332</v>
      </c>
      <c r="E214" s="232">
        <v>2439.4166666666665</v>
      </c>
      <c r="F214" s="232">
        <v>2418.1833333333334</v>
      </c>
      <c r="G214" s="232">
        <v>2400.7166666666667</v>
      </c>
      <c r="H214" s="232">
        <v>2478.1166666666663</v>
      </c>
      <c r="I214" s="232">
        <v>2495.5833333333335</v>
      </c>
      <c r="J214" s="232">
        <v>2516.8166666666662</v>
      </c>
      <c r="K214" s="231">
        <v>2474.35</v>
      </c>
      <c r="L214" s="231">
        <v>2435.65</v>
      </c>
      <c r="M214" s="231">
        <v>17.804539999999999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304</v>
      </c>
      <c r="D215" s="232">
        <v>302.5</v>
      </c>
      <c r="E215" s="232">
        <v>297.45</v>
      </c>
      <c r="F215" s="232">
        <v>290.89999999999998</v>
      </c>
      <c r="G215" s="232">
        <v>285.84999999999997</v>
      </c>
      <c r="H215" s="232">
        <v>309.05</v>
      </c>
      <c r="I215" s="232">
        <v>314.09999999999997</v>
      </c>
      <c r="J215" s="232">
        <v>320.65000000000003</v>
      </c>
      <c r="K215" s="231">
        <v>307.55</v>
      </c>
      <c r="L215" s="231">
        <v>295.95</v>
      </c>
      <c r="M215" s="231">
        <v>6.3694600000000001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3326.9</v>
      </c>
      <c r="D216" s="232">
        <v>3318.25</v>
      </c>
      <c r="E216" s="232">
        <v>3261.5</v>
      </c>
      <c r="F216" s="232">
        <v>3196.1</v>
      </c>
      <c r="G216" s="232">
        <v>3139.35</v>
      </c>
      <c r="H216" s="232">
        <v>3383.65</v>
      </c>
      <c r="I216" s="232">
        <v>3440.4</v>
      </c>
      <c r="J216" s="232">
        <v>3505.8</v>
      </c>
      <c r="K216" s="231">
        <v>3375</v>
      </c>
      <c r="L216" s="231">
        <v>3252.85</v>
      </c>
      <c r="M216" s="231">
        <v>0.24740999999999999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724.65</v>
      </c>
      <c r="D217" s="232">
        <v>732.31666666666661</v>
      </c>
      <c r="E217" s="232">
        <v>714.58333333333326</v>
      </c>
      <c r="F217" s="232">
        <v>704.51666666666665</v>
      </c>
      <c r="G217" s="232">
        <v>686.7833333333333</v>
      </c>
      <c r="H217" s="232">
        <v>742.38333333333321</v>
      </c>
      <c r="I217" s="232">
        <v>760.11666666666656</v>
      </c>
      <c r="J217" s="232">
        <v>770.18333333333317</v>
      </c>
      <c r="K217" s="231">
        <v>750.05</v>
      </c>
      <c r="L217" s="231">
        <v>722.25</v>
      </c>
      <c r="M217" s="231">
        <v>1.01905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34487.25</v>
      </c>
      <c r="D218" s="232">
        <v>34716.26666666667</v>
      </c>
      <c r="E218" s="232">
        <v>34155.78333333334</v>
      </c>
      <c r="F218" s="232">
        <v>33824.316666666673</v>
      </c>
      <c r="G218" s="232">
        <v>33263.833333333343</v>
      </c>
      <c r="H218" s="232">
        <v>35047.733333333337</v>
      </c>
      <c r="I218" s="232">
        <v>35608.21666666666</v>
      </c>
      <c r="J218" s="232">
        <v>35939.683333333334</v>
      </c>
      <c r="K218" s="231">
        <v>35276.75</v>
      </c>
      <c r="L218" s="231">
        <v>34384.800000000003</v>
      </c>
      <c r="M218" s="231">
        <v>5.3679999999999999E-2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43.5</v>
      </c>
      <c r="D219" s="232">
        <v>43.300000000000004</v>
      </c>
      <c r="E219" s="232">
        <v>42.95000000000001</v>
      </c>
      <c r="F219" s="232">
        <v>42.400000000000006</v>
      </c>
      <c r="G219" s="232">
        <v>42.050000000000011</v>
      </c>
      <c r="H219" s="232">
        <v>43.850000000000009</v>
      </c>
      <c r="I219" s="232">
        <v>44.2</v>
      </c>
      <c r="J219" s="232">
        <v>44.750000000000007</v>
      </c>
      <c r="K219" s="231">
        <v>43.65</v>
      </c>
      <c r="L219" s="231">
        <v>42.75</v>
      </c>
      <c r="M219" s="231">
        <v>17.07302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2609.4499999999998</v>
      </c>
      <c r="D220" s="232">
        <v>2597.1666666666665</v>
      </c>
      <c r="E220" s="232">
        <v>2572.2833333333328</v>
      </c>
      <c r="F220" s="232">
        <v>2535.1166666666663</v>
      </c>
      <c r="G220" s="232">
        <v>2510.2333333333327</v>
      </c>
      <c r="H220" s="232">
        <v>2634.333333333333</v>
      </c>
      <c r="I220" s="232">
        <v>2659.2166666666672</v>
      </c>
      <c r="J220" s="232">
        <v>2696.3833333333332</v>
      </c>
      <c r="K220" s="231">
        <v>2622.05</v>
      </c>
      <c r="L220" s="231">
        <v>2560</v>
      </c>
      <c r="M220" s="231">
        <v>56.981259999999999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854.85</v>
      </c>
      <c r="D221" s="232">
        <v>854.2833333333333</v>
      </c>
      <c r="E221" s="232">
        <v>850.56666666666661</v>
      </c>
      <c r="F221" s="232">
        <v>846.2833333333333</v>
      </c>
      <c r="G221" s="232">
        <v>842.56666666666661</v>
      </c>
      <c r="H221" s="232">
        <v>858.56666666666661</v>
      </c>
      <c r="I221" s="232">
        <v>862.2833333333333</v>
      </c>
      <c r="J221" s="232">
        <v>866.56666666666661</v>
      </c>
      <c r="K221" s="231">
        <v>858</v>
      </c>
      <c r="L221" s="231">
        <v>850</v>
      </c>
      <c r="M221" s="231">
        <v>196.00146000000001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1101.8499999999999</v>
      </c>
      <c r="D222" s="232">
        <v>1099.8666666666666</v>
      </c>
      <c r="E222" s="232">
        <v>1090.6833333333332</v>
      </c>
      <c r="F222" s="232">
        <v>1079.5166666666667</v>
      </c>
      <c r="G222" s="232">
        <v>1070.3333333333333</v>
      </c>
      <c r="H222" s="232">
        <v>1111.0333333333331</v>
      </c>
      <c r="I222" s="232">
        <v>1120.2166666666665</v>
      </c>
      <c r="J222" s="232">
        <v>1131.383333333333</v>
      </c>
      <c r="K222" s="231">
        <v>1109.05</v>
      </c>
      <c r="L222" s="231">
        <v>1088.7</v>
      </c>
      <c r="M222" s="231">
        <v>4.75223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408.9</v>
      </c>
      <c r="D223" s="232">
        <v>407.3</v>
      </c>
      <c r="E223" s="232">
        <v>403.70000000000005</v>
      </c>
      <c r="F223" s="232">
        <v>398.50000000000006</v>
      </c>
      <c r="G223" s="232">
        <v>394.90000000000009</v>
      </c>
      <c r="H223" s="232">
        <v>412.5</v>
      </c>
      <c r="I223" s="232">
        <v>416.1</v>
      </c>
      <c r="J223" s="232">
        <v>421.29999999999995</v>
      </c>
      <c r="K223" s="231">
        <v>410.9</v>
      </c>
      <c r="L223" s="231">
        <v>402.1</v>
      </c>
      <c r="M223" s="231">
        <v>14.98917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466.2</v>
      </c>
      <c r="D224" s="232">
        <v>467.34999999999997</v>
      </c>
      <c r="E224" s="232">
        <v>461.74999999999994</v>
      </c>
      <c r="F224" s="232">
        <v>457.29999999999995</v>
      </c>
      <c r="G224" s="232">
        <v>451.69999999999993</v>
      </c>
      <c r="H224" s="232">
        <v>471.79999999999995</v>
      </c>
      <c r="I224" s="232">
        <v>477.4</v>
      </c>
      <c r="J224" s="232">
        <v>481.84999999999997</v>
      </c>
      <c r="K224" s="231">
        <v>472.95</v>
      </c>
      <c r="L224" s="231">
        <v>462.9</v>
      </c>
      <c r="M224" s="231">
        <v>1.02485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48.3</v>
      </c>
      <c r="D225" s="232">
        <v>48.300000000000004</v>
      </c>
      <c r="E225" s="232">
        <v>47.900000000000006</v>
      </c>
      <c r="F225" s="232">
        <v>47.5</v>
      </c>
      <c r="G225" s="232">
        <v>47.1</v>
      </c>
      <c r="H225" s="232">
        <v>48.70000000000001</v>
      </c>
      <c r="I225" s="232">
        <v>49.1</v>
      </c>
      <c r="J225" s="232">
        <v>49.500000000000014</v>
      </c>
      <c r="K225" s="231">
        <v>48.7</v>
      </c>
      <c r="L225" s="231">
        <v>47.9</v>
      </c>
      <c r="M225" s="231">
        <v>92.854129999999998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55.15</v>
      </c>
      <c r="D226" s="232">
        <v>54.916666666666664</v>
      </c>
      <c r="E226" s="232">
        <v>54.333333333333329</v>
      </c>
      <c r="F226" s="232">
        <v>53.516666666666666</v>
      </c>
      <c r="G226" s="232">
        <v>52.93333333333333</v>
      </c>
      <c r="H226" s="232">
        <v>55.733333333333327</v>
      </c>
      <c r="I226" s="232">
        <v>56.316666666666656</v>
      </c>
      <c r="J226" s="232">
        <v>57.133333333333326</v>
      </c>
      <c r="K226" s="231">
        <v>55.5</v>
      </c>
      <c r="L226" s="231">
        <v>54.1</v>
      </c>
      <c r="M226" s="231">
        <v>255.79480000000001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76</v>
      </c>
      <c r="D227" s="232">
        <v>75.7</v>
      </c>
      <c r="E227" s="232">
        <v>74.850000000000009</v>
      </c>
      <c r="F227" s="232">
        <v>73.7</v>
      </c>
      <c r="G227" s="232">
        <v>72.850000000000009</v>
      </c>
      <c r="H227" s="232">
        <v>76.850000000000009</v>
      </c>
      <c r="I227" s="232">
        <v>77.7</v>
      </c>
      <c r="J227" s="232">
        <v>78.850000000000009</v>
      </c>
      <c r="K227" s="231">
        <v>76.55</v>
      </c>
      <c r="L227" s="231">
        <v>74.55</v>
      </c>
      <c r="M227" s="231">
        <v>129.08538999999999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823.85</v>
      </c>
      <c r="D228" s="232">
        <v>832.75</v>
      </c>
      <c r="E228" s="232">
        <v>812</v>
      </c>
      <c r="F228" s="232">
        <v>800.15</v>
      </c>
      <c r="G228" s="232">
        <v>779.4</v>
      </c>
      <c r="H228" s="232">
        <v>844.6</v>
      </c>
      <c r="I228" s="232">
        <v>865.35</v>
      </c>
      <c r="J228" s="232">
        <v>877.2</v>
      </c>
      <c r="K228" s="231">
        <v>853.5</v>
      </c>
      <c r="L228" s="231">
        <v>820.9</v>
      </c>
      <c r="M228" s="231">
        <v>0.21804000000000001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428.65</v>
      </c>
      <c r="D229" s="232">
        <v>427.38333333333338</v>
      </c>
      <c r="E229" s="232">
        <v>421.86666666666679</v>
      </c>
      <c r="F229" s="232">
        <v>415.08333333333343</v>
      </c>
      <c r="G229" s="232">
        <v>409.56666666666683</v>
      </c>
      <c r="H229" s="232">
        <v>434.16666666666674</v>
      </c>
      <c r="I229" s="232">
        <v>439.68333333333328</v>
      </c>
      <c r="J229" s="232">
        <v>446.4666666666667</v>
      </c>
      <c r="K229" s="231">
        <v>432.9</v>
      </c>
      <c r="L229" s="231">
        <v>420.6</v>
      </c>
      <c r="M229" s="231">
        <v>3.8013699999999999</v>
      </c>
      <c r="N229" s="1"/>
      <c r="O229" s="1"/>
    </row>
    <row r="230" spans="1:15" ht="12.75" customHeight="1">
      <c r="A230" s="30">
        <v>220</v>
      </c>
      <c r="B230" s="217" t="s">
        <v>890</v>
      </c>
      <c r="C230" s="231">
        <v>1723.45</v>
      </c>
      <c r="D230" s="232">
        <v>1742.6833333333334</v>
      </c>
      <c r="E230" s="232">
        <v>1688.7666666666669</v>
      </c>
      <c r="F230" s="232">
        <v>1654.0833333333335</v>
      </c>
      <c r="G230" s="232">
        <v>1600.166666666667</v>
      </c>
      <c r="H230" s="232">
        <v>1777.3666666666668</v>
      </c>
      <c r="I230" s="232">
        <v>1831.2833333333333</v>
      </c>
      <c r="J230" s="232">
        <v>1865.9666666666667</v>
      </c>
      <c r="K230" s="231">
        <v>1796.6</v>
      </c>
      <c r="L230" s="231">
        <v>1708</v>
      </c>
      <c r="M230" s="231">
        <v>0.68433999999999995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29.3</v>
      </c>
      <c r="D231" s="232">
        <v>29.466666666666669</v>
      </c>
      <c r="E231" s="232">
        <v>28.883333333333336</v>
      </c>
      <c r="F231" s="232">
        <v>28.466666666666669</v>
      </c>
      <c r="G231" s="232">
        <v>27.883333333333336</v>
      </c>
      <c r="H231" s="232">
        <v>29.883333333333336</v>
      </c>
      <c r="I231" s="232">
        <v>30.466666666666665</v>
      </c>
      <c r="J231" s="232">
        <v>30.883333333333336</v>
      </c>
      <c r="K231" s="231">
        <v>30.05</v>
      </c>
      <c r="L231" s="231">
        <v>29.05</v>
      </c>
      <c r="M231" s="231">
        <v>179.50711000000001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376.7</v>
      </c>
      <c r="D232" s="232">
        <v>378.65000000000003</v>
      </c>
      <c r="E232" s="232">
        <v>373.05000000000007</v>
      </c>
      <c r="F232" s="232">
        <v>369.40000000000003</v>
      </c>
      <c r="G232" s="232">
        <v>363.80000000000007</v>
      </c>
      <c r="H232" s="232">
        <v>382.30000000000007</v>
      </c>
      <c r="I232" s="232">
        <v>387.90000000000009</v>
      </c>
      <c r="J232" s="232">
        <v>391.55000000000007</v>
      </c>
      <c r="K232" s="231">
        <v>384.25</v>
      </c>
      <c r="L232" s="231">
        <v>375</v>
      </c>
      <c r="M232" s="231">
        <v>163.67477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94.25</v>
      </c>
      <c r="D233" s="232">
        <v>94.366666666666674</v>
      </c>
      <c r="E233" s="232">
        <v>93.183333333333351</v>
      </c>
      <c r="F233" s="232">
        <v>92.116666666666674</v>
      </c>
      <c r="G233" s="232">
        <v>90.933333333333351</v>
      </c>
      <c r="H233" s="232">
        <v>95.433333333333351</v>
      </c>
      <c r="I233" s="232">
        <v>96.616666666666688</v>
      </c>
      <c r="J233" s="232">
        <v>97.683333333333351</v>
      </c>
      <c r="K233" s="231">
        <v>95.55</v>
      </c>
      <c r="L233" s="231">
        <v>93.3</v>
      </c>
      <c r="M233" s="231">
        <v>1.2014800000000001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187.1</v>
      </c>
      <c r="D234" s="232">
        <v>186.63333333333333</v>
      </c>
      <c r="E234" s="232">
        <v>184.46666666666664</v>
      </c>
      <c r="F234" s="232">
        <v>181.83333333333331</v>
      </c>
      <c r="G234" s="232">
        <v>179.66666666666663</v>
      </c>
      <c r="H234" s="232">
        <v>189.26666666666665</v>
      </c>
      <c r="I234" s="232">
        <v>191.43333333333334</v>
      </c>
      <c r="J234" s="232">
        <v>194.06666666666666</v>
      </c>
      <c r="K234" s="231">
        <v>188.8</v>
      </c>
      <c r="L234" s="231">
        <v>184</v>
      </c>
      <c r="M234" s="231">
        <v>29.718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100.8</v>
      </c>
      <c r="D235" s="232">
        <v>100.3</v>
      </c>
      <c r="E235" s="232">
        <v>99.1</v>
      </c>
      <c r="F235" s="232">
        <v>97.399999999999991</v>
      </c>
      <c r="G235" s="232">
        <v>96.199999999999989</v>
      </c>
      <c r="H235" s="232">
        <v>102</v>
      </c>
      <c r="I235" s="232">
        <v>103.20000000000002</v>
      </c>
      <c r="J235" s="232">
        <v>104.9</v>
      </c>
      <c r="K235" s="231">
        <v>101.5</v>
      </c>
      <c r="L235" s="231">
        <v>98.6</v>
      </c>
      <c r="M235" s="231">
        <v>87.067009999999996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57.6</v>
      </c>
      <c r="D236" s="232">
        <v>58.85</v>
      </c>
      <c r="E236" s="232">
        <v>55.45</v>
      </c>
      <c r="F236" s="232">
        <v>53.300000000000004</v>
      </c>
      <c r="G236" s="232">
        <v>49.900000000000006</v>
      </c>
      <c r="H236" s="232">
        <v>61</v>
      </c>
      <c r="I236" s="232">
        <v>64.399999999999991</v>
      </c>
      <c r="J236" s="232">
        <v>66.55</v>
      </c>
      <c r="K236" s="231">
        <v>62.25</v>
      </c>
      <c r="L236" s="231">
        <v>56.7</v>
      </c>
      <c r="M236" s="231">
        <v>167.25434999999999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4848.95</v>
      </c>
      <c r="D237" s="232">
        <v>4821.6333333333332</v>
      </c>
      <c r="E237" s="232">
        <v>4777.3166666666666</v>
      </c>
      <c r="F237" s="232">
        <v>4705.6833333333334</v>
      </c>
      <c r="G237" s="232">
        <v>4661.3666666666668</v>
      </c>
      <c r="H237" s="232">
        <v>4893.2666666666664</v>
      </c>
      <c r="I237" s="232">
        <v>4937.5833333333321</v>
      </c>
      <c r="J237" s="232">
        <v>5009.2166666666662</v>
      </c>
      <c r="K237" s="231">
        <v>4865.95</v>
      </c>
      <c r="L237" s="231">
        <v>4750</v>
      </c>
      <c r="M237" s="231">
        <v>0.81511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257.10000000000002</v>
      </c>
      <c r="D238" s="232">
        <v>257.75</v>
      </c>
      <c r="E238" s="232">
        <v>251.55</v>
      </c>
      <c r="F238" s="232">
        <v>246</v>
      </c>
      <c r="G238" s="232">
        <v>239.8</v>
      </c>
      <c r="H238" s="232">
        <v>263.3</v>
      </c>
      <c r="I238" s="232">
        <v>269.50000000000006</v>
      </c>
      <c r="J238" s="232">
        <v>275.05</v>
      </c>
      <c r="K238" s="231">
        <v>263.95</v>
      </c>
      <c r="L238" s="231">
        <v>252.2</v>
      </c>
      <c r="M238" s="231">
        <v>18.67802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144.55000000000001</v>
      </c>
      <c r="D239" s="232">
        <v>143.85</v>
      </c>
      <c r="E239" s="232">
        <v>142.69999999999999</v>
      </c>
      <c r="F239" s="232">
        <v>140.85</v>
      </c>
      <c r="G239" s="232">
        <v>139.69999999999999</v>
      </c>
      <c r="H239" s="232">
        <v>145.69999999999999</v>
      </c>
      <c r="I239" s="232">
        <v>146.85000000000002</v>
      </c>
      <c r="J239" s="232">
        <v>148.69999999999999</v>
      </c>
      <c r="K239" s="231">
        <v>145</v>
      </c>
      <c r="L239" s="231">
        <v>142</v>
      </c>
      <c r="M239" s="231">
        <v>31.26399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310.75</v>
      </c>
      <c r="D240" s="232">
        <v>312.59999999999997</v>
      </c>
      <c r="E240" s="232">
        <v>306.84999999999991</v>
      </c>
      <c r="F240" s="232">
        <v>302.94999999999993</v>
      </c>
      <c r="G240" s="232">
        <v>297.19999999999987</v>
      </c>
      <c r="H240" s="232">
        <v>316.49999999999994</v>
      </c>
      <c r="I240" s="232">
        <v>322.25000000000006</v>
      </c>
      <c r="J240" s="232">
        <v>326.14999999999998</v>
      </c>
      <c r="K240" s="231">
        <v>318.35000000000002</v>
      </c>
      <c r="L240" s="231">
        <v>308.7</v>
      </c>
      <c r="M240" s="231">
        <v>64.132310000000004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76.05</v>
      </c>
      <c r="D241" s="232">
        <v>76.3</v>
      </c>
      <c r="E241" s="232">
        <v>75.55</v>
      </c>
      <c r="F241" s="232">
        <v>75.05</v>
      </c>
      <c r="G241" s="232">
        <v>74.3</v>
      </c>
      <c r="H241" s="232">
        <v>76.8</v>
      </c>
      <c r="I241" s="232">
        <v>77.55</v>
      </c>
      <c r="J241" s="232">
        <v>78.05</v>
      </c>
      <c r="K241" s="231">
        <v>77.05</v>
      </c>
      <c r="L241" s="231">
        <v>75.8</v>
      </c>
      <c r="M241" s="231">
        <v>100.00095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24.3</v>
      </c>
      <c r="D242" s="232">
        <v>24.149999999999995</v>
      </c>
      <c r="E242" s="232">
        <v>23.79999999999999</v>
      </c>
      <c r="F242" s="232">
        <v>23.299999999999994</v>
      </c>
      <c r="G242" s="232">
        <v>22.949999999999989</v>
      </c>
      <c r="H242" s="232">
        <v>24.649999999999991</v>
      </c>
      <c r="I242" s="232">
        <v>24.999999999999993</v>
      </c>
      <c r="J242" s="232">
        <v>25.499999999999993</v>
      </c>
      <c r="K242" s="231">
        <v>24.5</v>
      </c>
      <c r="L242" s="231">
        <v>23.65</v>
      </c>
      <c r="M242" s="231">
        <v>168.94335000000001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609.25</v>
      </c>
      <c r="D243" s="232">
        <v>606.83333333333337</v>
      </c>
      <c r="E243" s="232">
        <v>603.01666666666677</v>
      </c>
      <c r="F243" s="232">
        <v>596.78333333333342</v>
      </c>
      <c r="G243" s="232">
        <v>592.96666666666681</v>
      </c>
      <c r="H243" s="232">
        <v>613.06666666666672</v>
      </c>
      <c r="I243" s="232">
        <v>616.88333333333333</v>
      </c>
      <c r="J243" s="232">
        <v>623.11666666666667</v>
      </c>
      <c r="K243" s="231">
        <v>610.65</v>
      </c>
      <c r="L243" s="231">
        <v>600.6</v>
      </c>
      <c r="M243" s="231">
        <v>11.69989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26.95</v>
      </c>
      <c r="D244" s="232">
        <v>27.083333333333332</v>
      </c>
      <c r="E244" s="232">
        <v>26.666666666666664</v>
      </c>
      <c r="F244" s="232">
        <v>26.383333333333333</v>
      </c>
      <c r="G244" s="232">
        <v>25.966666666666665</v>
      </c>
      <c r="H244" s="232">
        <v>27.366666666666664</v>
      </c>
      <c r="I244" s="232">
        <v>27.783333333333328</v>
      </c>
      <c r="J244" s="232">
        <v>28.066666666666663</v>
      </c>
      <c r="K244" s="231">
        <v>27.5</v>
      </c>
      <c r="L244" s="231">
        <v>26.8</v>
      </c>
      <c r="M244" s="231">
        <v>162.07571999999999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998.3</v>
      </c>
      <c r="D245" s="232">
        <v>1001.75</v>
      </c>
      <c r="E245" s="232">
        <v>991.55</v>
      </c>
      <c r="F245" s="232">
        <v>984.8</v>
      </c>
      <c r="G245" s="232">
        <v>974.59999999999991</v>
      </c>
      <c r="H245" s="232">
        <v>1008.5</v>
      </c>
      <c r="I245" s="232">
        <v>1018.7</v>
      </c>
      <c r="J245" s="232">
        <v>1025.45</v>
      </c>
      <c r="K245" s="231">
        <v>1011.95</v>
      </c>
      <c r="L245" s="231">
        <v>995</v>
      </c>
      <c r="M245" s="231">
        <v>1.10487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359.05</v>
      </c>
      <c r="D246" s="232">
        <v>361.84999999999997</v>
      </c>
      <c r="E246" s="232">
        <v>352.74999999999994</v>
      </c>
      <c r="F246" s="232">
        <v>346.45</v>
      </c>
      <c r="G246" s="232">
        <v>337.34999999999997</v>
      </c>
      <c r="H246" s="232">
        <v>368.14999999999992</v>
      </c>
      <c r="I246" s="232">
        <v>377.24999999999994</v>
      </c>
      <c r="J246" s="232">
        <v>383.5499999999999</v>
      </c>
      <c r="K246" s="231">
        <v>370.95</v>
      </c>
      <c r="L246" s="231">
        <v>355.55</v>
      </c>
      <c r="M246" s="231">
        <v>7.75915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438.65</v>
      </c>
      <c r="D247" s="232">
        <v>436.73333333333329</v>
      </c>
      <c r="E247" s="232">
        <v>433.51666666666659</v>
      </c>
      <c r="F247" s="232">
        <v>428.38333333333333</v>
      </c>
      <c r="G247" s="232">
        <v>425.16666666666663</v>
      </c>
      <c r="H247" s="232">
        <v>441.86666666666656</v>
      </c>
      <c r="I247" s="232">
        <v>445.08333333333326</v>
      </c>
      <c r="J247" s="232">
        <v>450.21666666666653</v>
      </c>
      <c r="K247" s="231">
        <v>439.95</v>
      </c>
      <c r="L247" s="231">
        <v>431.6</v>
      </c>
      <c r="M247" s="231">
        <v>17.36382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170.9</v>
      </c>
      <c r="D248" s="232">
        <v>170.48333333333332</v>
      </c>
      <c r="E248" s="232">
        <v>165.96666666666664</v>
      </c>
      <c r="F248" s="232">
        <v>161.03333333333333</v>
      </c>
      <c r="G248" s="232">
        <v>156.51666666666665</v>
      </c>
      <c r="H248" s="232">
        <v>175.41666666666663</v>
      </c>
      <c r="I248" s="232">
        <v>179.93333333333334</v>
      </c>
      <c r="J248" s="232">
        <v>184.86666666666662</v>
      </c>
      <c r="K248" s="231">
        <v>175</v>
      </c>
      <c r="L248" s="231">
        <v>165.55</v>
      </c>
      <c r="M248" s="231">
        <v>57.758670000000002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1077.7</v>
      </c>
      <c r="D249" s="232">
        <v>1078.5500000000002</v>
      </c>
      <c r="E249" s="232">
        <v>1067.2000000000003</v>
      </c>
      <c r="F249" s="232">
        <v>1056.7</v>
      </c>
      <c r="G249" s="232">
        <v>1045.3500000000001</v>
      </c>
      <c r="H249" s="232">
        <v>1089.0500000000004</v>
      </c>
      <c r="I249" s="232">
        <v>1100.4000000000003</v>
      </c>
      <c r="J249" s="232">
        <v>1110.9000000000005</v>
      </c>
      <c r="K249" s="231">
        <v>1089.9000000000001</v>
      </c>
      <c r="L249" s="231">
        <v>1068.05</v>
      </c>
      <c r="M249" s="231">
        <v>13.60243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15.8</v>
      </c>
      <c r="D250" s="232">
        <v>15.866666666666667</v>
      </c>
      <c r="E250" s="232">
        <v>15.533333333333335</v>
      </c>
      <c r="F250" s="232">
        <v>15.266666666666667</v>
      </c>
      <c r="G250" s="232">
        <v>14.933333333333335</v>
      </c>
      <c r="H250" s="232">
        <v>16.133333333333333</v>
      </c>
      <c r="I250" s="232">
        <v>16.466666666666661</v>
      </c>
      <c r="J250" s="232">
        <v>16.733333333333334</v>
      </c>
      <c r="K250" s="231">
        <v>16.2</v>
      </c>
      <c r="L250" s="231">
        <v>15.6</v>
      </c>
      <c r="M250" s="231">
        <v>62.178930000000001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3491.7</v>
      </c>
      <c r="D251" s="232">
        <v>3509.6</v>
      </c>
      <c r="E251" s="232">
        <v>3454.45</v>
      </c>
      <c r="F251" s="232">
        <v>3417.2</v>
      </c>
      <c r="G251" s="232">
        <v>3362.0499999999997</v>
      </c>
      <c r="H251" s="232">
        <v>3546.85</v>
      </c>
      <c r="I251" s="232">
        <v>3602.0000000000005</v>
      </c>
      <c r="J251" s="232">
        <v>3639.25</v>
      </c>
      <c r="K251" s="231">
        <v>3564.75</v>
      </c>
      <c r="L251" s="231">
        <v>3472.35</v>
      </c>
      <c r="M251" s="231">
        <v>4.0027299999999997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1487.55</v>
      </c>
      <c r="D252" s="232">
        <v>1497.6166666666668</v>
      </c>
      <c r="E252" s="232">
        <v>1471.2333333333336</v>
      </c>
      <c r="F252" s="232">
        <v>1454.9166666666667</v>
      </c>
      <c r="G252" s="232">
        <v>1428.5333333333335</v>
      </c>
      <c r="H252" s="232">
        <v>1513.9333333333336</v>
      </c>
      <c r="I252" s="232">
        <v>1540.3166666666668</v>
      </c>
      <c r="J252" s="232">
        <v>1556.6333333333337</v>
      </c>
      <c r="K252" s="231">
        <v>1524</v>
      </c>
      <c r="L252" s="231">
        <v>1481.3</v>
      </c>
      <c r="M252" s="231">
        <v>96.798109999999994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449.9</v>
      </c>
      <c r="D254" s="232">
        <v>451.26666666666665</v>
      </c>
      <c r="E254" s="232">
        <v>446.0333333333333</v>
      </c>
      <c r="F254" s="232">
        <v>442.16666666666663</v>
      </c>
      <c r="G254" s="232">
        <v>436.93333333333328</v>
      </c>
      <c r="H254" s="232">
        <v>455.13333333333333</v>
      </c>
      <c r="I254" s="232">
        <v>460.36666666666667</v>
      </c>
      <c r="J254" s="232">
        <v>464.23333333333335</v>
      </c>
      <c r="K254" s="231">
        <v>456.5</v>
      </c>
      <c r="L254" s="231">
        <v>447.4</v>
      </c>
      <c r="M254" s="231">
        <v>2.39547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1856.35</v>
      </c>
      <c r="D255" s="232">
        <v>1852.1166666666668</v>
      </c>
      <c r="E255" s="232">
        <v>1839.5333333333335</v>
      </c>
      <c r="F255" s="232">
        <v>1822.7166666666667</v>
      </c>
      <c r="G255" s="232">
        <v>1810.1333333333334</v>
      </c>
      <c r="H255" s="232">
        <v>1868.9333333333336</v>
      </c>
      <c r="I255" s="232">
        <v>1881.5166666666667</v>
      </c>
      <c r="J255" s="232">
        <v>1898.3333333333337</v>
      </c>
      <c r="K255" s="231">
        <v>1864.7</v>
      </c>
      <c r="L255" s="231">
        <v>1835.3</v>
      </c>
      <c r="M255" s="231">
        <v>4.5823299999999998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807.95</v>
      </c>
      <c r="D256" s="232">
        <v>810.35</v>
      </c>
      <c r="E256" s="232">
        <v>802.6</v>
      </c>
      <c r="F256" s="232">
        <v>797.25</v>
      </c>
      <c r="G256" s="232">
        <v>789.5</v>
      </c>
      <c r="H256" s="232">
        <v>815.7</v>
      </c>
      <c r="I256" s="232">
        <v>823.45</v>
      </c>
      <c r="J256" s="232">
        <v>828.80000000000007</v>
      </c>
      <c r="K256" s="231">
        <v>818.1</v>
      </c>
      <c r="L256" s="231">
        <v>805</v>
      </c>
      <c r="M256" s="231">
        <v>1.40848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1938.7</v>
      </c>
      <c r="D257" s="232">
        <v>1959.2666666666664</v>
      </c>
      <c r="E257" s="232">
        <v>1910.5333333333328</v>
      </c>
      <c r="F257" s="232">
        <v>1882.3666666666663</v>
      </c>
      <c r="G257" s="232">
        <v>1833.6333333333328</v>
      </c>
      <c r="H257" s="232">
        <v>1987.4333333333329</v>
      </c>
      <c r="I257" s="232">
        <v>2036.1666666666665</v>
      </c>
      <c r="J257" s="232">
        <v>2064.333333333333</v>
      </c>
      <c r="K257" s="231">
        <v>2008</v>
      </c>
      <c r="L257" s="231">
        <v>1931.1</v>
      </c>
      <c r="M257" s="231">
        <v>0.52932999999999997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2764.6</v>
      </c>
      <c r="D258" s="232">
        <v>2775.7166666666672</v>
      </c>
      <c r="E258" s="232">
        <v>2734.6833333333343</v>
      </c>
      <c r="F258" s="232">
        <v>2704.7666666666673</v>
      </c>
      <c r="G258" s="232">
        <v>2663.7333333333345</v>
      </c>
      <c r="H258" s="232">
        <v>2805.6333333333341</v>
      </c>
      <c r="I258" s="232">
        <v>2846.666666666667</v>
      </c>
      <c r="J258" s="232">
        <v>2876.5833333333339</v>
      </c>
      <c r="K258" s="231">
        <v>2816.75</v>
      </c>
      <c r="L258" s="231">
        <v>2745.8</v>
      </c>
      <c r="M258" s="231">
        <v>0.56535999999999997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574.35</v>
      </c>
      <c r="D259" s="232">
        <v>569.76666666666677</v>
      </c>
      <c r="E259" s="232">
        <v>557.33333333333348</v>
      </c>
      <c r="F259" s="232">
        <v>540.31666666666672</v>
      </c>
      <c r="G259" s="232">
        <v>527.88333333333344</v>
      </c>
      <c r="H259" s="232">
        <v>586.78333333333353</v>
      </c>
      <c r="I259" s="232">
        <v>599.2166666666667</v>
      </c>
      <c r="J259" s="232">
        <v>616.23333333333358</v>
      </c>
      <c r="K259" s="231">
        <v>582.20000000000005</v>
      </c>
      <c r="L259" s="231">
        <v>552.75</v>
      </c>
      <c r="M259" s="231">
        <v>8.8595299999999995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672.5</v>
      </c>
      <c r="D260" s="232">
        <v>675.65</v>
      </c>
      <c r="E260" s="232">
        <v>663.84999999999991</v>
      </c>
      <c r="F260" s="232">
        <v>655.19999999999993</v>
      </c>
      <c r="G260" s="232">
        <v>643.39999999999986</v>
      </c>
      <c r="H260" s="232">
        <v>684.3</v>
      </c>
      <c r="I260" s="232">
        <v>696.09999999999991</v>
      </c>
      <c r="J260" s="232">
        <v>704.75</v>
      </c>
      <c r="K260" s="231">
        <v>687.45</v>
      </c>
      <c r="L260" s="231">
        <v>667</v>
      </c>
      <c r="M260" s="231">
        <v>2.41472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388.05</v>
      </c>
      <c r="D261" s="232">
        <v>387.01666666666665</v>
      </c>
      <c r="E261" s="232">
        <v>379.23333333333329</v>
      </c>
      <c r="F261" s="232">
        <v>370.41666666666663</v>
      </c>
      <c r="G261" s="232">
        <v>362.63333333333327</v>
      </c>
      <c r="H261" s="232">
        <v>395.83333333333331</v>
      </c>
      <c r="I261" s="232">
        <v>403.61666666666662</v>
      </c>
      <c r="J261" s="232">
        <v>412.43333333333334</v>
      </c>
      <c r="K261" s="231">
        <v>394.8</v>
      </c>
      <c r="L261" s="231">
        <v>378.2</v>
      </c>
      <c r="M261" s="231">
        <v>5.3904899999999998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65.3</v>
      </c>
      <c r="D262" s="232">
        <v>64.966666666666654</v>
      </c>
      <c r="E262" s="232">
        <v>64.283333333333303</v>
      </c>
      <c r="F262" s="232">
        <v>63.266666666666652</v>
      </c>
      <c r="G262" s="232">
        <v>62.5833333333333</v>
      </c>
      <c r="H262" s="232">
        <v>65.983333333333306</v>
      </c>
      <c r="I262" s="232">
        <v>66.666666666666671</v>
      </c>
      <c r="J262" s="232">
        <v>67.683333333333309</v>
      </c>
      <c r="K262" s="231">
        <v>65.650000000000006</v>
      </c>
      <c r="L262" s="231">
        <v>63.95</v>
      </c>
      <c r="M262" s="231">
        <v>4.1199599999999998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234.65</v>
      </c>
      <c r="D263" s="232">
        <v>226.53333333333333</v>
      </c>
      <c r="E263" s="232">
        <v>216.26666666666665</v>
      </c>
      <c r="F263" s="232">
        <v>197.88333333333333</v>
      </c>
      <c r="G263" s="232">
        <v>187.61666666666665</v>
      </c>
      <c r="H263" s="232">
        <v>244.91666666666666</v>
      </c>
      <c r="I263" s="232">
        <v>255.18333333333337</v>
      </c>
      <c r="J263" s="232">
        <v>273.56666666666666</v>
      </c>
      <c r="K263" s="231">
        <v>236.8</v>
      </c>
      <c r="L263" s="231">
        <v>208.15</v>
      </c>
      <c r="M263" s="231">
        <v>72.707380000000001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667.2</v>
      </c>
      <c r="D264" s="232">
        <v>672.01666666666677</v>
      </c>
      <c r="E264" s="232">
        <v>660.08333333333348</v>
      </c>
      <c r="F264" s="232">
        <v>652.9666666666667</v>
      </c>
      <c r="G264" s="232">
        <v>641.03333333333342</v>
      </c>
      <c r="H264" s="232">
        <v>679.13333333333355</v>
      </c>
      <c r="I264" s="232">
        <v>691.06666666666672</v>
      </c>
      <c r="J264" s="232">
        <v>698.18333333333362</v>
      </c>
      <c r="K264" s="231">
        <v>683.95</v>
      </c>
      <c r="L264" s="231">
        <v>664.9</v>
      </c>
      <c r="M264" s="231">
        <v>19.156220000000001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101</v>
      </c>
      <c r="D265" s="232">
        <v>101.5</v>
      </c>
      <c r="E265" s="232">
        <v>100.1</v>
      </c>
      <c r="F265" s="232">
        <v>99.199999999999989</v>
      </c>
      <c r="G265" s="232">
        <v>97.799999999999983</v>
      </c>
      <c r="H265" s="232">
        <v>102.4</v>
      </c>
      <c r="I265" s="232">
        <v>103.80000000000001</v>
      </c>
      <c r="J265" s="232">
        <v>104.70000000000002</v>
      </c>
      <c r="K265" s="231">
        <v>102.9</v>
      </c>
      <c r="L265" s="231">
        <v>100.6</v>
      </c>
      <c r="M265" s="231">
        <v>1.5278799999999999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267</v>
      </c>
      <c r="D266" s="232">
        <v>264.58333333333331</v>
      </c>
      <c r="E266" s="232">
        <v>259.76666666666665</v>
      </c>
      <c r="F266" s="232">
        <v>252.53333333333336</v>
      </c>
      <c r="G266" s="232">
        <v>247.7166666666667</v>
      </c>
      <c r="H266" s="232">
        <v>271.81666666666661</v>
      </c>
      <c r="I266" s="232">
        <v>276.63333333333333</v>
      </c>
      <c r="J266" s="232">
        <v>283.86666666666656</v>
      </c>
      <c r="K266" s="231">
        <v>269.39999999999998</v>
      </c>
      <c r="L266" s="231">
        <v>257.35000000000002</v>
      </c>
      <c r="M266" s="231">
        <v>7.7699199999999999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549.20000000000005</v>
      </c>
      <c r="D267" s="232">
        <v>550.58333333333337</v>
      </c>
      <c r="E267" s="232">
        <v>544.26666666666677</v>
      </c>
      <c r="F267" s="232">
        <v>539.33333333333337</v>
      </c>
      <c r="G267" s="232">
        <v>533.01666666666677</v>
      </c>
      <c r="H267" s="232">
        <v>555.51666666666677</v>
      </c>
      <c r="I267" s="232">
        <v>561.83333333333337</v>
      </c>
      <c r="J267" s="232">
        <v>566.76666666666677</v>
      </c>
      <c r="K267" s="231">
        <v>556.9</v>
      </c>
      <c r="L267" s="231">
        <v>545.65</v>
      </c>
      <c r="M267" s="231">
        <v>57.583840000000002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440.85</v>
      </c>
      <c r="D268" s="232">
        <v>439.75</v>
      </c>
      <c r="E268" s="232">
        <v>435.45</v>
      </c>
      <c r="F268" s="232">
        <v>430.05</v>
      </c>
      <c r="G268" s="232">
        <v>425.75</v>
      </c>
      <c r="H268" s="232">
        <v>445.15</v>
      </c>
      <c r="I268" s="232">
        <v>449.44999999999993</v>
      </c>
      <c r="J268" s="232">
        <v>454.84999999999997</v>
      </c>
      <c r="K268" s="231">
        <v>444.05</v>
      </c>
      <c r="L268" s="231">
        <v>434.35</v>
      </c>
      <c r="M268" s="231">
        <v>25.495010000000001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445.95</v>
      </c>
      <c r="D269" s="232">
        <v>448.26666666666671</v>
      </c>
      <c r="E269" s="232">
        <v>439.03333333333342</v>
      </c>
      <c r="F269" s="232">
        <v>432.11666666666673</v>
      </c>
      <c r="G269" s="232">
        <v>422.88333333333344</v>
      </c>
      <c r="H269" s="232">
        <v>455.18333333333339</v>
      </c>
      <c r="I269" s="232">
        <v>464.41666666666663</v>
      </c>
      <c r="J269" s="232">
        <v>471.33333333333337</v>
      </c>
      <c r="K269" s="231">
        <v>457.5</v>
      </c>
      <c r="L269" s="231">
        <v>441.35</v>
      </c>
      <c r="M269" s="231">
        <v>1.7925599999999999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305.95</v>
      </c>
      <c r="D270" s="232">
        <v>306.61666666666662</v>
      </c>
      <c r="E270" s="232">
        <v>303.33333333333326</v>
      </c>
      <c r="F270" s="232">
        <v>300.71666666666664</v>
      </c>
      <c r="G270" s="232">
        <v>297.43333333333328</v>
      </c>
      <c r="H270" s="232">
        <v>309.23333333333323</v>
      </c>
      <c r="I270" s="232">
        <v>312.51666666666665</v>
      </c>
      <c r="J270" s="232">
        <v>315.13333333333321</v>
      </c>
      <c r="K270" s="231">
        <v>309.89999999999998</v>
      </c>
      <c r="L270" s="231">
        <v>304</v>
      </c>
      <c r="M270" s="231">
        <v>0.90166000000000002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577.54999999999995</v>
      </c>
      <c r="D271" s="232">
        <v>579.30000000000007</v>
      </c>
      <c r="E271" s="232">
        <v>570.75000000000011</v>
      </c>
      <c r="F271" s="232">
        <v>563.95000000000005</v>
      </c>
      <c r="G271" s="232">
        <v>555.40000000000009</v>
      </c>
      <c r="H271" s="232">
        <v>586.10000000000014</v>
      </c>
      <c r="I271" s="232">
        <v>594.65000000000009</v>
      </c>
      <c r="J271" s="232">
        <v>601.45000000000016</v>
      </c>
      <c r="K271" s="231">
        <v>587.85</v>
      </c>
      <c r="L271" s="231">
        <v>572.5</v>
      </c>
      <c r="M271" s="231">
        <v>1.7014199999999999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190.25</v>
      </c>
      <c r="D272" s="232">
        <v>190.76666666666665</v>
      </c>
      <c r="E272" s="232">
        <v>182.73333333333329</v>
      </c>
      <c r="F272" s="232">
        <v>175.21666666666664</v>
      </c>
      <c r="G272" s="232">
        <v>167.18333333333328</v>
      </c>
      <c r="H272" s="232">
        <v>198.2833333333333</v>
      </c>
      <c r="I272" s="232">
        <v>206.31666666666666</v>
      </c>
      <c r="J272" s="232">
        <v>213.83333333333331</v>
      </c>
      <c r="K272" s="231">
        <v>198.8</v>
      </c>
      <c r="L272" s="231">
        <v>183.25</v>
      </c>
      <c r="M272" s="231">
        <v>3.9499900000000001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575.54999999999995</v>
      </c>
      <c r="D273" s="232">
        <v>582.05000000000007</v>
      </c>
      <c r="E273" s="232">
        <v>565.65000000000009</v>
      </c>
      <c r="F273" s="232">
        <v>555.75</v>
      </c>
      <c r="G273" s="232">
        <v>539.35</v>
      </c>
      <c r="H273" s="232">
        <v>591.95000000000016</v>
      </c>
      <c r="I273" s="232">
        <v>608.35</v>
      </c>
      <c r="J273" s="232">
        <v>618.25000000000023</v>
      </c>
      <c r="K273" s="231">
        <v>598.45000000000005</v>
      </c>
      <c r="L273" s="231">
        <v>572.15</v>
      </c>
      <c r="M273" s="231">
        <v>1.2778499999999999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1625.25</v>
      </c>
      <c r="D274" s="232">
        <v>1627.4333333333332</v>
      </c>
      <c r="E274" s="232">
        <v>1604.9166666666663</v>
      </c>
      <c r="F274" s="232">
        <v>1584.583333333333</v>
      </c>
      <c r="G274" s="232">
        <v>1562.0666666666662</v>
      </c>
      <c r="H274" s="232">
        <v>1647.7666666666664</v>
      </c>
      <c r="I274" s="232">
        <v>1670.2833333333333</v>
      </c>
      <c r="J274" s="232">
        <v>1690.6166666666666</v>
      </c>
      <c r="K274" s="231">
        <v>1649.95</v>
      </c>
      <c r="L274" s="231">
        <v>1607.1</v>
      </c>
      <c r="M274" s="231">
        <v>0.69567999999999997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256.05</v>
      </c>
      <c r="D275" s="232">
        <v>254.43333333333331</v>
      </c>
      <c r="E275" s="232">
        <v>249.86666666666662</v>
      </c>
      <c r="F275" s="232">
        <v>243.68333333333331</v>
      </c>
      <c r="G275" s="232">
        <v>239.11666666666662</v>
      </c>
      <c r="H275" s="232">
        <v>260.61666666666662</v>
      </c>
      <c r="I275" s="232">
        <v>265.18333333333328</v>
      </c>
      <c r="J275" s="232">
        <v>271.36666666666662</v>
      </c>
      <c r="K275" s="231">
        <v>259</v>
      </c>
      <c r="L275" s="231">
        <v>248.25</v>
      </c>
      <c r="M275" s="231">
        <v>2.7125900000000001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829.65</v>
      </c>
      <c r="D276" s="232">
        <v>830.59999999999991</v>
      </c>
      <c r="E276" s="232">
        <v>814.89999999999986</v>
      </c>
      <c r="F276" s="232">
        <v>800.15</v>
      </c>
      <c r="G276" s="232">
        <v>784.44999999999993</v>
      </c>
      <c r="H276" s="232">
        <v>845.3499999999998</v>
      </c>
      <c r="I276" s="232">
        <v>861.04999999999984</v>
      </c>
      <c r="J276" s="232">
        <v>875.79999999999973</v>
      </c>
      <c r="K276" s="231">
        <v>846.3</v>
      </c>
      <c r="L276" s="231">
        <v>815.85</v>
      </c>
      <c r="M276" s="231">
        <v>13.57971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338.75</v>
      </c>
      <c r="D277" s="232">
        <v>337.26666666666665</v>
      </c>
      <c r="E277" s="232">
        <v>326.5333333333333</v>
      </c>
      <c r="F277" s="232">
        <v>314.31666666666666</v>
      </c>
      <c r="G277" s="232">
        <v>303.58333333333331</v>
      </c>
      <c r="H277" s="232">
        <v>349.48333333333329</v>
      </c>
      <c r="I277" s="232">
        <v>360.21666666666664</v>
      </c>
      <c r="J277" s="232">
        <v>372.43333333333328</v>
      </c>
      <c r="K277" s="231">
        <v>348</v>
      </c>
      <c r="L277" s="231">
        <v>325.05</v>
      </c>
      <c r="M277" s="231">
        <v>4.7353399999999999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1074.6500000000001</v>
      </c>
      <c r="D278" s="232">
        <v>1077.2166666666667</v>
      </c>
      <c r="E278" s="232">
        <v>1067.4333333333334</v>
      </c>
      <c r="F278" s="232">
        <v>1060.2166666666667</v>
      </c>
      <c r="G278" s="232">
        <v>1050.4333333333334</v>
      </c>
      <c r="H278" s="232">
        <v>1084.4333333333334</v>
      </c>
      <c r="I278" s="232">
        <v>1094.2166666666667</v>
      </c>
      <c r="J278" s="232">
        <v>1101.4333333333334</v>
      </c>
      <c r="K278" s="231">
        <v>1087</v>
      </c>
      <c r="L278" s="231">
        <v>1070</v>
      </c>
      <c r="M278" s="231">
        <v>1.5685800000000001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530</v>
      </c>
      <c r="D279" s="232">
        <v>527.7833333333333</v>
      </c>
      <c r="E279" s="232">
        <v>521.71666666666658</v>
      </c>
      <c r="F279" s="232">
        <v>513.43333333333328</v>
      </c>
      <c r="G279" s="232">
        <v>507.36666666666656</v>
      </c>
      <c r="H279" s="232">
        <v>536.06666666666661</v>
      </c>
      <c r="I279" s="232">
        <v>542.13333333333321</v>
      </c>
      <c r="J279" s="232">
        <v>550.41666666666663</v>
      </c>
      <c r="K279" s="231">
        <v>533.85</v>
      </c>
      <c r="L279" s="231">
        <v>519.5</v>
      </c>
      <c r="M279" s="231">
        <v>3.72845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113.65</v>
      </c>
      <c r="D280" s="232">
        <v>114.55</v>
      </c>
      <c r="E280" s="232">
        <v>111.6</v>
      </c>
      <c r="F280" s="232">
        <v>109.55</v>
      </c>
      <c r="G280" s="232">
        <v>106.6</v>
      </c>
      <c r="H280" s="232">
        <v>116.6</v>
      </c>
      <c r="I280" s="232">
        <v>119.55000000000001</v>
      </c>
      <c r="J280" s="232">
        <v>121.6</v>
      </c>
      <c r="K280" s="231">
        <v>117.5</v>
      </c>
      <c r="L280" s="231">
        <v>112.5</v>
      </c>
      <c r="M280" s="231">
        <v>17.54955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402.7</v>
      </c>
      <c r="D281" s="232">
        <v>405.33333333333331</v>
      </c>
      <c r="E281" s="232">
        <v>397.86666666666662</v>
      </c>
      <c r="F281" s="232">
        <v>393.0333333333333</v>
      </c>
      <c r="G281" s="232">
        <v>385.56666666666661</v>
      </c>
      <c r="H281" s="232">
        <v>410.16666666666663</v>
      </c>
      <c r="I281" s="232">
        <v>417.63333333333333</v>
      </c>
      <c r="J281" s="232">
        <v>422.46666666666664</v>
      </c>
      <c r="K281" s="231">
        <v>412.8</v>
      </c>
      <c r="L281" s="231">
        <v>400.5</v>
      </c>
      <c r="M281" s="231">
        <v>1.3650899999999999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102</v>
      </c>
      <c r="D282" s="232">
        <v>100.5</v>
      </c>
      <c r="E282" s="232">
        <v>97.9</v>
      </c>
      <c r="F282" s="232">
        <v>93.800000000000011</v>
      </c>
      <c r="G282" s="232">
        <v>91.200000000000017</v>
      </c>
      <c r="H282" s="232">
        <v>104.6</v>
      </c>
      <c r="I282" s="232">
        <v>107.19999999999999</v>
      </c>
      <c r="J282" s="232">
        <v>111.29999999999998</v>
      </c>
      <c r="K282" s="231">
        <v>103.1</v>
      </c>
      <c r="L282" s="231">
        <v>96.4</v>
      </c>
      <c r="M282" s="231">
        <v>52.578240000000001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449.25</v>
      </c>
      <c r="D283" s="232">
        <v>452.38333333333338</v>
      </c>
      <c r="E283" s="232">
        <v>439.76666666666677</v>
      </c>
      <c r="F283" s="232">
        <v>430.28333333333336</v>
      </c>
      <c r="G283" s="232">
        <v>417.66666666666674</v>
      </c>
      <c r="H283" s="232">
        <v>461.86666666666679</v>
      </c>
      <c r="I283" s="232">
        <v>474.48333333333346</v>
      </c>
      <c r="J283" s="232">
        <v>483.96666666666681</v>
      </c>
      <c r="K283" s="231">
        <v>465</v>
      </c>
      <c r="L283" s="231">
        <v>442.9</v>
      </c>
      <c r="M283" s="231">
        <v>2.83677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1729.25</v>
      </c>
      <c r="D284" s="232">
        <v>1730.7666666666667</v>
      </c>
      <c r="E284" s="232">
        <v>1720.1333333333332</v>
      </c>
      <c r="F284" s="232">
        <v>1711.0166666666667</v>
      </c>
      <c r="G284" s="232">
        <v>1700.3833333333332</v>
      </c>
      <c r="H284" s="232">
        <v>1739.8833333333332</v>
      </c>
      <c r="I284" s="232">
        <v>1750.5166666666669</v>
      </c>
      <c r="J284" s="232">
        <v>1759.6333333333332</v>
      </c>
      <c r="K284" s="231">
        <v>1741.4</v>
      </c>
      <c r="L284" s="231">
        <v>1721.65</v>
      </c>
      <c r="M284" s="231">
        <v>43.950980000000001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1344.3</v>
      </c>
      <c r="D285" s="232">
        <v>1337.2499999999998</v>
      </c>
      <c r="E285" s="232">
        <v>1325.1499999999996</v>
      </c>
      <c r="F285" s="232">
        <v>1305.9999999999998</v>
      </c>
      <c r="G285" s="232">
        <v>1293.8999999999996</v>
      </c>
      <c r="H285" s="232">
        <v>1356.3999999999996</v>
      </c>
      <c r="I285" s="232">
        <v>1368.4999999999995</v>
      </c>
      <c r="J285" s="232">
        <v>1387.6499999999996</v>
      </c>
      <c r="K285" s="231">
        <v>1349.35</v>
      </c>
      <c r="L285" s="231">
        <v>1318.1</v>
      </c>
      <c r="M285" s="231">
        <v>0.38468999999999998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87.35</v>
      </c>
      <c r="D286" s="232">
        <v>87.566666666666663</v>
      </c>
      <c r="E286" s="232">
        <v>86.633333333333326</v>
      </c>
      <c r="F286" s="232">
        <v>85.916666666666657</v>
      </c>
      <c r="G286" s="232">
        <v>84.98333333333332</v>
      </c>
      <c r="H286" s="232">
        <v>88.283333333333331</v>
      </c>
      <c r="I286" s="232">
        <v>89.216666666666669</v>
      </c>
      <c r="J286" s="232">
        <v>89.933333333333337</v>
      </c>
      <c r="K286" s="231">
        <v>88.5</v>
      </c>
      <c r="L286" s="231">
        <v>86.85</v>
      </c>
      <c r="M286" s="231">
        <v>36.84684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3684.75</v>
      </c>
      <c r="D287" s="232">
        <v>3673.2166666666667</v>
      </c>
      <c r="E287" s="232">
        <v>3643.4333333333334</v>
      </c>
      <c r="F287" s="232">
        <v>3602.1166666666668</v>
      </c>
      <c r="G287" s="232">
        <v>3572.3333333333335</v>
      </c>
      <c r="H287" s="232">
        <v>3714.5333333333333</v>
      </c>
      <c r="I287" s="232">
        <v>3744.3166666666671</v>
      </c>
      <c r="J287" s="232">
        <v>3785.6333333333332</v>
      </c>
      <c r="K287" s="231">
        <v>3703</v>
      </c>
      <c r="L287" s="231">
        <v>3631.9</v>
      </c>
      <c r="M287" s="231">
        <v>1.96705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350.55</v>
      </c>
      <c r="D288" s="232">
        <v>351.43333333333334</v>
      </c>
      <c r="E288" s="232">
        <v>348.61666666666667</v>
      </c>
      <c r="F288" s="232">
        <v>346.68333333333334</v>
      </c>
      <c r="G288" s="232">
        <v>343.86666666666667</v>
      </c>
      <c r="H288" s="232">
        <v>353.36666666666667</v>
      </c>
      <c r="I288" s="232">
        <v>356.18333333333339</v>
      </c>
      <c r="J288" s="232">
        <v>358.11666666666667</v>
      </c>
      <c r="K288" s="231">
        <v>354.25</v>
      </c>
      <c r="L288" s="231">
        <v>349.5</v>
      </c>
      <c r="M288" s="231">
        <v>12.86065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10783.3</v>
      </c>
      <c r="D289" s="232">
        <v>10747.949999999999</v>
      </c>
      <c r="E289" s="232">
        <v>10646.399999999998</v>
      </c>
      <c r="F289" s="232">
        <v>10509.499999999998</v>
      </c>
      <c r="G289" s="232">
        <v>10407.949999999997</v>
      </c>
      <c r="H289" s="232">
        <v>10884.849999999999</v>
      </c>
      <c r="I289" s="232">
        <v>10986.399999999998</v>
      </c>
      <c r="J289" s="232">
        <v>11123.3</v>
      </c>
      <c r="K289" s="231">
        <v>10849.5</v>
      </c>
      <c r="L289" s="231">
        <v>10611.05</v>
      </c>
      <c r="M289" s="231">
        <v>2.853E-2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4722.05</v>
      </c>
      <c r="D290" s="232">
        <v>4758.3499999999995</v>
      </c>
      <c r="E290" s="232">
        <v>4661.6999999999989</v>
      </c>
      <c r="F290" s="232">
        <v>4601.3499999999995</v>
      </c>
      <c r="G290" s="232">
        <v>4504.6999999999989</v>
      </c>
      <c r="H290" s="232">
        <v>4818.6999999999989</v>
      </c>
      <c r="I290" s="232">
        <v>4915.3499999999985</v>
      </c>
      <c r="J290" s="232">
        <v>4975.6999999999989</v>
      </c>
      <c r="K290" s="231">
        <v>4855</v>
      </c>
      <c r="L290" s="231">
        <v>4698</v>
      </c>
      <c r="M290" s="231">
        <v>5.00908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2109.15</v>
      </c>
      <c r="D291" s="232">
        <v>2110.8166666666671</v>
      </c>
      <c r="E291" s="232">
        <v>2083.3333333333339</v>
      </c>
      <c r="F291" s="232">
        <v>2057.5166666666669</v>
      </c>
      <c r="G291" s="232">
        <v>2030.0333333333338</v>
      </c>
      <c r="H291" s="232">
        <v>2136.6333333333341</v>
      </c>
      <c r="I291" s="232">
        <v>2164.1166666666668</v>
      </c>
      <c r="J291" s="232">
        <v>2189.9333333333343</v>
      </c>
      <c r="K291" s="231">
        <v>2138.3000000000002</v>
      </c>
      <c r="L291" s="231">
        <v>2085</v>
      </c>
      <c r="M291" s="231">
        <v>21.08587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346.15</v>
      </c>
      <c r="D292" s="232">
        <v>346.88333333333338</v>
      </c>
      <c r="E292" s="232">
        <v>344.76666666666677</v>
      </c>
      <c r="F292" s="232">
        <v>343.38333333333338</v>
      </c>
      <c r="G292" s="232">
        <v>341.26666666666677</v>
      </c>
      <c r="H292" s="232">
        <v>348.26666666666677</v>
      </c>
      <c r="I292" s="232">
        <v>350.38333333333344</v>
      </c>
      <c r="J292" s="232">
        <v>351.76666666666677</v>
      </c>
      <c r="K292" s="231">
        <v>349</v>
      </c>
      <c r="L292" s="231">
        <v>345.5</v>
      </c>
      <c r="M292" s="231">
        <v>1.04556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314.35000000000002</v>
      </c>
      <c r="D293" s="232">
        <v>315.11666666666667</v>
      </c>
      <c r="E293" s="232">
        <v>312.23333333333335</v>
      </c>
      <c r="F293" s="232">
        <v>310.11666666666667</v>
      </c>
      <c r="G293" s="232">
        <v>307.23333333333335</v>
      </c>
      <c r="H293" s="232">
        <v>317.23333333333335</v>
      </c>
      <c r="I293" s="232">
        <v>320.11666666666667</v>
      </c>
      <c r="J293" s="232">
        <v>322.23333333333335</v>
      </c>
      <c r="K293" s="231">
        <v>318</v>
      </c>
      <c r="L293" s="231">
        <v>313</v>
      </c>
      <c r="M293" s="231">
        <v>7.9646499999999998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258.35000000000002</v>
      </c>
      <c r="D294" s="232">
        <v>259.31666666666666</v>
      </c>
      <c r="E294" s="232">
        <v>254.68333333333334</v>
      </c>
      <c r="F294" s="232">
        <v>251.01666666666668</v>
      </c>
      <c r="G294" s="232">
        <v>246.38333333333335</v>
      </c>
      <c r="H294" s="232">
        <v>262.98333333333335</v>
      </c>
      <c r="I294" s="232">
        <v>267.61666666666667</v>
      </c>
      <c r="J294" s="232">
        <v>271.2833333333333</v>
      </c>
      <c r="K294" s="231">
        <v>263.95</v>
      </c>
      <c r="L294" s="231">
        <v>255.65</v>
      </c>
      <c r="M294" s="231">
        <v>4.0030000000000001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578.4</v>
      </c>
      <c r="D295" s="232">
        <v>576.25</v>
      </c>
      <c r="E295" s="232">
        <v>569.75</v>
      </c>
      <c r="F295" s="232">
        <v>561.1</v>
      </c>
      <c r="G295" s="232">
        <v>554.6</v>
      </c>
      <c r="H295" s="232">
        <v>584.9</v>
      </c>
      <c r="I295" s="232">
        <v>591.4</v>
      </c>
      <c r="J295" s="232">
        <v>600.04999999999995</v>
      </c>
      <c r="K295" s="231">
        <v>582.75</v>
      </c>
      <c r="L295" s="231">
        <v>567.6</v>
      </c>
      <c r="M295" s="231">
        <v>22.074000000000002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3721.8</v>
      </c>
      <c r="D296" s="232">
        <v>3746.3666666666668</v>
      </c>
      <c r="E296" s="232">
        <v>3656.7833333333338</v>
      </c>
      <c r="F296" s="232">
        <v>3591.7666666666669</v>
      </c>
      <c r="G296" s="232">
        <v>3502.1833333333338</v>
      </c>
      <c r="H296" s="232">
        <v>3811.3833333333337</v>
      </c>
      <c r="I296" s="232">
        <v>3900.9666666666667</v>
      </c>
      <c r="J296" s="232">
        <v>3965.9833333333336</v>
      </c>
      <c r="K296" s="231">
        <v>3835.95</v>
      </c>
      <c r="L296" s="231">
        <v>3681.35</v>
      </c>
      <c r="M296" s="231">
        <v>0.56432000000000004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659.25</v>
      </c>
      <c r="D297" s="232">
        <v>658.30000000000007</v>
      </c>
      <c r="E297" s="232">
        <v>651.35000000000014</v>
      </c>
      <c r="F297" s="232">
        <v>643.45000000000005</v>
      </c>
      <c r="G297" s="232">
        <v>636.50000000000011</v>
      </c>
      <c r="H297" s="232">
        <v>666.20000000000016</v>
      </c>
      <c r="I297" s="232">
        <v>673.1500000000002</v>
      </c>
      <c r="J297" s="232">
        <v>681.05000000000018</v>
      </c>
      <c r="K297" s="231">
        <v>665.25</v>
      </c>
      <c r="L297" s="231">
        <v>650.4</v>
      </c>
      <c r="M297" s="231">
        <v>15.59108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1273.1500000000001</v>
      </c>
      <c r="D298" s="232">
        <v>1283.7166666666667</v>
      </c>
      <c r="E298" s="232">
        <v>1259.4333333333334</v>
      </c>
      <c r="F298" s="232">
        <v>1245.7166666666667</v>
      </c>
      <c r="G298" s="232">
        <v>1221.4333333333334</v>
      </c>
      <c r="H298" s="232">
        <v>1297.4333333333334</v>
      </c>
      <c r="I298" s="232">
        <v>1321.7166666666667</v>
      </c>
      <c r="J298" s="232">
        <v>1335.4333333333334</v>
      </c>
      <c r="K298" s="231">
        <v>1308</v>
      </c>
      <c r="L298" s="231">
        <v>1270</v>
      </c>
      <c r="M298" s="231">
        <v>0.35322999999999999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30.85</v>
      </c>
      <c r="D299" s="232">
        <v>30.683333333333337</v>
      </c>
      <c r="E299" s="232">
        <v>30.266666666666673</v>
      </c>
      <c r="F299" s="232">
        <v>29.683333333333337</v>
      </c>
      <c r="G299" s="232">
        <v>29.266666666666673</v>
      </c>
      <c r="H299" s="232">
        <v>31.266666666666673</v>
      </c>
      <c r="I299" s="232">
        <v>31.683333333333337</v>
      </c>
      <c r="J299" s="232">
        <v>32.266666666666673</v>
      </c>
      <c r="K299" s="231">
        <v>31.1</v>
      </c>
      <c r="L299" s="231">
        <v>30.1</v>
      </c>
      <c r="M299" s="231">
        <v>6.3900100000000002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150.44999999999999</v>
      </c>
      <c r="D300" s="232">
        <v>150.70000000000002</v>
      </c>
      <c r="E300" s="232">
        <v>149.75000000000003</v>
      </c>
      <c r="F300" s="232">
        <v>149.05000000000001</v>
      </c>
      <c r="G300" s="232">
        <v>148.10000000000002</v>
      </c>
      <c r="H300" s="232">
        <v>151.40000000000003</v>
      </c>
      <c r="I300" s="232">
        <v>152.35000000000002</v>
      </c>
      <c r="J300" s="232">
        <v>153.05000000000004</v>
      </c>
      <c r="K300" s="231">
        <v>151.65</v>
      </c>
      <c r="L300" s="231">
        <v>150</v>
      </c>
      <c r="M300" s="231">
        <v>2.7847200000000001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85256.6</v>
      </c>
      <c r="D301" s="232">
        <v>85264.933333333334</v>
      </c>
      <c r="E301" s="232">
        <v>84631.666666666672</v>
      </c>
      <c r="F301" s="232">
        <v>84006.733333333337</v>
      </c>
      <c r="G301" s="232">
        <v>83373.466666666674</v>
      </c>
      <c r="H301" s="232">
        <v>85889.866666666669</v>
      </c>
      <c r="I301" s="232">
        <v>86523.133333333331</v>
      </c>
      <c r="J301" s="232">
        <v>87148.066666666666</v>
      </c>
      <c r="K301" s="231">
        <v>85898.2</v>
      </c>
      <c r="L301" s="231">
        <v>84640</v>
      </c>
      <c r="M301" s="231">
        <v>9.4729999999999995E-2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1696.85</v>
      </c>
      <c r="D302" s="232">
        <v>1688.7333333333333</v>
      </c>
      <c r="E302" s="232">
        <v>1659.4666666666667</v>
      </c>
      <c r="F302" s="232">
        <v>1622.0833333333333</v>
      </c>
      <c r="G302" s="232">
        <v>1592.8166666666666</v>
      </c>
      <c r="H302" s="232">
        <v>1726.1166666666668</v>
      </c>
      <c r="I302" s="232">
        <v>1755.3833333333337</v>
      </c>
      <c r="J302" s="232">
        <v>1792.7666666666669</v>
      </c>
      <c r="K302" s="231">
        <v>1718</v>
      </c>
      <c r="L302" s="231">
        <v>1651.35</v>
      </c>
      <c r="M302" s="231">
        <v>0.74675000000000002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820.2</v>
      </c>
      <c r="D303" s="232">
        <v>815.23333333333323</v>
      </c>
      <c r="E303" s="232">
        <v>797.46666666666647</v>
      </c>
      <c r="F303" s="232">
        <v>774.73333333333323</v>
      </c>
      <c r="G303" s="232">
        <v>756.96666666666647</v>
      </c>
      <c r="H303" s="232">
        <v>837.96666666666647</v>
      </c>
      <c r="I303" s="232">
        <v>855.73333333333312</v>
      </c>
      <c r="J303" s="232">
        <v>878.46666666666647</v>
      </c>
      <c r="K303" s="231">
        <v>833</v>
      </c>
      <c r="L303" s="231">
        <v>792.5</v>
      </c>
      <c r="M303" s="231">
        <v>14.30878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895.85</v>
      </c>
      <c r="D304" s="232">
        <v>888.65000000000009</v>
      </c>
      <c r="E304" s="232">
        <v>879.60000000000014</v>
      </c>
      <c r="F304" s="232">
        <v>863.35</v>
      </c>
      <c r="G304" s="232">
        <v>854.30000000000007</v>
      </c>
      <c r="H304" s="232">
        <v>904.9000000000002</v>
      </c>
      <c r="I304" s="232">
        <v>913.95000000000016</v>
      </c>
      <c r="J304" s="232">
        <v>930.20000000000027</v>
      </c>
      <c r="K304" s="231">
        <v>897.7</v>
      </c>
      <c r="L304" s="231">
        <v>872.4</v>
      </c>
      <c r="M304" s="231">
        <v>3.2433999999999998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251.8</v>
      </c>
      <c r="D305" s="232">
        <v>252.55000000000004</v>
      </c>
      <c r="E305" s="232">
        <v>249.45000000000007</v>
      </c>
      <c r="F305" s="232">
        <v>247.10000000000002</v>
      </c>
      <c r="G305" s="232">
        <v>244.00000000000006</v>
      </c>
      <c r="H305" s="232">
        <v>254.90000000000009</v>
      </c>
      <c r="I305" s="232">
        <v>258.00000000000006</v>
      </c>
      <c r="J305" s="232">
        <v>260.35000000000014</v>
      </c>
      <c r="K305" s="231">
        <v>255.65</v>
      </c>
      <c r="L305" s="231">
        <v>250.2</v>
      </c>
      <c r="M305" s="231">
        <v>27.677199999999999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1269.5999999999999</v>
      </c>
      <c r="D306" s="232">
        <v>1274.2833333333333</v>
      </c>
      <c r="E306" s="232">
        <v>1255.3166666666666</v>
      </c>
      <c r="F306" s="232">
        <v>1241.0333333333333</v>
      </c>
      <c r="G306" s="232">
        <v>1222.0666666666666</v>
      </c>
      <c r="H306" s="232">
        <v>1288.5666666666666</v>
      </c>
      <c r="I306" s="232">
        <v>1307.5333333333333</v>
      </c>
      <c r="J306" s="232">
        <v>1321.8166666666666</v>
      </c>
      <c r="K306" s="231">
        <v>1293.25</v>
      </c>
      <c r="L306" s="231">
        <v>1260</v>
      </c>
      <c r="M306" s="231">
        <v>34.072110000000002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424.15</v>
      </c>
      <c r="D307" s="232">
        <v>422.11666666666662</v>
      </c>
      <c r="E307" s="232">
        <v>414.63333333333321</v>
      </c>
      <c r="F307" s="232">
        <v>405.11666666666662</v>
      </c>
      <c r="G307" s="232">
        <v>397.63333333333321</v>
      </c>
      <c r="H307" s="232">
        <v>431.63333333333321</v>
      </c>
      <c r="I307" s="232">
        <v>439.11666666666667</v>
      </c>
      <c r="J307" s="232">
        <v>448.63333333333321</v>
      </c>
      <c r="K307" s="231">
        <v>429.6</v>
      </c>
      <c r="L307" s="231">
        <v>412.6</v>
      </c>
      <c r="M307" s="231">
        <v>24.74765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273.55</v>
      </c>
      <c r="D308" s="232">
        <v>272.5333333333333</v>
      </c>
      <c r="E308" s="232">
        <v>270.06666666666661</v>
      </c>
      <c r="F308" s="232">
        <v>266.58333333333331</v>
      </c>
      <c r="G308" s="232">
        <v>264.11666666666662</v>
      </c>
      <c r="H308" s="232">
        <v>276.01666666666659</v>
      </c>
      <c r="I308" s="232">
        <v>278.48333333333329</v>
      </c>
      <c r="J308" s="232">
        <v>281.96666666666658</v>
      </c>
      <c r="K308" s="231">
        <v>275</v>
      </c>
      <c r="L308" s="231">
        <v>269.05</v>
      </c>
      <c r="M308" s="231">
        <v>0.89466000000000001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372.35</v>
      </c>
      <c r="D309" s="232">
        <v>370.98333333333335</v>
      </c>
      <c r="E309" s="232">
        <v>366.81666666666672</v>
      </c>
      <c r="F309" s="232">
        <v>361.28333333333336</v>
      </c>
      <c r="G309" s="232">
        <v>357.11666666666673</v>
      </c>
      <c r="H309" s="232">
        <v>376.51666666666671</v>
      </c>
      <c r="I309" s="232">
        <v>380.68333333333334</v>
      </c>
      <c r="J309" s="232">
        <v>386.2166666666667</v>
      </c>
      <c r="K309" s="231">
        <v>375.15</v>
      </c>
      <c r="L309" s="231">
        <v>365.45</v>
      </c>
      <c r="M309" s="231">
        <v>6.5093300000000003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370.2</v>
      </c>
      <c r="D310" s="232">
        <v>369.73333333333335</v>
      </c>
      <c r="E310" s="232">
        <v>362.7166666666667</v>
      </c>
      <c r="F310" s="232">
        <v>355.23333333333335</v>
      </c>
      <c r="G310" s="232">
        <v>348.2166666666667</v>
      </c>
      <c r="H310" s="232">
        <v>377.2166666666667</v>
      </c>
      <c r="I310" s="232">
        <v>384.23333333333335</v>
      </c>
      <c r="J310" s="232">
        <v>391.7166666666667</v>
      </c>
      <c r="K310" s="231">
        <v>376.75</v>
      </c>
      <c r="L310" s="231">
        <v>362.25</v>
      </c>
      <c r="M310" s="231">
        <v>1.62043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102.7</v>
      </c>
      <c r="D311" s="232">
        <v>102.60000000000001</v>
      </c>
      <c r="E311" s="232">
        <v>101.80000000000001</v>
      </c>
      <c r="F311" s="232">
        <v>100.9</v>
      </c>
      <c r="G311" s="232">
        <v>100.10000000000001</v>
      </c>
      <c r="H311" s="232">
        <v>103.50000000000001</v>
      </c>
      <c r="I311" s="232">
        <v>104.3</v>
      </c>
      <c r="J311" s="232">
        <v>105.20000000000002</v>
      </c>
      <c r="K311" s="231">
        <v>103.4</v>
      </c>
      <c r="L311" s="231">
        <v>101.7</v>
      </c>
      <c r="M311" s="231">
        <v>30.555769999999999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49.85</v>
      </c>
      <c r="D312" s="232">
        <v>50.1</v>
      </c>
      <c r="E312" s="232">
        <v>49</v>
      </c>
      <c r="F312" s="232">
        <v>48.15</v>
      </c>
      <c r="G312" s="232">
        <v>47.05</v>
      </c>
      <c r="H312" s="232">
        <v>50.95</v>
      </c>
      <c r="I312" s="232">
        <v>52.050000000000011</v>
      </c>
      <c r="J312" s="232">
        <v>52.900000000000006</v>
      </c>
      <c r="K312" s="231">
        <v>51.2</v>
      </c>
      <c r="L312" s="231">
        <v>49.25</v>
      </c>
      <c r="M312" s="231">
        <v>16.950130000000001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491.9</v>
      </c>
      <c r="D313" s="232">
        <v>491.38333333333327</v>
      </c>
      <c r="E313" s="232">
        <v>487.31666666666655</v>
      </c>
      <c r="F313" s="232">
        <v>482.73333333333329</v>
      </c>
      <c r="G313" s="232">
        <v>478.66666666666657</v>
      </c>
      <c r="H313" s="232">
        <v>495.96666666666653</v>
      </c>
      <c r="I313" s="232">
        <v>500.03333333333325</v>
      </c>
      <c r="J313" s="232">
        <v>504.6166666666665</v>
      </c>
      <c r="K313" s="231">
        <v>495.45</v>
      </c>
      <c r="L313" s="231">
        <v>486.8</v>
      </c>
      <c r="M313" s="231">
        <v>19.95562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8624.35</v>
      </c>
      <c r="D314" s="232">
        <v>8646.2166666666653</v>
      </c>
      <c r="E314" s="232">
        <v>8583.4333333333307</v>
      </c>
      <c r="F314" s="232">
        <v>8542.5166666666646</v>
      </c>
      <c r="G314" s="232">
        <v>8479.7333333333299</v>
      </c>
      <c r="H314" s="232">
        <v>8687.1333333333314</v>
      </c>
      <c r="I314" s="232">
        <v>8749.9166666666679</v>
      </c>
      <c r="J314" s="232">
        <v>8790.8333333333321</v>
      </c>
      <c r="K314" s="231">
        <v>8709</v>
      </c>
      <c r="L314" s="231">
        <v>8605.2999999999993</v>
      </c>
      <c r="M314" s="231">
        <v>3.7099799999999998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1648.4</v>
      </c>
      <c r="D315" s="232">
        <v>1654.3666666666668</v>
      </c>
      <c r="E315" s="232">
        <v>1614.0333333333335</v>
      </c>
      <c r="F315" s="232">
        <v>1579.6666666666667</v>
      </c>
      <c r="G315" s="232">
        <v>1539.3333333333335</v>
      </c>
      <c r="H315" s="232">
        <v>1688.7333333333336</v>
      </c>
      <c r="I315" s="232">
        <v>1729.0666666666666</v>
      </c>
      <c r="J315" s="232">
        <v>1763.4333333333336</v>
      </c>
      <c r="K315" s="231">
        <v>1694.7</v>
      </c>
      <c r="L315" s="231">
        <v>1620</v>
      </c>
      <c r="M315" s="231">
        <v>0.93186999999999998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692.45</v>
      </c>
      <c r="D316" s="232">
        <v>694.5</v>
      </c>
      <c r="E316" s="232">
        <v>683.05</v>
      </c>
      <c r="F316" s="232">
        <v>673.65</v>
      </c>
      <c r="G316" s="232">
        <v>662.19999999999993</v>
      </c>
      <c r="H316" s="232">
        <v>703.9</v>
      </c>
      <c r="I316" s="232">
        <v>715.35</v>
      </c>
      <c r="J316" s="232">
        <v>724.75</v>
      </c>
      <c r="K316" s="231">
        <v>705.95</v>
      </c>
      <c r="L316" s="231">
        <v>685.1</v>
      </c>
      <c r="M316" s="231">
        <v>6.49099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426.1</v>
      </c>
      <c r="D317" s="232">
        <v>427.73333333333335</v>
      </c>
      <c r="E317" s="232">
        <v>421.4666666666667</v>
      </c>
      <c r="F317" s="232">
        <v>416.83333333333337</v>
      </c>
      <c r="G317" s="232">
        <v>410.56666666666672</v>
      </c>
      <c r="H317" s="232">
        <v>432.36666666666667</v>
      </c>
      <c r="I317" s="232">
        <v>438.63333333333333</v>
      </c>
      <c r="J317" s="232">
        <v>443.26666666666665</v>
      </c>
      <c r="K317" s="231">
        <v>434</v>
      </c>
      <c r="L317" s="231">
        <v>423.1</v>
      </c>
      <c r="M317" s="231">
        <v>15.389480000000001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719.55</v>
      </c>
      <c r="D318" s="232">
        <v>718.18333333333339</v>
      </c>
      <c r="E318" s="232">
        <v>704.36666666666679</v>
      </c>
      <c r="F318" s="232">
        <v>689.18333333333339</v>
      </c>
      <c r="G318" s="232">
        <v>675.36666666666679</v>
      </c>
      <c r="H318" s="232">
        <v>733.36666666666679</v>
      </c>
      <c r="I318" s="232">
        <v>747.18333333333339</v>
      </c>
      <c r="J318" s="232">
        <v>762.36666666666679</v>
      </c>
      <c r="K318" s="231">
        <v>732</v>
      </c>
      <c r="L318" s="231">
        <v>703</v>
      </c>
      <c r="M318" s="231">
        <v>11.06678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665.6</v>
      </c>
      <c r="D319" s="232">
        <v>665.18333333333339</v>
      </c>
      <c r="E319" s="232">
        <v>653.06666666666683</v>
      </c>
      <c r="F319" s="232">
        <v>640.53333333333342</v>
      </c>
      <c r="G319" s="232">
        <v>628.41666666666686</v>
      </c>
      <c r="H319" s="232">
        <v>677.71666666666681</v>
      </c>
      <c r="I319" s="232">
        <v>689.83333333333337</v>
      </c>
      <c r="J319" s="232">
        <v>702.36666666666679</v>
      </c>
      <c r="K319" s="231">
        <v>677.3</v>
      </c>
      <c r="L319" s="231">
        <v>652.65</v>
      </c>
      <c r="M319" s="231">
        <v>1.7577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820.95</v>
      </c>
      <c r="D320" s="232">
        <v>812.48333333333323</v>
      </c>
      <c r="E320" s="232">
        <v>796.31666666666649</v>
      </c>
      <c r="F320" s="232">
        <v>771.68333333333328</v>
      </c>
      <c r="G320" s="232">
        <v>755.51666666666654</v>
      </c>
      <c r="H320" s="232">
        <v>837.11666666666645</v>
      </c>
      <c r="I320" s="232">
        <v>853.28333333333319</v>
      </c>
      <c r="J320" s="232">
        <v>877.9166666666664</v>
      </c>
      <c r="K320" s="231">
        <v>828.65</v>
      </c>
      <c r="L320" s="231">
        <v>787.85</v>
      </c>
      <c r="M320" s="231">
        <v>2.2628200000000001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1311.15</v>
      </c>
      <c r="D321" s="232">
        <v>1312.9666666666667</v>
      </c>
      <c r="E321" s="232">
        <v>1298.1833333333334</v>
      </c>
      <c r="F321" s="232">
        <v>1285.2166666666667</v>
      </c>
      <c r="G321" s="232">
        <v>1270.4333333333334</v>
      </c>
      <c r="H321" s="232">
        <v>1325.9333333333334</v>
      </c>
      <c r="I321" s="232">
        <v>1340.7166666666667</v>
      </c>
      <c r="J321" s="232">
        <v>1353.6833333333334</v>
      </c>
      <c r="K321" s="231">
        <v>1327.75</v>
      </c>
      <c r="L321" s="231">
        <v>1300</v>
      </c>
      <c r="M321" s="231">
        <v>0.84826000000000001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49.5</v>
      </c>
      <c r="D322" s="232">
        <v>49.683333333333337</v>
      </c>
      <c r="E322" s="232">
        <v>48.866666666666674</v>
      </c>
      <c r="F322" s="232">
        <v>48.233333333333334</v>
      </c>
      <c r="G322" s="232">
        <v>47.416666666666671</v>
      </c>
      <c r="H322" s="232">
        <v>50.316666666666677</v>
      </c>
      <c r="I322" s="232">
        <v>51.13333333333334</v>
      </c>
      <c r="J322" s="232">
        <v>51.76666666666668</v>
      </c>
      <c r="K322" s="231">
        <v>50.5</v>
      </c>
      <c r="L322" s="231">
        <v>49.05</v>
      </c>
      <c r="M322" s="231">
        <v>73.975340000000003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600.1</v>
      </c>
      <c r="D323" s="232">
        <v>603.50000000000011</v>
      </c>
      <c r="E323" s="232">
        <v>593.80000000000018</v>
      </c>
      <c r="F323" s="232">
        <v>587.50000000000011</v>
      </c>
      <c r="G323" s="232">
        <v>577.80000000000018</v>
      </c>
      <c r="H323" s="232">
        <v>609.80000000000018</v>
      </c>
      <c r="I323" s="232">
        <v>619.50000000000023</v>
      </c>
      <c r="J323" s="232">
        <v>625.80000000000018</v>
      </c>
      <c r="K323" s="231">
        <v>613.20000000000005</v>
      </c>
      <c r="L323" s="231">
        <v>597.20000000000005</v>
      </c>
      <c r="M323" s="231">
        <v>0.95928000000000002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2035.4</v>
      </c>
      <c r="D324" s="232">
        <v>2048.3333333333335</v>
      </c>
      <c r="E324" s="232">
        <v>2010.666666666667</v>
      </c>
      <c r="F324" s="232">
        <v>1985.9333333333334</v>
      </c>
      <c r="G324" s="232">
        <v>1948.2666666666669</v>
      </c>
      <c r="H324" s="232">
        <v>2073.0666666666671</v>
      </c>
      <c r="I324" s="232">
        <v>2110.733333333334</v>
      </c>
      <c r="J324" s="232">
        <v>2135.4666666666672</v>
      </c>
      <c r="K324" s="231">
        <v>2086</v>
      </c>
      <c r="L324" s="231">
        <v>2023.6</v>
      </c>
      <c r="M324" s="231">
        <v>15.2784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1402.65</v>
      </c>
      <c r="D325" s="232">
        <v>1400.5666666666666</v>
      </c>
      <c r="E325" s="232">
        <v>1384.6333333333332</v>
      </c>
      <c r="F325" s="232">
        <v>1366.6166666666666</v>
      </c>
      <c r="G325" s="232">
        <v>1350.6833333333332</v>
      </c>
      <c r="H325" s="232">
        <v>1418.5833333333333</v>
      </c>
      <c r="I325" s="232">
        <v>1434.5166666666667</v>
      </c>
      <c r="J325" s="232">
        <v>1452.5333333333333</v>
      </c>
      <c r="K325" s="231">
        <v>1416.5</v>
      </c>
      <c r="L325" s="231">
        <v>1382.55</v>
      </c>
      <c r="M325" s="231">
        <v>2.24437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972.6</v>
      </c>
      <c r="D326" s="232">
        <v>969.5</v>
      </c>
      <c r="E326" s="232">
        <v>961.1</v>
      </c>
      <c r="F326" s="232">
        <v>949.6</v>
      </c>
      <c r="G326" s="232">
        <v>941.2</v>
      </c>
      <c r="H326" s="232">
        <v>981</v>
      </c>
      <c r="I326" s="232">
        <v>989.40000000000009</v>
      </c>
      <c r="J326" s="232">
        <v>1000.9</v>
      </c>
      <c r="K326" s="231">
        <v>977.9</v>
      </c>
      <c r="L326" s="231">
        <v>958</v>
      </c>
      <c r="M326" s="231">
        <v>4.0503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537.95000000000005</v>
      </c>
      <c r="D327" s="232">
        <v>540</v>
      </c>
      <c r="E327" s="232">
        <v>534.5</v>
      </c>
      <c r="F327" s="232">
        <v>531.04999999999995</v>
      </c>
      <c r="G327" s="232">
        <v>525.54999999999995</v>
      </c>
      <c r="H327" s="232">
        <v>543.45000000000005</v>
      </c>
      <c r="I327" s="232">
        <v>548.95000000000005</v>
      </c>
      <c r="J327" s="232">
        <v>552.40000000000009</v>
      </c>
      <c r="K327" s="231">
        <v>545.5</v>
      </c>
      <c r="L327" s="231">
        <v>536.54999999999995</v>
      </c>
      <c r="M327" s="231">
        <v>0.62548999999999999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33.299999999999997</v>
      </c>
      <c r="D328" s="232">
        <v>33.300000000000004</v>
      </c>
      <c r="E328" s="232">
        <v>33.100000000000009</v>
      </c>
      <c r="F328" s="232">
        <v>32.900000000000006</v>
      </c>
      <c r="G328" s="232">
        <v>32.70000000000001</v>
      </c>
      <c r="H328" s="232">
        <v>33.500000000000007</v>
      </c>
      <c r="I328" s="232">
        <v>33.70000000000001</v>
      </c>
      <c r="J328" s="232">
        <v>33.900000000000006</v>
      </c>
      <c r="K328" s="231">
        <v>33.5</v>
      </c>
      <c r="L328" s="231">
        <v>33.1</v>
      </c>
      <c r="M328" s="231">
        <v>20.59273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89</v>
      </c>
      <c r="D329" s="232">
        <v>88.916666666666671</v>
      </c>
      <c r="E329" s="232">
        <v>88.333333333333343</v>
      </c>
      <c r="F329" s="232">
        <v>87.666666666666671</v>
      </c>
      <c r="G329" s="232">
        <v>87.083333333333343</v>
      </c>
      <c r="H329" s="232">
        <v>89.583333333333343</v>
      </c>
      <c r="I329" s="232">
        <v>90.166666666666686</v>
      </c>
      <c r="J329" s="232">
        <v>90.833333333333343</v>
      </c>
      <c r="K329" s="231">
        <v>89.5</v>
      </c>
      <c r="L329" s="231">
        <v>88.25</v>
      </c>
      <c r="M329" s="231">
        <v>19.577300000000001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39.15</v>
      </c>
      <c r="D330" s="232">
        <v>39.199999999999996</v>
      </c>
      <c r="E330" s="232">
        <v>37.999999999999993</v>
      </c>
      <c r="F330" s="232">
        <v>36.849999999999994</v>
      </c>
      <c r="G330" s="232">
        <v>35.649999999999991</v>
      </c>
      <c r="H330" s="232">
        <v>40.349999999999994</v>
      </c>
      <c r="I330" s="232">
        <v>41.55</v>
      </c>
      <c r="J330" s="232">
        <v>42.699999999999996</v>
      </c>
      <c r="K330" s="231">
        <v>40.4</v>
      </c>
      <c r="L330" s="231">
        <v>38.049999999999997</v>
      </c>
      <c r="M330" s="231">
        <v>106.98085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317.55</v>
      </c>
      <c r="D331" s="232">
        <v>319.7833333333333</v>
      </c>
      <c r="E331" s="232">
        <v>313.06666666666661</v>
      </c>
      <c r="F331" s="232">
        <v>308.58333333333331</v>
      </c>
      <c r="G331" s="232">
        <v>301.86666666666662</v>
      </c>
      <c r="H331" s="232">
        <v>324.26666666666659</v>
      </c>
      <c r="I331" s="232">
        <v>330.98333333333329</v>
      </c>
      <c r="J331" s="232">
        <v>335.46666666666658</v>
      </c>
      <c r="K331" s="231">
        <v>326.5</v>
      </c>
      <c r="L331" s="231">
        <v>315.3</v>
      </c>
      <c r="M331" s="231">
        <v>1.9522900000000001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78.849999999999994</v>
      </c>
      <c r="D332" s="232">
        <v>78.333333333333329</v>
      </c>
      <c r="E332" s="232">
        <v>77.36666666666666</v>
      </c>
      <c r="F332" s="232">
        <v>75.883333333333326</v>
      </c>
      <c r="G332" s="232">
        <v>74.916666666666657</v>
      </c>
      <c r="H332" s="232">
        <v>79.816666666666663</v>
      </c>
      <c r="I332" s="232">
        <v>80.783333333333331</v>
      </c>
      <c r="J332" s="232">
        <v>82.266666666666666</v>
      </c>
      <c r="K332" s="231">
        <v>79.3</v>
      </c>
      <c r="L332" s="231">
        <v>76.849999999999994</v>
      </c>
      <c r="M332" s="231">
        <v>13.42403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220.45</v>
      </c>
      <c r="D333" s="232">
        <v>223.06666666666663</v>
      </c>
      <c r="E333" s="232">
        <v>216.28333333333327</v>
      </c>
      <c r="F333" s="232">
        <v>212.11666666666665</v>
      </c>
      <c r="G333" s="232">
        <v>205.33333333333329</v>
      </c>
      <c r="H333" s="232">
        <v>227.23333333333326</v>
      </c>
      <c r="I333" s="232">
        <v>234.01666666666662</v>
      </c>
      <c r="J333" s="232">
        <v>238.18333333333325</v>
      </c>
      <c r="K333" s="231">
        <v>229.85</v>
      </c>
      <c r="L333" s="231">
        <v>218.9</v>
      </c>
      <c r="M333" s="231">
        <v>2.01464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170.5</v>
      </c>
      <c r="D334" s="232">
        <v>171.11666666666667</v>
      </c>
      <c r="E334" s="232">
        <v>169.23333333333335</v>
      </c>
      <c r="F334" s="232">
        <v>167.96666666666667</v>
      </c>
      <c r="G334" s="232">
        <v>166.08333333333334</v>
      </c>
      <c r="H334" s="232">
        <v>172.38333333333335</v>
      </c>
      <c r="I334" s="232">
        <v>174.26666666666668</v>
      </c>
      <c r="J334" s="232">
        <v>175.53333333333336</v>
      </c>
      <c r="K334" s="231">
        <v>173</v>
      </c>
      <c r="L334" s="231">
        <v>169.85</v>
      </c>
      <c r="M334" s="231">
        <v>190.44909999999999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749.1</v>
      </c>
      <c r="D335" s="232">
        <v>749.4</v>
      </c>
      <c r="E335" s="232">
        <v>732.65</v>
      </c>
      <c r="F335" s="232">
        <v>716.2</v>
      </c>
      <c r="G335" s="232">
        <v>699.45</v>
      </c>
      <c r="H335" s="232">
        <v>765.84999999999991</v>
      </c>
      <c r="I335" s="232">
        <v>782.59999999999991</v>
      </c>
      <c r="J335" s="232">
        <v>799.04999999999984</v>
      </c>
      <c r="K335" s="231">
        <v>766.15</v>
      </c>
      <c r="L335" s="231">
        <v>732.95</v>
      </c>
      <c r="M335" s="231">
        <v>4.1926800000000002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78.25</v>
      </c>
      <c r="D336" s="232">
        <v>78.033333333333331</v>
      </c>
      <c r="E336" s="232">
        <v>77.066666666666663</v>
      </c>
      <c r="F336" s="232">
        <v>75.883333333333326</v>
      </c>
      <c r="G336" s="232">
        <v>74.916666666666657</v>
      </c>
      <c r="H336" s="232">
        <v>79.216666666666669</v>
      </c>
      <c r="I336" s="232">
        <v>80.183333333333337</v>
      </c>
      <c r="J336" s="232">
        <v>81.366666666666674</v>
      </c>
      <c r="K336" s="231">
        <v>79</v>
      </c>
      <c r="L336" s="231">
        <v>76.849999999999994</v>
      </c>
      <c r="M336" s="231">
        <v>99.513109999999998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4128.1000000000004</v>
      </c>
      <c r="D337" s="232">
        <v>4116.1000000000004</v>
      </c>
      <c r="E337" s="232">
        <v>4083.3500000000004</v>
      </c>
      <c r="F337" s="232">
        <v>4038.6</v>
      </c>
      <c r="G337" s="232">
        <v>4005.85</v>
      </c>
      <c r="H337" s="232">
        <v>4160.8500000000004</v>
      </c>
      <c r="I337" s="232">
        <v>4193.6000000000004</v>
      </c>
      <c r="J337" s="232">
        <v>4238.3500000000013</v>
      </c>
      <c r="K337" s="231">
        <v>4148.8500000000004</v>
      </c>
      <c r="L337" s="231">
        <v>4071.35</v>
      </c>
      <c r="M337" s="231">
        <v>1.1000799999999999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527.5</v>
      </c>
      <c r="D338" s="232">
        <v>526.55000000000007</v>
      </c>
      <c r="E338" s="232">
        <v>520.45000000000016</v>
      </c>
      <c r="F338" s="232">
        <v>513.40000000000009</v>
      </c>
      <c r="G338" s="232">
        <v>507.30000000000018</v>
      </c>
      <c r="H338" s="232">
        <v>533.60000000000014</v>
      </c>
      <c r="I338" s="232">
        <v>539.70000000000005</v>
      </c>
      <c r="J338" s="232">
        <v>546.75000000000011</v>
      </c>
      <c r="K338" s="231">
        <v>532.65</v>
      </c>
      <c r="L338" s="231">
        <v>519.5</v>
      </c>
      <c r="M338" s="231">
        <v>1.2569600000000001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18670</v>
      </c>
      <c r="D339" s="232">
        <v>18618.383333333335</v>
      </c>
      <c r="E339" s="232">
        <v>18511.76666666667</v>
      </c>
      <c r="F339" s="232">
        <v>18353.533333333336</v>
      </c>
      <c r="G339" s="232">
        <v>18246.916666666672</v>
      </c>
      <c r="H339" s="232">
        <v>18776.616666666669</v>
      </c>
      <c r="I339" s="232">
        <v>18883.23333333333</v>
      </c>
      <c r="J339" s="232">
        <v>19041.466666666667</v>
      </c>
      <c r="K339" s="231">
        <v>18725</v>
      </c>
      <c r="L339" s="231">
        <v>18460.150000000001</v>
      </c>
      <c r="M339" s="231">
        <v>1.09182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58.4</v>
      </c>
      <c r="D340" s="232">
        <v>57.983333333333327</v>
      </c>
      <c r="E340" s="232">
        <v>57.366666666666653</v>
      </c>
      <c r="F340" s="232">
        <v>56.333333333333329</v>
      </c>
      <c r="G340" s="232">
        <v>55.716666666666654</v>
      </c>
      <c r="H340" s="232">
        <v>59.016666666666652</v>
      </c>
      <c r="I340" s="232">
        <v>59.633333333333326</v>
      </c>
      <c r="J340" s="232">
        <v>60.66666666666665</v>
      </c>
      <c r="K340" s="231">
        <v>58.6</v>
      </c>
      <c r="L340" s="231">
        <v>56.95</v>
      </c>
      <c r="M340" s="231">
        <v>5.1927199999999996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221.35</v>
      </c>
      <c r="D341" s="232">
        <v>220.58333333333334</v>
      </c>
      <c r="E341" s="232">
        <v>215.76666666666668</v>
      </c>
      <c r="F341" s="232">
        <v>210.18333333333334</v>
      </c>
      <c r="G341" s="232">
        <v>205.36666666666667</v>
      </c>
      <c r="H341" s="232">
        <v>226.16666666666669</v>
      </c>
      <c r="I341" s="232">
        <v>230.98333333333335</v>
      </c>
      <c r="J341" s="232">
        <v>236.56666666666669</v>
      </c>
      <c r="K341" s="231">
        <v>225.4</v>
      </c>
      <c r="L341" s="231">
        <v>215</v>
      </c>
      <c r="M341" s="231">
        <v>4.3069100000000002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350.05</v>
      </c>
      <c r="D342" s="232">
        <v>352.48333333333335</v>
      </c>
      <c r="E342" s="232">
        <v>346.06666666666672</v>
      </c>
      <c r="F342" s="232">
        <v>342.08333333333337</v>
      </c>
      <c r="G342" s="232">
        <v>335.66666666666674</v>
      </c>
      <c r="H342" s="232">
        <v>356.4666666666667</v>
      </c>
      <c r="I342" s="232">
        <v>362.88333333333333</v>
      </c>
      <c r="J342" s="232">
        <v>366.86666666666667</v>
      </c>
      <c r="K342" s="231">
        <v>358.9</v>
      </c>
      <c r="L342" s="231">
        <v>348.5</v>
      </c>
      <c r="M342" s="231">
        <v>0.36684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857.4</v>
      </c>
      <c r="D343" s="232">
        <v>858.5</v>
      </c>
      <c r="E343" s="232">
        <v>848</v>
      </c>
      <c r="F343" s="232">
        <v>838.6</v>
      </c>
      <c r="G343" s="232">
        <v>828.1</v>
      </c>
      <c r="H343" s="232">
        <v>867.9</v>
      </c>
      <c r="I343" s="232">
        <v>878.4</v>
      </c>
      <c r="J343" s="232">
        <v>887.8</v>
      </c>
      <c r="K343" s="231">
        <v>869</v>
      </c>
      <c r="L343" s="231">
        <v>849.1</v>
      </c>
      <c r="M343" s="231">
        <v>6.0299699999999996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152.05000000000001</v>
      </c>
      <c r="D344" s="232">
        <v>152.9</v>
      </c>
      <c r="E344" s="232">
        <v>150.35000000000002</v>
      </c>
      <c r="F344" s="232">
        <v>148.65</v>
      </c>
      <c r="G344" s="232">
        <v>146.10000000000002</v>
      </c>
      <c r="H344" s="232">
        <v>154.60000000000002</v>
      </c>
      <c r="I344" s="232">
        <v>157.15000000000003</v>
      </c>
      <c r="J344" s="232">
        <v>158.85000000000002</v>
      </c>
      <c r="K344" s="231">
        <v>155.44999999999999</v>
      </c>
      <c r="L344" s="231">
        <v>151.19999999999999</v>
      </c>
      <c r="M344" s="231">
        <v>176.07584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247.05</v>
      </c>
      <c r="D345" s="232">
        <v>246.70000000000002</v>
      </c>
      <c r="E345" s="232">
        <v>242.65000000000003</v>
      </c>
      <c r="F345" s="232">
        <v>238.25000000000003</v>
      </c>
      <c r="G345" s="232">
        <v>234.20000000000005</v>
      </c>
      <c r="H345" s="232">
        <v>251.10000000000002</v>
      </c>
      <c r="I345" s="232">
        <v>255.15000000000003</v>
      </c>
      <c r="J345" s="232">
        <v>259.55</v>
      </c>
      <c r="K345" s="231">
        <v>250.75</v>
      </c>
      <c r="L345" s="231">
        <v>242.3</v>
      </c>
      <c r="M345" s="231">
        <v>18.9145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498.2</v>
      </c>
      <c r="D346" s="232">
        <v>512.98333333333323</v>
      </c>
      <c r="E346" s="232">
        <v>474.06666666666649</v>
      </c>
      <c r="F346" s="232">
        <v>449.93333333333328</v>
      </c>
      <c r="G346" s="232">
        <v>411.01666666666654</v>
      </c>
      <c r="H346" s="232">
        <v>537.11666666666645</v>
      </c>
      <c r="I346" s="232">
        <v>576.03333333333319</v>
      </c>
      <c r="J346" s="232">
        <v>600.1666666666664</v>
      </c>
      <c r="K346" s="231">
        <v>551.9</v>
      </c>
      <c r="L346" s="231">
        <v>488.85</v>
      </c>
      <c r="M346" s="231">
        <v>68.822789999999998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597.25</v>
      </c>
      <c r="D347" s="232">
        <v>602.9666666666667</v>
      </c>
      <c r="E347" s="232">
        <v>572.98333333333335</v>
      </c>
      <c r="F347" s="232">
        <v>548.7166666666667</v>
      </c>
      <c r="G347" s="232">
        <v>518.73333333333335</v>
      </c>
      <c r="H347" s="232">
        <v>627.23333333333335</v>
      </c>
      <c r="I347" s="232">
        <v>657.2166666666667</v>
      </c>
      <c r="J347" s="232">
        <v>681.48333333333335</v>
      </c>
      <c r="K347" s="231">
        <v>632.95000000000005</v>
      </c>
      <c r="L347" s="231">
        <v>578.70000000000005</v>
      </c>
      <c r="M347" s="231">
        <v>103.75035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3169.1</v>
      </c>
      <c r="D348" s="232">
        <v>3168.6833333333329</v>
      </c>
      <c r="E348" s="232">
        <v>3147.4666666666658</v>
      </c>
      <c r="F348" s="232">
        <v>3125.833333333333</v>
      </c>
      <c r="G348" s="232">
        <v>3104.6166666666659</v>
      </c>
      <c r="H348" s="232">
        <v>3190.3166666666657</v>
      </c>
      <c r="I348" s="232">
        <v>3211.5333333333328</v>
      </c>
      <c r="J348" s="232">
        <v>3233.1666666666656</v>
      </c>
      <c r="K348" s="231">
        <v>3189.9</v>
      </c>
      <c r="L348" s="231">
        <v>3147.05</v>
      </c>
      <c r="M348" s="231">
        <v>0.67186000000000001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273.39999999999998</v>
      </c>
      <c r="D349" s="232">
        <v>272.21666666666664</v>
      </c>
      <c r="E349" s="232">
        <v>269.5333333333333</v>
      </c>
      <c r="F349" s="232">
        <v>265.66666666666669</v>
      </c>
      <c r="G349" s="232">
        <v>262.98333333333335</v>
      </c>
      <c r="H349" s="232">
        <v>276.08333333333326</v>
      </c>
      <c r="I349" s="232">
        <v>278.76666666666654</v>
      </c>
      <c r="J349" s="232">
        <v>282.63333333333321</v>
      </c>
      <c r="K349" s="231">
        <v>274.89999999999998</v>
      </c>
      <c r="L349" s="231">
        <v>268.35000000000002</v>
      </c>
      <c r="M349" s="231">
        <v>1.6686700000000001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558.25</v>
      </c>
      <c r="D350" s="232">
        <v>558.08333333333337</v>
      </c>
      <c r="E350" s="232">
        <v>545.4666666666667</v>
      </c>
      <c r="F350" s="232">
        <v>532.68333333333328</v>
      </c>
      <c r="G350" s="232">
        <v>520.06666666666661</v>
      </c>
      <c r="H350" s="232">
        <v>570.86666666666679</v>
      </c>
      <c r="I350" s="232">
        <v>583.48333333333335</v>
      </c>
      <c r="J350" s="232">
        <v>596.26666666666688</v>
      </c>
      <c r="K350" s="231">
        <v>570.70000000000005</v>
      </c>
      <c r="L350" s="231">
        <v>545.29999999999995</v>
      </c>
      <c r="M350" s="231">
        <v>26.123259999999998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118.85</v>
      </c>
      <c r="D351" s="232">
        <v>117.88333333333333</v>
      </c>
      <c r="E351" s="232">
        <v>116.26666666666665</v>
      </c>
      <c r="F351" s="232">
        <v>113.68333333333332</v>
      </c>
      <c r="G351" s="232">
        <v>112.06666666666665</v>
      </c>
      <c r="H351" s="232">
        <v>120.46666666666665</v>
      </c>
      <c r="I351" s="232">
        <v>122.08333333333333</v>
      </c>
      <c r="J351" s="232">
        <v>124.66666666666666</v>
      </c>
      <c r="K351" s="231">
        <v>119.5</v>
      </c>
      <c r="L351" s="231">
        <v>115.3</v>
      </c>
      <c r="M351" s="231">
        <v>9.9908599999999996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3099.55</v>
      </c>
      <c r="D352" s="232">
        <v>3080.5</v>
      </c>
      <c r="E352" s="232">
        <v>3029.05</v>
      </c>
      <c r="F352" s="232">
        <v>2958.55</v>
      </c>
      <c r="G352" s="232">
        <v>2907.1000000000004</v>
      </c>
      <c r="H352" s="232">
        <v>3151</v>
      </c>
      <c r="I352" s="232">
        <v>3202.45</v>
      </c>
      <c r="J352" s="232">
        <v>3272.95</v>
      </c>
      <c r="K352" s="231">
        <v>3131.95</v>
      </c>
      <c r="L352" s="231">
        <v>3010</v>
      </c>
      <c r="M352" s="231">
        <v>5.1217699999999997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597.20000000000005</v>
      </c>
      <c r="D353" s="232">
        <v>591.2166666666667</v>
      </c>
      <c r="E353" s="232">
        <v>578.63333333333344</v>
      </c>
      <c r="F353" s="232">
        <v>560.06666666666672</v>
      </c>
      <c r="G353" s="232">
        <v>547.48333333333346</v>
      </c>
      <c r="H353" s="232">
        <v>609.78333333333342</v>
      </c>
      <c r="I353" s="232">
        <v>622.36666666666667</v>
      </c>
      <c r="J353" s="232">
        <v>640.93333333333339</v>
      </c>
      <c r="K353" s="231">
        <v>603.79999999999995</v>
      </c>
      <c r="L353" s="231">
        <v>572.65</v>
      </c>
      <c r="M353" s="231">
        <v>6.2390100000000004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273.7</v>
      </c>
      <c r="D354" s="232">
        <v>277.81666666666666</v>
      </c>
      <c r="E354" s="232">
        <v>266.18333333333334</v>
      </c>
      <c r="F354" s="232">
        <v>258.66666666666669</v>
      </c>
      <c r="G354" s="232">
        <v>247.03333333333336</v>
      </c>
      <c r="H354" s="232">
        <v>285.33333333333331</v>
      </c>
      <c r="I354" s="232">
        <v>296.96666666666664</v>
      </c>
      <c r="J354" s="232">
        <v>304.48333333333329</v>
      </c>
      <c r="K354" s="231">
        <v>289.45</v>
      </c>
      <c r="L354" s="231">
        <v>270.3</v>
      </c>
      <c r="M354" s="231">
        <v>7.23942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1518.2</v>
      </c>
      <c r="D355" s="232">
        <v>1516.2333333333336</v>
      </c>
      <c r="E355" s="232">
        <v>1503.6166666666672</v>
      </c>
      <c r="F355" s="232">
        <v>1489.0333333333338</v>
      </c>
      <c r="G355" s="232">
        <v>1476.4166666666674</v>
      </c>
      <c r="H355" s="232">
        <v>1530.8166666666671</v>
      </c>
      <c r="I355" s="232">
        <v>1543.4333333333334</v>
      </c>
      <c r="J355" s="232">
        <v>1558.0166666666669</v>
      </c>
      <c r="K355" s="231">
        <v>1528.85</v>
      </c>
      <c r="L355" s="231">
        <v>1501.65</v>
      </c>
      <c r="M355" s="231">
        <v>7.6447099999999999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37969.65</v>
      </c>
      <c r="D356" s="232">
        <v>38078.566666666666</v>
      </c>
      <c r="E356" s="232">
        <v>37747.633333333331</v>
      </c>
      <c r="F356" s="232">
        <v>37525.616666666669</v>
      </c>
      <c r="G356" s="232">
        <v>37194.683333333334</v>
      </c>
      <c r="H356" s="232">
        <v>38300.583333333328</v>
      </c>
      <c r="I356" s="232">
        <v>38631.516666666663</v>
      </c>
      <c r="J356" s="232">
        <v>38853.533333333326</v>
      </c>
      <c r="K356" s="231">
        <v>38409.5</v>
      </c>
      <c r="L356" s="231">
        <v>37856.550000000003</v>
      </c>
      <c r="M356" s="231">
        <v>0.25983000000000001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923.8</v>
      </c>
      <c r="D357" s="232">
        <v>916.26666666666677</v>
      </c>
      <c r="E357" s="232">
        <v>902.53333333333353</v>
      </c>
      <c r="F357" s="232">
        <v>881.26666666666677</v>
      </c>
      <c r="G357" s="232">
        <v>867.53333333333353</v>
      </c>
      <c r="H357" s="232">
        <v>937.53333333333353</v>
      </c>
      <c r="I357" s="232">
        <v>951.26666666666688</v>
      </c>
      <c r="J357" s="232">
        <v>972.53333333333353</v>
      </c>
      <c r="K357" s="231">
        <v>930</v>
      </c>
      <c r="L357" s="231">
        <v>895</v>
      </c>
      <c r="M357" s="231">
        <v>2.2593399999999999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4793.1000000000004</v>
      </c>
      <c r="D358" s="232">
        <v>4804.3</v>
      </c>
      <c r="E358" s="232">
        <v>4733.6000000000004</v>
      </c>
      <c r="F358" s="232">
        <v>4674.1000000000004</v>
      </c>
      <c r="G358" s="232">
        <v>4603.4000000000005</v>
      </c>
      <c r="H358" s="232">
        <v>4863.8</v>
      </c>
      <c r="I358" s="232">
        <v>4934.4999999999991</v>
      </c>
      <c r="J358" s="232">
        <v>4994</v>
      </c>
      <c r="K358" s="231">
        <v>4875</v>
      </c>
      <c r="L358" s="231">
        <v>4744.8</v>
      </c>
      <c r="M358" s="231">
        <v>2.3641399999999999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222.55</v>
      </c>
      <c r="D359" s="232">
        <v>222.43333333333331</v>
      </c>
      <c r="E359" s="232">
        <v>220.26666666666662</v>
      </c>
      <c r="F359" s="232">
        <v>217.98333333333332</v>
      </c>
      <c r="G359" s="232">
        <v>215.81666666666663</v>
      </c>
      <c r="H359" s="232">
        <v>224.71666666666661</v>
      </c>
      <c r="I359" s="232">
        <v>226.8833333333333</v>
      </c>
      <c r="J359" s="232">
        <v>229.1666666666666</v>
      </c>
      <c r="K359" s="231">
        <v>224.6</v>
      </c>
      <c r="L359" s="231">
        <v>220.15</v>
      </c>
      <c r="M359" s="231">
        <v>28.207999999999998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3794.2</v>
      </c>
      <c r="D360" s="232">
        <v>3798.0833333333335</v>
      </c>
      <c r="E360" s="232">
        <v>3764.166666666667</v>
      </c>
      <c r="F360" s="232">
        <v>3734.1333333333337</v>
      </c>
      <c r="G360" s="232">
        <v>3700.2166666666672</v>
      </c>
      <c r="H360" s="232">
        <v>3828.1166666666668</v>
      </c>
      <c r="I360" s="232">
        <v>3862.0333333333338</v>
      </c>
      <c r="J360" s="232">
        <v>3892.0666666666666</v>
      </c>
      <c r="K360" s="231">
        <v>3832</v>
      </c>
      <c r="L360" s="231">
        <v>3768.05</v>
      </c>
      <c r="M360" s="231">
        <v>7.4270000000000003E-2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1383.1</v>
      </c>
      <c r="D361" s="232">
        <v>1367.2666666666667</v>
      </c>
      <c r="E361" s="232">
        <v>1321.5333333333333</v>
      </c>
      <c r="F361" s="232">
        <v>1259.9666666666667</v>
      </c>
      <c r="G361" s="232">
        <v>1214.2333333333333</v>
      </c>
      <c r="H361" s="232">
        <v>1428.8333333333333</v>
      </c>
      <c r="I361" s="232">
        <v>1474.5666666666664</v>
      </c>
      <c r="J361" s="232">
        <v>1536.1333333333332</v>
      </c>
      <c r="K361" s="231">
        <v>1413</v>
      </c>
      <c r="L361" s="231">
        <v>1305.7</v>
      </c>
      <c r="M361" s="231">
        <v>6.46976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2300.8000000000002</v>
      </c>
      <c r="D362" s="232">
        <v>2293.6999999999998</v>
      </c>
      <c r="E362" s="232">
        <v>2273.7999999999997</v>
      </c>
      <c r="F362" s="232">
        <v>2246.7999999999997</v>
      </c>
      <c r="G362" s="232">
        <v>2226.8999999999996</v>
      </c>
      <c r="H362" s="232">
        <v>2320.6999999999998</v>
      </c>
      <c r="I362" s="232">
        <v>2340.5999999999995</v>
      </c>
      <c r="J362" s="232">
        <v>2367.6</v>
      </c>
      <c r="K362" s="231">
        <v>2313.6</v>
      </c>
      <c r="L362" s="231">
        <v>2266.6999999999998</v>
      </c>
      <c r="M362" s="231">
        <v>3.1234299999999999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936.85</v>
      </c>
      <c r="D363" s="232">
        <v>939.7833333333333</v>
      </c>
      <c r="E363" s="232">
        <v>924.06666666666661</v>
      </c>
      <c r="F363" s="232">
        <v>911.2833333333333</v>
      </c>
      <c r="G363" s="232">
        <v>895.56666666666661</v>
      </c>
      <c r="H363" s="232">
        <v>952.56666666666661</v>
      </c>
      <c r="I363" s="232">
        <v>968.2833333333333</v>
      </c>
      <c r="J363" s="232">
        <v>981.06666666666661</v>
      </c>
      <c r="K363" s="231">
        <v>955.5</v>
      </c>
      <c r="L363" s="231">
        <v>927</v>
      </c>
      <c r="M363" s="231">
        <v>0.13191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3081.35</v>
      </c>
      <c r="D364" s="232">
        <v>3052.1</v>
      </c>
      <c r="E364" s="232">
        <v>3004.25</v>
      </c>
      <c r="F364" s="232">
        <v>2927.15</v>
      </c>
      <c r="G364" s="232">
        <v>2879.3</v>
      </c>
      <c r="H364" s="232">
        <v>3129.2</v>
      </c>
      <c r="I364" s="232">
        <v>3177.0499999999993</v>
      </c>
      <c r="J364" s="232">
        <v>3254.1499999999996</v>
      </c>
      <c r="K364" s="231">
        <v>3099.95</v>
      </c>
      <c r="L364" s="231">
        <v>2975</v>
      </c>
      <c r="M364" s="231">
        <v>3.6229300000000002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1352.8</v>
      </c>
      <c r="D365" s="232">
        <v>1371</v>
      </c>
      <c r="E365" s="232">
        <v>1326.85</v>
      </c>
      <c r="F365" s="232">
        <v>1300.8999999999999</v>
      </c>
      <c r="G365" s="232">
        <v>1256.7499999999998</v>
      </c>
      <c r="H365" s="232">
        <v>1396.95</v>
      </c>
      <c r="I365" s="232">
        <v>1441.1000000000001</v>
      </c>
      <c r="J365" s="232">
        <v>1467.0500000000002</v>
      </c>
      <c r="K365" s="231">
        <v>1415.15</v>
      </c>
      <c r="L365" s="231">
        <v>1345.05</v>
      </c>
      <c r="M365" s="231">
        <v>1.52189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289.10000000000002</v>
      </c>
      <c r="D366" s="232">
        <v>289.55</v>
      </c>
      <c r="E366" s="232">
        <v>286.10000000000002</v>
      </c>
      <c r="F366" s="232">
        <v>283.10000000000002</v>
      </c>
      <c r="G366" s="232">
        <v>279.65000000000003</v>
      </c>
      <c r="H366" s="232">
        <v>292.55</v>
      </c>
      <c r="I366" s="232">
        <v>295.99999999999994</v>
      </c>
      <c r="J366" s="232">
        <v>299</v>
      </c>
      <c r="K366" s="231">
        <v>293</v>
      </c>
      <c r="L366" s="231">
        <v>286.55</v>
      </c>
      <c r="M366" s="231">
        <v>10.99938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145.4</v>
      </c>
      <c r="D367" s="232">
        <v>144.51666666666665</v>
      </c>
      <c r="E367" s="232">
        <v>143.0333333333333</v>
      </c>
      <c r="F367" s="232">
        <v>140.66666666666666</v>
      </c>
      <c r="G367" s="232">
        <v>139.18333333333331</v>
      </c>
      <c r="H367" s="232">
        <v>146.8833333333333</v>
      </c>
      <c r="I367" s="232">
        <v>148.36666666666665</v>
      </c>
      <c r="J367" s="232">
        <v>150.73333333333329</v>
      </c>
      <c r="K367" s="231">
        <v>146</v>
      </c>
      <c r="L367" s="231">
        <v>142.15</v>
      </c>
      <c r="M367" s="231">
        <v>56.133229999999998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222.25</v>
      </c>
      <c r="D368" s="232">
        <v>221.33333333333334</v>
      </c>
      <c r="E368" s="232">
        <v>219.66666666666669</v>
      </c>
      <c r="F368" s="232">
        <v>217.08333333333334</v>
      </c>
      <c r="G368" s="232">
        <v>215.41666666666669</v>
      </c>
      <c r="H368" s="232">
        <v>223.91666666666669</v>
      </c>
      <c r="I368" s="232">
        <v>225.58333333333337</v>
      </c>
      <c r="J368" s="232">
        <v>228.16666666666669</v>
      </c>
      <c r="K368" s="231">
        <v>223</v>
      </c>
      <c r="L368" s="231">
        <v>218.75</v>
      </c>
      <c r="M368" s="231">
        <v>274.19459000000001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351.1</v>
      </c>
      <c r="D369" s="232">
        <v>348.8</v>
      </c>
      <c r="E369" s="232">
        <v>340.6</v>
      </c>
      <c r="F369" s="232">
        <v>330.1</v>
      </c>
      <c r="G369" s="232">
        <v>321.90000000000003</v>
      </c>
      <c r="H369" s="232">
        <v>359.3</v>
      </c>
      <c r="I369" s="232">
        <v>367.49999999999994</v>
      </c>
      <c r="J369" s="232">
        <v>378</v>
      </c>
      <c r="K369" s="231">
        <v>357</v>
      </c>
      <c r="L369" s="231">
        <v>338.3</v>
      </c>
      <c r="M369" s="231">
        <v>4.4674500000000004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405.95</v>
      </c>
      <c r="D370" s="232">
        <v>404.65000000000003</v>
      </c>
      <c r="E370" s="232">
        <v>400.30000000000007</v>
      </c>
      <c r="F370" s="232">
        <v>394.65000000000003</v>
      </c>
      <c r="G370" s="232">
        <v>390.30000000000007</v>
      </c>
      <c r="H370" s="232">
        <v>410.30000000000007</v>
      </c>
      <c r="I370" s="232">
        <v>414.65000000000009</v>
      </c>
      <c r="J370" s="232">
        <v>420.30000000000007</v>
      </c>
      <c r="K370" s="231">
        <v>409</v>
      </c>
      <c r="L370" s="231">
        <v>399</v>
      </c>
      <c r="M370" s="231">
        <v>5.3155599999999996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552.45000000000005</v>
      </c>
      <c r="D371" s="232">
        <v>556.25</v>
      </c>
      <c r="E371" s="232">
        <v>541.20000000000005</v>
      </c>
      <c r="F371" s="232">
        <v>529.95000000000005</v>
      </c>
      <c r="G371" s="232">
        <v>514.90000000000009</v>
      </c>
      <c r="H371" s="232">
        <v>567.5</v>
      </c>
      <c r="I371" s="232">
        <v>582.54999999999995</v>
      </c>
      <c r="J371" s="232">
        <v>593.79999999999995</v>
      </c>
      <c r="K371" s="231">
        <v>571.29999999999995</v>
      </c>
      <c r="L371" s="231">
        <v>545</v>
      </c>
      <c r="M371" s="231">
        <v>1.16106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104.2</v>
      </c>
      <c r="D372" s="232">
        <v>104.71666666666665</v>
      </c>
      <c r="E372" s="232">
        <v>102.58333333333331</v>
      </c>
      <c r="F372" s="232">
        <v>100.96666666666665</v>
      </c>
      <c r="G372" s="232">
        <v>98.833333333333314</v>
      </c>
      <c r="H372" s="232">
        <v>106.33333333333331</v>
      </c>
      <c r="I372" s="232">
        <v>108.46666666666667</v>
      </c>
      <c r="J372" s="232">
        <v>110.08333333333331</v>
      </c>
      <c r="K372" s="231">
        <v>106.85</v>
      </c>
      <c r="L372" s="231">
        <v>103.1</v>
      </c>
      <c r="M372" s="231">
        <v>1.86517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934.35</v>
      </c>
      <c r="D373" s="232">
        <v>927.86666666666679</v>
      </c>
      <c r="E373" s="232">
        <v>907.78333333333353</v>
      </c>
      <c r="F373" s="232">
        <v>881.2166666666667</v>
      </c>
      <c r="G373" s="232">
        <v>861.13333333333344</v>
      </c>
      <c r="H373" s="232">
        <v>954.43333333333362</v>
      </c>
      <c r="I373" s="232">
        <v>974.51666666666688</v>
      </c>
      <c r="J373" s="232">
        <v>1001.0833333333337</v>
      </c>
      <c r="K373" s="231">
        <v>947.95</v>
      </c>
      <c r="L373" s="231">
        <v>901.3</v>
      </c>
      <c r="M373" s="231">
        <v>0.17332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4677</v>
      </c>
      <c r="D374" s="232">
        <v>4702.9833333333336</v>
      </c>
      <c r="E374" s="232">
        <v>4618.5666666666675</v>
      </c>
      <c r="F374" s="232">
        <v>4560.1333333333341</v>
      </c>
      <c r="G374" s="232">
        <v>4475.7166666666681</v>
      </c>
      <c r="H374" s="232">
        <v>4761.416666666667</v>
      </c>
      <c r="I374" s="232">
        <v>4845.833333333333</v>
      </c>
      <c r="J374" s="232">
        <v>4904.2666666666664</v>
      </c>
      <c r="K374" s="231">
        <v>4787.3999999999996</v>
      </c>
      <c r="L374" s="231">
        <v>4644.55</v>
      </c>
      <c r="M374" s="231">
        <v>0.11255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13771.35</v>
      </c>
      <c r="D375" s="232">
        <v>13757.383333333333</v>
      </c>
      <c r="E375" s="232">
        <v>13693.666666666666</v>
      </c>
      <c r="F375" s="232">
        <v>13615.983333333334</v>
      </c>
      <c r="G375" s="232">
        <v>13552.266666666666</v>
      </c>
      <c r="H375" s="232">
        <v>13835.066666666666</v>
      </c>
      <c r="I375" s="232">
        <v>13898.783333333333</v>
      </c>
      <c r="J375" s="232">
        <v>13976.466666666665</v>
      </c>
      <c r="K375" s="231">
        <v>13821.1</v>
      </c>
      <c r="L375" s="231">
        <v>13679.7</v>
      </c>
      <c r="M375" s="231">
        <v>2.0799999999999999E-2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48.35</v>
      </c>
      <c r="D376" s="232">
        <v>48.199999999999996</v>
      </c>
      <c r="E376" s="232">
        <v>47.79999999999999</v>
      </c>
      <c r="F376" s="232">
        <v>47.249999999999993</v>
      </c>
      <c r="G376" s="232">
        <v>46.849999999999987</v>
      </c>
      <c r="H376" s="232">
        <v>48.749999999999993</v>
      </c>
      <c r="I376" s="232">
        <v>49.15</v>
      </c>
      <c r="J376" s="232">
        <v>49.699999999999996</v>
      </c>
      <c r="K376" s="231">
        <v>48.6</v>
      </c>
      <c r="L376" s="231">
        <v>47.65</v>
      </c>
      <c r="M376" s="231">
        <v>455.53039999999999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353.5</v>
      </c>
      <c r="D377" s="232">
        <v>357.18333333333339</v>
      </c>
      <c r="E377" s="232">
        <v>348.4166666666668</v>
      </c>
      <c r="F377" s="232">
        <v>343.33333333333343</v>
      </c>
      <c r="G377" s="232">
        <v>334.56666666666683</v>
      </c>
      <c r="H377" s="232">
        <v>362.26666666666677</v>
      </c>
      <c r="I377" s="232">
        <v>371.03333333333342</v>
      </c>
      <c r="J377" s="232">
        <v>376.11666666666673</v>
      </c>
      <c r="K377" s="231">
        <v>365.95</v>
      </c>
      <c r="L377" s="231">
        <v>352.1</v>
      </c>
      <c r="M377" s="231">
        <v>1.69137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155.85</v>
      </c>
      <c r="D378" s="232">
        <v>154.86666666666665</v>
      </c>
      <c r="E378" s="232">
        <v>152.7833333333333</v>
      </c>
      <c r="F378" s="232">
        <v>149.71666666666667</v>
      </c>
      <c r="G378" s="232">
        <v>147.63333333333333</v>
      </c>
      <c r="H378" s="232">
        <v>157.93333333333328</v>
      </c>
      <c r="I378" s="232">
        <v>160.01666666666659</v>
      </c>
      <c r="J378" s="232">
        <v>163.08333333333326</v>
      </c>
      <c r="K378" s="231">
        <v>156.94999999999999</v>
      </c>
      <c r="L378" s="231">
        <v>151.80000000000001</v>
      </c>
      <c r="M378" s="231">
        <v>54.029179999999997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114.3</v>
      </c>
      <c r="D379" s="232">
        <v>113.75</v>
      </c>
      <c r="E379" s="232">
        <v>112.5</v>
      </c>
      <c r="F379" s="232">
        <v>110.7</v>
      </c>
      <c r="G379" s="232">
        <v>109.45</v>
      </c>
      <c r="H379" s="232">
        <v>115.55</v>
      </c>
      <c r="I379" s="232">
        <v>116.8</v>
      </c>
      <c r="J379" s="232">
        <v>118.6</v>
      </c>
      <c r="K379" s="231">
        <v>115</v>
      </c>
      <c r="L379" s="231">
        <v>111.95</v>
      </c>
      <c r="M379" s="231">
        <v>90.345659999999995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640.70000000000005</v>
      </c>
      <c r="D380" s="232">
        <v>644.7166666666667</v>
      </c>
      <c r="E380" s="232">
        <v>627.48333333333335</v>
      </c>
      <c r="F380" s="232">
        <v>614.26666666666665</v>
      </c>
      <c r="G380" s="232">
        <v>597.0333333333333</v>
      </c>
      <c r="H380" s="232">
        <v>657.93333333333339</v>
      </c>
      <c r="I380" s="232">
        <v>675.16666666666674</v>
      </c>
      <c r="J380" s="232">
        <v>688.38333333333344</v>
      </c>
      <c r="K380" s="231">
        <v>661.95</v>
      </c>
      <c r="L380" s="231">
        <v>631.5</v>
      </c>
      <c r="M380" s="231">
        <v>4.8872799999999996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326.2</v>
      </c>
      <c r="D381" s="232">
        <v>326.13333333333333</v>
      </c>
      <c r="E381" s="232">
        <v>323.06666666666666</v>
      </c>
      <c r="F381" s="232">
        <v>319.93333333333334</v>
      </c>
      <c r="G381" s="232">
        <v>316.86666666666667</v>
      </c>
      <c r="H381" s="232">
        <v>329.26666666666665</v>
      </c>
      <c r="I381" s="232">
        <v>332.33333333333326</v>
      </c>
      <c r="J381" s="232">
        <v>335.46666666666664</v>
      </c>
      <c r="K381" s="231">
        <v>329.2</v>
      </c>
      <c r="L381" s="231">
        <v>323</v>
      </c>
      <c r="M381" s="231">
        <v>1.2830600000000001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1161.0999999999999</v>
      </c>
      <c r="D382" s="232">
        <v>1176.3666666666666</v>
      </c>
      <c r="E382" s="232">
        <v>1134.7333333333331</v>
      </c>
      <c r="F382" s="232">
        <v>1108.3666666666666</v>
      </c>
      <c r="G382" s="232">
        <v>1066.7333333333331</v>
      </c>
      <c r="H382" s="232">
        <v>1202.7333333333331</v>
      </c>
      <c r="I382" s="232">
        <v>1244.3666666666668</v>
      </c>
      <c r="J382" s="232">
        <v>1270.7333333333331</v>
      </c>
      <c r="K382" s="231">
        <v>1218</v>
      </c>
      <c r="L382" s="231">
        <v>1150</v>
      </c>
      <c r="M382" s="231">
        <v>3.38056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57.45</v>
      </c>
      <c r="D383" s="232">
        <v>58.733333333333341</v>
      </c>
      <c r="E383" s="232">
        <v>55.866666666666681</v>
      </c>
      <c r="F383" s="232">
        <v>54.283333333333339</v>
      </c>
      <c r="G383" s="232">
        <v>51.416666666666679</v>
      </c>
      <c r="H383" s="232">
        <v>60.316666666666684</v>
      </c>
      <c r="I383" s="232">
        <v>63.183333333333344</v>
      </c>
      <c r="J383" s="232">
        <v>64.76666666666668</v>
      </c>
      <c r="K383" s="231">
        <v>61.6</v>
      </c>
      <c r="L383" s="231">
        <v>57.15</v>
      </c>
      <c r="M383" s="231">
        <v>126.72298000000001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153.55000000000001</v>
      </c>
      <c r="D384" s="232">
        <v>153.60000000000002</v>
      </c>
      <c r="E384" s="232">
        <v>150.30000000000004</v>
      </c>
      <c r="F384" s="232">
        <v>147.05000000000001</v>
      </c>
      <c r="G384" s="232">
        <v>143.75000000000003</v>
      </c>
      <c r="H384" s="232">
        <v>156.85000000000005</v>
      </c>
      <c r="I384" s="232">
        <v>160.15</v>
      </c>
      <c r="J384" s="232">
        <v>163.40000000000006</v>
      </c>
      <c r="K384" s="231">
        <v>156.9</v>
      </c>
      <c r="L384" s="231">
        <v>150.35</v>
      </c>
      <c r="M384" s="231">
        <v>53.072420000000001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657.55</v>
      </c>
      <c r="D385" s="232">
        <v>655.88333333333333</v>
      </c>
      <c r="E385" s="232">
        <v>641.76666666666665</v>
      </c>
      <c r="F385" s="232">
        <v>625.98333333333335</v>
      </c>
      <c r="G385" s="232">
        <v>611.86666666666667</v>
      </c>
      <c r="H385" s="232">
        <v>671.66666666666663</v>
      </c>
      <c r="I385" s="232">
        <v>685.78333333333319</v>
      </c>
      <c r="J385" s="232">
        <v>701.56666666666661</v>
      </c>
      <c r="K385" s="231">
        <v>670</v>
      </c>
      <c r="L385" s="231">
        <v>640.1</v>
      </c>
      <c r="M385" s="231">
        <v>3.9492400000000001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196.45</v>
      </c>
      <c r="D386" s="232">
        <v>197.26666666666665</v>
      </c>
      <c r="E386" s="232">
        <v>194.68333333333331</v>
      </c>
      <c r="F386" s="232">
        <v>192.91666666666666</v>
      </c>
      <c r="G386" s="232">
        <v>190.33333333333331</v>
      </c>
      <c r="H386" s="232">
        <v>199.0333333333333</v>
      </c>
      <c r="I386" s="232">
        <v>201.61666666666667</v>
      </c>
      <c r="J386" s="232">
        <v>203.3833333333333</v>
      </c>
      <c r="K386" s="231">
        <v>199.85</v>
      </c>
      <c r="L386" s="231">
        <v>195.5</v>
      </c>
      <c r="M386" s="231">
        <v>1.7595700000000001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97.5</v>
      </c>
      <c r="D387" s="232">
        <v>98.016666666666652</v>
      </c>
      <c r="E387" s="232">
        <v>96.5833333333333</v>
      </c>
      <c r="F387" s="232">
        <v>95.666666666666643</v>
      </c>
      <c r="G387" s="232">
        <v>94.233333333333292</v>
      </c>
      <c r="H387" s="232">
        <v>98.933333333333309</v>
      </c>
      <c r="I387" s="232">
        <v>100.36666666666665</v>
      </c>
      <c r="J387" s="232">
        <v>101.28333333333332</v>
      </c>
      <c r="K387" s="231">
        <v>99.45</v>
      </c>
      <c r="L387" s="231">
        <v>97.1</v>
      </c>
      <c r="M387" s="231">
        <v>34.638260000000002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2187</v>
      </c>
      <c r="D388" s="232">
        <v>2149.4833333333331</v>
      </c>
      <c r="E388" s="232">
        <v>2074.0666666666662</v>
      </c>
      <c r="F388" s="232">
        <v>1961.133333333333</v>
      </c>
      <c r="G388" s="232">
        <v>1885.716666666666</v>
      </c>
      <c r="H388" s="232">
        <v>2262.4166666666661</v>
      </c>
      <c r="I388" s="232">
        <v>2337.833333333333</v>
      </c>
      <c r="J388" s="232">
        <v>2450.7666666666664</v>
      </c>
      <c r="K388" s="231">
        <v>2224.9</v>
      </c>
      <c r="L388" s="231">
        <v>2036.55</v>
      </c>
      <c r="M388" s="231">
        <v>1.11876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38.35</v>
      </c>
      <c r="D389" s="232">
        <v>38.733333333333334</v>
      </c>
      <c r="E389" s="232">
        <v>37.616666666666667</v>
      </c>
      <c r="F389" s="232">
        <v>36.883333333333333</v>
      </c>
      <c r="G389" s="232">
        <v>35.766666666666666</v>
      </c>
      <c r="H389" s="232">
        <v>39.466666666666669</v>
      </c>
      <c r="I389" s="232">
        <v>40.583333333333343</v>
      </c>
      <c r="J389" s="232">
        <v>41.31666666666667</v>
      </c>
      <c r="K389" s="231">
        <v>39.85</v>
      </c>
      <c r="L389" s="231">
        <v>38</v>
      </c>
      <c r="M389" s="231">
        <v>9.8540899999999993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1271.3</v>
      </c>
      <c r="D390" s="232">
        <v>1268.8666666666668</v>
      </c>
      <c r="E390" s="232">
        <v>1252.7333333333336</v>
      </c>
      <c r="F390" s="232">
        <v>1234.1666666666667</v>
      </c>
      <c r="G390" s="232">
        <v>1218.0333333333335</v>
      </c>
      <c r="H390" s="232">
        <v>1287.4333333333336</v>
      </c>
      <c r="I390" s="232">
        <v>1303.5666666666668</v>
      </c>
      <c r="J390" s="232">
        <v>1322.1333333333337</v>
      </c>
      <c r="K390" s="231">
        <v>1285</v>
      </c>
      <c r="L390" s="231">
        <v>1250.3</v>
      </c>
      <c r="M390" s="231">
        <v>2.2950699999999999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170.4</v>
      </c>
      <c r="D391" s="232">
        <v>171.43333333333331</v>
      </c>
      <c r="E391" s="232">
        <v>167.91666666666663</v>
      </c>
      <c r="F391" s="232">
        <v>165.43333333333331</v>
      </c>
      <c r="G391" s="232">
        <v>161.91666666666663</v>
      </c>
      <c r="H391" s="232">
        <v>173.91666666666663</v>
      </c>
      <c r="I391" s="232">
        <v>177.43333333333334</v>
      </c>
      <c r="J391" s="232">
        <v>179.91666666666663</v>
      </c>
      <c r="K391" s="231">
        <v>174.95</v>
      </c>
      <c r="L391" s="231">
        <v>168.95</v>
      </c>
      <c r="M391" s="231">
        <v>13.26389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777.9</v>
      </c>
      <c r="D392" s="232">
        <v>776.30000000000007</v>
      </c>
      <c r="E392" s="232">
        <v>772.60000000000014</v>
      </c>
      <c r="F392" s="232">
        <v>767.30000000000007</v>
      </c>
      <c r="G392" s="232">
        <v>763.60000000000014</v>
      </c>
      <c r="H392" s="232">
        <v>781.60000000000014</v>
      </c>
      <c r="I392" s="232">
        <v>785.30000000000018</v>
      </c>
      <c r="J392" s="232">
        <v>790.60000000000014</v>
      </c>
      <c r="K392" s="231">
        <v>780</v>
      </c>
      <c r="L392" s="231">
        <v>771</v>
      </c>
      <c r="M392" s="231">
        <v>0.33505000000000001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2322.5500000000002</v>
      </c>
      <c r="D393" s="232">
        <v>2334.4</v>
      </c>
      <c r="E393" s="232">
        <v>2301.8000000000002</v>
      </c>
      <c r="F393" s="232">
        <v>2281.0500000000002</v>
      </c>
      <c r="G393" s="232">
        <v>2248.4500000000003</v>
      </c>
      <c r="H393" s="232">
        <v>2355.15</v>
      </c>
      <c r="I393" s="232">
        <v>2387.7499999999995</v>
      </c>
      <c r="J393" s="232">
        <v>2408.5</v>
      </c>
      <c r="K393" s="231">
        <v>2367</v>
      </c>
      <c r="L393" s="231">
        <v>2313.65</v>
      </c>
      <c r="M393" s="231">
        <v>101.50245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93.4</v>
      </c>
      <c r="D394" s="232">
        <v>93</v>
      </c>
      <c r="E394" s="232">
        <v>91.55</v>
      </c>
      <c r="F394" s="232">
        <v>89.7</v>
      </c>
      <c r="G394" s="232">
        <v>88.25</v>
      </c>
      <c r="H394" s="232">
        <v>94.85</v>
      </c>
      <c r="I394" s="232">
        <v>96.299999999999983</v>
      </c>
      <c r="J394" s="232">
        <v>98.149999999999991</v>
      </c>
      <c r="K394" s="231">
        <v>94.45</v>
      </c>
      <c r="L394" s="231">
        <v>91.15</v>
      </c>
      <c r="M394" s="231">
        <v>19.85145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621.85</v>
      </c>
      <c r="D395" s="232">
        <v>629.15</v>
      </c>
      <c r="E395" s="232">
        <v>612.69999999999993</v>
      </c>
      <c r="F395" s="232">
        <v>603.54999999999995</v>
      </c>
      <c r="G395" s="232">
        <v>587.09999999999991</v>
      </c>
      <c r="H395" s="232">
        <v>638.29999999999995</v>
      </c>
      <c r="I395" s="232">
        <v>654.75</v>
      </c>
      <c r="J395" s="232">
        <v>663.9</v>
      </c>
      <c r="K395" s="231">
        <v>645.6</v>
      </c>
      <c r="L395" s="231">
        <v>620</v>
      </c>
      <c r="M395" s="231">
        <v>0.47137000000000001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1344.6</v>
      </c>
      <c r="D396" s="232">
        <v>1344.3166666666666</v>
      </c>
      <c r="E396" s="232">
        <v>1321.4833333333331</v>
      </c>
      <c r="F396" s="232">
        <v>1298.3666666666666</v>
      </c>
      <c r="G396" s="232">
        <v>1275.5333333333331</v>
      </c>
      <c r="H396" s="232">
        <v>1367.4333333333332</v>
      </c>
      <c r="I396" s="232">
        <v>1390.2666666666667</v>
      </c>
      <c r="J396" s="232">
        <v>1413.3833333333332</v>
      </c>
      <c r="K396" s="231">
        <v>1367.15</v>
      </c>
      <c r="L396" s="231">
        <v>1321.2</v>
      </c>
      <c r="M396" s="231">
        <v>1.4069799999999999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750.45</v>
      </c>
      <c r="D397" s="232">
        <v>749.2166666666667</v>
      </c>
      <c r="E397" s="232">
        <v>743.83333333333337</v>
      </c>
      <c r="F397" s="232">
        <v>737.2166666666667</v>
      </c>
      <c r="G397" s="232">
        <v>731.83333333333337</v>
      </c>
      <c r="H397" s="232">
        <v>755.83333333333337</v>
      </c>
      <c r="I397" s="232">
        <v>761.21666666666658</v>
      </c>
      <c r="J397" s="232">
        <v>767.83333333333337</v>
      </c>
      <c r="K397" s="231">
        <v>754.6</v>
      </c>
      <c r="L397" s="231">
        <v>742.6</v>
      </c>
      <c r="M397" s="231">
        <v>9.1571700000000007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1121</v>
      </c>
      <c r="D398" s="232">
        <v>1121.6499999999999</v>
      </c>
      <c r="E398" s="232">
        <v>1108.3999999999996</v>
      </c>
      <c r="F398" s="232">
        <v>1095.7999999999997</v>
      </c>
      <c r="G398" s="232">
        <v>1082.5499999999995</v>
      </c>
      <c r="H398" s="232">
        <v>1134.2499999999998</v>
      </c>
      <c r="I398" s="232">
        <v>1147.5000000000002</v>
      </c>
      <c r="J398" s="232">
        <v>1160.0999999999999</v>
      </c>
      <c r="K398" s="231">
        <v>1134.9000000000001</v>
      </c>
      <c r="L398" s="231">
        <v>1109.05</v>
      </c>
      <c r="M398" s="231">
        <v>12.195080000000001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358.6</v>
      </c>
      <c r="D399" s="232">
        <v>358.81666666666666</v>
      </c>
      <c r="E399" s="232">
        <v>357.38333333333333</v>
      </c>
      <c r="F399" s="232">
        <v>356.16666666666669</v>
      </c>
      <c r="G399" s="232">
        <v>354.73333333333335</v>
      </c>
      <c r="H399" s="232">
        <v>360.0333333333333</v>
      </c>
      <c r="I399" s="232">
        <v>361.46666666666658</v>
      </c>
      <c r="J399" s="232">
        <v>362.68333333333328</v>
      </c>
      <c r="K399" s="231">
        <v>360.25</v>
      </c>
      <c r="L399" s="231">
        <v>357.6</v>
      </c>
      <c r="M399" s="231">
        <v>0.22796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31.2</v>
      </c>
      <c r="D400" s="232">
        <v>31.266666666666666</v>
      </c>
      <c r="E400" s="232">
        <v>30.883333333333333</v>
      </c>
      <c r="F400" s="232">
        <v>30.566666666666666</v>
      </c>
      <c r="G400" s="232">
        <v>30.183333333333334</v>
      </c>
      <c r="H400" s="232">
        <v>31.583333333333332</v>
      </c>
      <c r="I400" s="232">
        <v>31.966666666666665</v>
      </c>
      <c r="J400" s="232">
        <v>32.283333333333331</v>
      </c>
      <c r="K400" s="231">
        <v>31.65</v>
      </c>
      <c r="L400" s="231">
        <v>30.95</v>
      </c>
      <c r="M400" s="231">
        <v>9.9634900000000002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4458.75</v>
      </c>
      <c r="D401" s="232">
        <v>4470.3833333333332</v>
      </c>
      <c r="E401" s="232">
        <v>4428.7666666666664</v>
      </c>
      <c r="F401" s="232">
        <v>4398.7833333333328</v>
      </c>
      <c r="G401" s="232">
        <v>4357.1666666666661</v>
      </c>
      <c r="H401" s="232">
        <v>4500.3666666666668</v>
      </c>
      <c r="I401" s="232">
        <v>4541.9833333333336</v>
      </c>
      <c r="J401" s="232">
        <v>4571.9666666666672</v>
      </c>
      <c r="K401" s="231">
        <v>4512</v>
      </c>
      <c r="L401" s="231">
        <v>4440.3999999999996</v>
      </c>
      <c r="M401" s="231">
        <v>0.27313999999999999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2168.5500000000002</v>
      </c>
      <c r="D402" s="232">
        <v>2171.2000000000003</v>
      </c>
      <c r="E402" s="232">
        <v>2151.4000000000005</v>
      </c>
      <c r="F402" s="232">
        <v>2134.2500000000005</v>
      </c>
      <c r="G402" s="232">
        <v>2114.4500000000007</v>
      </c>
      <c r="H402" s="232">
        <v>2188.3500000000004</v>
      </c>
      <c r="I402" s="232">
        <v>2208.1500000000005</v>
      </c>
      <c r="J402" s="232">
        <v>2225.3000000000002</v>
      </c>
      <c r="K402" s="231">
        <v>2191</v>
      </c>
      <c r="L402" s="231">
        <v>2154.0500000000002</v>
      </c>
      <c r="M402" s="231">
        <v>5.6908500000000002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79.650000000000006</v>
      </c>
      <c r="D403" s="232">
        <v>79.95</v>
      </c>
      <c r="E403" s="232">
        <v>78.5</v>
      </c>
      <c r="F403" s="232">
        <v>77.349999999999994</v>
      </c>
      <c r="G403" s="232">
        <v>75.899999999999991</v>
      </c>
      <c r="H403" s="232">
        <v>81.100000000000009</v>
      </c>
      <c r="I403" s="232">
        <v>82.550000000000026</v>
      </c>
      <c r="J403" s="232">
        <v>83.700000000000017</v>
      </c>
      <c r="K403" s="231">
        <v>81.400000000000006</v>
      </c>
      <c r="L403" s="231">
        <v>78.8</v>
      </c>
      <c r="M403" s="231">
        <v>122.73403999999999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5843.3</v>
      </c>
      <c r="D404" s="232">
        <v>5861.0999999999995</v>
      </c>
      <c r="E404" s="232">
        <v>5742.1999999999989</v>
      </c>
      <c r="F404" s="232">
        <v>5641.0999999999995</v>
      </c>
      <c r="G404" s="232">
        <v>5522.1999999999989</v>
      </c>
      <c r="H404" s="232">
        <v>5962.1999999999989</v>
      </c>
      <c r="I404" s="232">
        <v>6081.0999999999985</v>
      </c>
      <c r="J404" s="232">
        <v>6182.1999999999989</v>
      </c>
      <c r="K404" s="231">
        <v>5980</v>
      </c>
      <c r="L404" s="231">
        <v>5760</v>
      </c>
      <c r="M404" s="231">
        <v>0.65210999999999997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1238.9000000000001</v>
      </c>
      <c r="D405" s="232">
        <v>1226.8500000000001</v>
      </c>
      <c r="E405" s="232">
        <v>1209.7000000000003</v>
      </c>
      <c r="F405" s="232">
        <v>1180.5000000000002</v>
      </c>
      <c r="G405" s="232">
        <v>1163.3500000000004</v>
      </c>
      <c r="H405" s="232">
        <v>1256.0500000000002</v>
      </c>
      <c r="I405" s="232">
        <v>1273.2000000000003</v>
      </c>
      <c r="J405" s="232">
        <v>1302.4000000000001</v>
      </c>
      <c r="K405" s="231">
        <v>1244</v>
      </c>
      <c r="L405" s="231">
        <v>1197.6500000000001</v>
      </c>
      <c r="M405" s="231">
        <v>0.58574000000000004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330.3</v>
      </c>
      <c r="D406" s="232">
        <v>330</v>
      </c>
      <c r="E406" s="232">
        <v>324.35000000000002</v>
      </c>
      <c r="F406" s="232">
        <v>318.40000000000003</v>
      </c>
      <c r="G406" s="232">
        <v>312.75000000000006</v>
      </c>
      <c r="H406" s="232">
        <v>335.95</v>
      </c>
      <c r="I406" s="232">
        <v>341.59999999999997</v>
      </c>
      <c r="J406" s="232">
        <v>347.54999999999995</v>
      </c>
      <c r="K406" s="231">
        <v>335.65</v>
      </c>
      <c r="L406" s="231">
        <v>324.05</v>
      </c>
      <c r="M406" s="231">
        <v>1.3961300000000001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2981.85</v>
      </c>
      <c r="D407" s="232">
        <v>2977.3000000000006</v>
      </c>
      <c r="E407" s="232">
        <v>2948.6000000000013</v>
      </c>
      <c r="F407" s="232">
        <v>2915.3500000000008</v>
      </c>
      <c r="G407" s="232">
        <v>2886.6500000000015</v>
      </c>
      <c r="H407" s="232">
        <v>3010.5500000000011</v>
      </c>
      <c r="I407" s="232">
        <v>3039.2500000000009</v>
      </c>
      <c r="J407" s="232">
        <v>3072.5000000000009</v>
      </c>
      <c r="K407" s="231">
        <v>3006</v>
      </c>
      <c r="L407" s="231">
        <v>2944.05</v>
      </c>
      <c r="M407" s="231">
        <v>0.85872999999999999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470.15</v>
      </c>
      <c r="D408" s="232">
        <v>469.25</v>
      </c>
      <c r="E408" s="232">
        <v>466</v>
      </c>
      <c r="F408" s="232">
        <v>461.85</v>
      </c>
      <c r="G408" s="232">
        <v>458.6</v>
      </c>
      <c r="H408" s="232">
        <v>473.4</v>
      </c>
      <c r="I408" s="232">
        <v>476.65</v>
      </c>
      <c r="J408" s="232">
        <v>480.79999999999995</v>
      </c>
      <c r="K408" s="231">
        <v>472.5</v>
      </c>
      <c r="L408" s="231">
        <v>465.1</v>
      </c>
      <c r="M408" s="231">
        <v>0.628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1172.8499999999999</v>
      </c>
      <c r="D409" s="232">
        <v>1177.6000000000001</v>
      </c>
      <c r="E409" s="232">
        <v>1155.2500000000002</v>
      </c>
      <c r="F409" s="232">
        <v>1137.6500000000001</v>
      </c>
      <c r="G409" s="232">
        <v>1115.3000000000002</v>
      </c>
      <c r="H409" s="232">
        <v>1195.2000000000003</v>
      </c>
      <c r="I409" s="232">
        <v>1217.5500000000002</v>
      </c>
      <c r="J409" s="232">
        <v>1235.1500000000003</v>
      </c>
      <c r="K409" s="231">
        <v>1199.95</v>
      </c>
      <c r="L409" s="231">
        <v>1160</v>
      </c>
      <c r="M409" s="231">
        <v>6.8049999999999999E-2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257.35000000000002</v>
      </c>
      <c r="D410" s="232">
        <v>262.31666666666666</v>
      </c>
      <c r="E410" s="232">
        <v>250.23333333333335</v>
      </c>
      <c r="F410" s="232">
        <v>243.11666666666667</v>
      </c>
      <c r="G410" s="232">
        <v>231.03333333333336</v>
      </c>
      <c r="H410" s="232">
        <v>269.43333333333334</v>
      </c>
      <c r="I410" s="232">
        <v>281.51666666666671</v>
      </c>
      <c r="J410" s="232">
        <v>288.63333333333333</v>
      </c>
      <c r="K410" s="231">
        <v>274.39999999999998</v>
      </c>
      <c r="L410" s="231">
        <v>255.2</v>
      </c>
      <c r="M410" s="231">
        <v>16.355560000000001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119.65</v>
      </c>
      <c r="D411" s="232">
        <v>120.05</v>
      </c>
      <c r="E411" s="232">
        <v>118.3</v>
      </c>
      <c r="F411" s="232">
        <v>116.95</v>
      </c>
      <c r="G411" s="232">
        <v>115.2</v>
      </c>
      <c r="H411" s="232">
        <v>121.39999999999999</v>
      </c>
      <c r="I411" s="232">
        <v>123.14999999999999</v>
      </c>
      <c r="J411" s="232">
        <v>124.49999999999999</v>
      </c>
      <c r="K411" s="231">
        <v>121.8</v>
      </c>
      <c r="L411" s="231">
        <v>118.7</v>
      </c>
      <c r="M411" s="231">
        <v>11.069330000000001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649.9</v>
      </c>
      <c r="D412" s="232">
        <v>646.11666666666667</v>
      </c>
      <c r="E412" s="232">
        <v>642.23333333333335</v>
      </c>
      <c r="F412" s="232">
        <v>634.56666666666672</v>
      </c>
      <c r="G412" s="232">
        <v>630.68333333333339</v>
      </c>
      <c r="H412" s="232">
        <v>653.7833333333333</v>
      </c>
      <c r="I412" s="232">
        <v>657.66666666666674</v>
      </c>
      <c r="J412" s="232">
        <v>665.33333333333326</v>
      </c>
      <c r="K412" s="231">
        <v>650</v>
      </c>
      <c r="L412" s="231">
        <v>638.45000000000005</v>
      </c>
      <c r="M412" s="231">
        <v>0.42492000000000002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26087.95</v>
      </c>
      <c r="D413" s="232">
        <v>25974.316666666666</v>
      </c>
      <c r="E413" s="232">
        <v>25734.633333333331</v>
      </c>
      <c r="F413" s="232">
        <v>25381.316666666666</v>
      </c>
      <c r="G413" s="232">
        <v>25141.633333333331</v>
      </c>
      <c r="H413" s="232">
        <v>26327.633333333331</v>
      </c>
      <c r="I413" s="232">
        <v>26567.316666666666</v>
      </c>
      <c r="J413" s="232">
        <v>26920.633333333331</v>
      </c>
      <c r="K413" s="231">
        <v>26214</v>
      </c>
      <c r="L413" s="231">
        <v>25621</v>
      </c>
      <c r="M413" s="231">
        <v>0.63139000000000001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43.6</v>
      </c>
      <c r="D414" s="232">
        <v>43.383333333333333</v>
      </c>
      <c r="E414" s="232">
        <v>42.866666666666667</v>
      </c>
      <c r="F414" s="232">
        <v>42.133333333333333</v>
      </c>
      <c r="G414" s="232">
        <v>41.616666666666667</v>
      </c>
      <c r="H414" s="232">
        <v>44.116666666666667</v>
      </c>
      <c r="I414" s="232">
        <v>44.633333333333333</v>
      </c>
      <c r="J414" s="232">
        <v>45.366666666666667</v>
      </c>
      <c r="K414" s="231">
        <v>43.9</v>
      </c>
      <c r="L414" s="231">
        <v>42.65</v>
      </c>
      <c r="M414" s="231">
        <v>52.901539999999997</v>
      </c>
      <c r="N414" s="1"/>
      <c r="O414" s="1"/>
    </row>
    <row r="415" spans="1:15" ht="12.75" customHeight="1">
      <c r="A415" s="30">
        <v>405</v>
      </c>
      <c r="B415" t="s">
        <v>872</v>
      </c>
      <c r="C415" s="302">
        <v>1203.3499999999999</v>
      </c>
      <c r="D415" s="303">
        <v>1202</v>
      </c>
      <c r="E415" s="303">
        <v>1191.3499999999999</v>
      </c>
      <c r="F415" s="303">
        <v>1179.3499999999999</v>
      </c>
      <c r="G415" s="303">
        <v>1168.6999999999998</v>
      </c>
      <c r="H415" s="303">
        <v>1214</v>
      </c>
      <c r="I415" s="303">
        <v>1224.6500000000001</v>
      </c>
      <c r="J415" s="303">
        <v>1236.6500000000001</v>
      </c>
      <c r="K415" s="302">
        <v>1212.6500000000001</v>
      </c>
      <c r="L415" s="302">
        <v>1190</v>
      </c>
      <c r="M415" s="302">
        <v>26.52122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270.10000000000002</v>
      </c>
      <c r="D416" s="232">
        <v>272.43333333333334</v>
      </c>
      <c r="E416" s="232">
        <v>266.06666666666666</v>
      </c>
      <c r="F416" s="232">
        <v>262.0333333333333</v>
      </c>
      <c r="G416" s="232">
        <v>255.66666666666663</v>
      </c>
      <c r="H416" s="232">
        <v>276.4666666666667</v>
      </c>
      <c r="I416" s="232">
        <v>282.83333333333337</v>
      </c>
      <c r="J416" s="232">
        <v>286.86666666666673</v>
      </c>
      <c r="K416" s="231">
        <v>278.8</v>
      </c>
      <c r="L416" s="231">
        <v>268.39999999999998</v>
      </c>
      <c r="M416" s="231">
        <v>1.45869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3246.6</v>
      </c>
      <c r="D417" s="232">
        <v>3230.3166666666671</v>
      </c>
      <c r="E417" s="232">
        <v>3196.2833333333342</v>
      </c>
      <c r="F417" s="232">
        <v>3145.9666666666672</v>
      </c>
      <c r="G417" s="232">
        <v>3111.9333333333343</v>
      </c>
      <c r="H417" s="232">
        <v>3280.6333333333341</v>
      </c>
      <c r="I417" s="232">
        <v>3314.666666666667</v>
      </c>
      <c r="J417" s="232">
        <v>3364.983333333334</v>
      </c>
      <c r="K417" s="231">
        <v>3264.35</v>
      </c>
      <c r="L417" s="231">
        <v>3180</v>
      </c>
      <c r="M417" s="231">
        <v>3.9370599999999998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576.20000000000005</v>
      </c>
      <c r="D418" s="232">
        <v>582.56666666666672</v>
      </c>
      <c r="E418" s="232">
        <v>563.68333333333339</v>
      </c>
      <c r="F418" s="232">
        <v>551.16666666666663</v>
      </c>
      <c r="G418" s="232">
        <v>532.2833333333333</v>
      </c>
      <c r="H418" s="232">
        <v>595.08333333333348</v>
      </c>
      <c r="I418" s="232">
        <v>613.96666666666692</v>
      </c>
      <c r="J418" s="232">
        <v>626.48333333333358</v>
      </c>
      <c r="K418" s="231">
        <v>601.45000000000005</v>
      </c>
      <c r="L418" s="231">
        <v>570.04999999999995</v>
      </c>
      <c r="M418" s="231">
        <v>2.41656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3919.85</v>
      </c>
      <c r="D419" s="232">
        <v>3870.75</v>
      </c>
      <c r="E419" s="232">
        <v>3759.9</v>
      </c>
      <c r="F419" s="232">
        <v>3599.9500000000003</v>
      </c>
      <c r="G419" s="232">
        <v>3489.1000000000004</v>
      </c>
      <c r="H419" s="232">
        <v>4030.7</v>
      </c>
      <c r="I419" s="232">
        <v>4141.55</v>
      </c>
      <c r="J419" s="232">
        <v>4301.5</v>
      </c>
      <c r="K419" s="231">
        <v>3981.6</v>
      </c>
      <c r="L419" s="231">
        <v>3710.8</v>
      </c>
      <c r="M419" s="231">
        <v>1.17004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448.1</v>
      </c>
      <c r="D420" s="232">
        <v>451.73333333333335</v>
      </c>
      <c r="E420" s="232">
        <v>441.4666666666667</v>
      </c>
      <c r="F420" s="232">
        <v>434.83333333333337</v>
      </c>
      <c r="G420" s="232">
        <v>424.56666666666672</v>
      </c>
      <c r="H420" s="232">
        <v>458.36666666666667</v>
      </c>
      <c r="I420" s="232">
        <v>468.63333333333333</v>
      </c>
      <c r="J420" s="232">
        <v>475.26666666666665</v>
      </c>
      <c r="K420" s="231">
        <v>462</v>
      </c>
      <c r="L420" s="231">
        <v>445.1</v>
      </c>
      <c r="M420" s="231">
        <v>3.8105000000000002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726.3</v>
      </c>
      <c r="D421" s="232">
        <v>728.4</v>
      </c>
      <c r="E421" s="232">
        <v>717.9</v>
      </c>
      <c r="F421" s="232">
        <v>709.5</v>
      </c>
      <c r="G421" s="232">
        <v>699</v>
      </c>
      <c r="H421" s="232">
        <v>736.8</v>
      </c>
      <c r="I421" s="232">
        <v>747.3</v>
      </c>
      <c r="J421" s="232">
        <v>755.69999999999993</v>
      </c>
      <c r="K421" s="231">
        <v>738.9</v>
      </c>
      <c r="L421" s="231">
        <v>720</v>
      </c>
      <c r="M421" s="231">
        <v>4.9253400000000003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564.1</v>
      </c>
      <c r="D422" s="232">
        <v>563.23333333333323</v>
      </c>
      <c r="E422" s="232">
        <v>558.96666666666647</v>
      </c>
      <c r="F422" s="232">
        <v>553.83333333333326</v>
      </c>
      <c r="G422" s="232">
        <v>549.56666666666649</v>
      </c>
      <c r="H422" s="232">
        <v>568.36666666666645</v>
      </c>
      <c r="I422" s="232">
        <v>572.6333333333331</v>
      </c>
      <c r="J422" s="232">
        <v>577.76666666666642</v>
      </c>
      <c r="K422" s="231">
        <v>567.5</v>
      </c>
      <c r="L422" s="231">
        <v>558.1</v>
      </c>
      <c r="M422" s="231">
        <v>3.5781399999999999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522.79999999999995</v>
      </c>
      <c r="D423" s="232">
        <v>524.1</v>
      </c>
      <c r="E423" s="232">
        <v>519.75</v>
      </c>
      <c r="F423" s="232">
        <v>516.69999999999993</v>
      </c>
      <c r="G423" s="232">
        <v>512.34999999999991</v>
      </c>
      <c r="H423" s="232">
        <v>527.15000000000009</v>
      </c>
      <c r="I423" s="232">
        <v>531.50000000000023</v>
      </c>
      <c r="J423" s="232">
        <v>534.55000000000018</v>
      </c>
      <c r="K423" s="231">
        <v>528.45000000000005</v>
      </c>
      <c r="L423" s="231">
        <v>521.04999999999995</v>
      </c>
      <c r="M423" s="231">
        <v>157.68010000000001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82.75</v>
      </c>
      <c r="D424" s="232">
        <v>82.716666666666654</v>
      </c>
      <c r="E424" s="232">
        <v>81.833333333333314</v>
      </c>
      <c r="F424" s="232">
        <v>80.916666666666657</v>
      </c>
      <c r="G424" s="232">
        <v>80.033333333333317</v>
      </c>
      <c r="H424" s="232">
        <v>83.633333333333312</v>
      </c>
      <c r="I424" s="232">
        <v>84.516666666666666</v>
      </c>
      <c r="J424" s="232">
        <v>85.433333333333309</v>
      </c>
      <c r="K424" s="231">
        <v>83.6</v>
      </c>
      <c r="L424" s="231">
        <v>81.8</v>
      </c>
      <c r="M424" s="231">
        <v>146.83471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292.10000000000002</v>
      </c>
      <c r="D425" s="232">
        <v>293.34999999999997</v>
      </c>
      <c r="E425" s="232">
        <v>289.29999999999995</v>
      </c>
      <c r="F425" s="232">
        <v>286.5</v>
      </c>
      <c r="G425" s="232">
        <v>282.45</v>
      </c>
      <c r="H425" s="232">
        <v>296.14999999999992</v>
      </c>
      <c r="I425" s="232">
        <v>300.2</v>
      </c>
      <c r="J425" s="232">
        <v>302.99999999999989</v>
      </c>
      <c r="K425" s="231">
        <v>297.39999999999998</v>
      </c>
      <c r="L425" s="231">
        <v>290.55</v>
      </c>
      <c r="M425" s="231">
        <v>1.0727500000000001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158.65</v>
      </c>
      <c r="D426" s="232">
        <v>157.71666666666667</v>
      </c>
      <c r="E426" s="232">
        <v>153.68333333333334</v>
      </c>
      <c r="F426" s="232">
        <v>148.71666666666667</v>
      </c>
      <c r="G426" s="232">
        <v>144.68333333333334</v>
      </c>
      <c r="H426" s="232">
        <v>162.68333333333334</v>
      </c>
      <c r="I426" s="232">
        <v>166.7166666666667</v>
      </c>
      <c r="J426" s="232">
        <v>171.68333333333334</v>
      </c>
      <c r="K426" s="231">
        <v>161.75</v>
      </c>
      <c r="L426" s="231">
        <v>152.75</v>
      </c>
      <c r="M426" s="231">
        <v>9.2043199999999992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369.9</v>
      </c>
      <c r="D427" s="232">
        <v>370.9666666666667</v>
      </c>
      <c r="E427" s="232">
        <v>366.93333333333339</v>
      </c>
      <c r="F427" s="232">
        <v>363.9666666666667</v>
      </c>
      <c r="G427" s="232">
        <v>359.93333333333339</v>
      </c>
      <c r="H427" s="232">
        <v>373.93333333333339</v>
      </c>
      <c r="I427" s="232">
        <v>377.9666666666667</v>
      </c>
      <c r="J427" s="232">
        <v>380.93333333333339</v>
      </c>
      <c r="K427" s="231">
        <v>375</v>
      </c>
      <c r="L427" s="231">
        <v>368</v>
      </c>
      <c r="M427" s="231">
        <v>0.50795999999999997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447.3</v>
      </c>
      <c r="D428" s="232">
        <v>447.2</v>
      </c>
      <c r="E428" s="232">
        <v>434.4</v>
      </c>
      <c r="F428" s="232">
        <v>421.5</v>
      </c>
      <c r="G428" s="232">
        <v>408.7</v>
      </c>
      <c r="H428" s="232">
        <v>460.09999999999997</v>
      </c>
      <c r="I428" s="232">
        <v>472.90000000000003</v>
      </c>
      <c r="J428" s="232">
        <v>485.79999999999995</v>
      </c>
      <c r="K428" s="231">
        <v>460</v>
      </c>
      <c r="L428" s="231">
        <v>434.3</v>
      </c>
      <c r="M428" s="231">
        <v>4.3022099999999996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190.25</v>
      </c>
      <c r="D429" s="232">
        <v>188.93333333333331</v>
      </c>
      <c r="E429" s="232">
        <v>184.51666666666662</v>
      </c>
      <c r="F429" s="232">
        <v>178.7833333333333</v>
      </c>
      <c r="G429" s="232">
        <v>174.36666666666662</v>
      </c>
      <c r="H429" s="232">
        <v>194.66666666666663</v>
      </c>
      <c r="I429" s="232">
        <v>199.08333333333331</v>
      </c>
      <c r="J429" s="232">
        <v>204.81666666666663</v>
      </c>
      <c r="K429" s="231">
        <v>193.35</v>
      </c>
      <c r="L429" s="231">
        <v>183.2</v>
      </c>
      <c r="M429" s="231">
        <v>5.1484500000000004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956.6</v>
      </c>
      <c r="D430" s="232">
        <v>962.19999999999993</v>
      </c>
      <c r="E430" s="232">
        <v>948.39999999999986</v>
      </c>
      <c r="F430" s="232">
        <v>940.19999999999993</v>
      </c>
      <c r="G430" s="232">
        <v>926.39999999999986</v>
      </c>
      <c r="H430" s="232">
        <v>970.39999999999986</v>
      </c>
      <c r="I430" s="232">
        <v>984.19999999999982</v>
      </c>
      <c r="J430" s="232">
        <v>992.39999999999986</v>
      </c>
      <c r="K430" s="231">
        <v>976</v>
      </c>
      <c r="L430" s="231">
        <v>954</v>
      </c>
      <c r="M430" s="231">
        <v>38.196440000000003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428.7</v>
      </c>
      <c r="D431" s="232">
        <v>429.55</v>
      </c>
      <c r="E431" s="232">
        <v>425.3</v>
      </c>
      <c r="F431" s="232">
        <v>421.9</v>
      </c>
      <c r="G431" s="232">
        <v>417.65</v>
      </c>
      <c r="H431" s="232">
        <v>432.95000000000005</v>
      </c>
      <c r="I431" s="232">
        <v>437.20000000000005</v>
      </c>
      <c r="J431" s="232">
        <v>440.60000000000008</v>
      </c>
      <c r="K431" s="231">
        <v>433.8</v>
      </c>
      <c r="L431" s="231">
        <v>426.15</v>
      </c>
      <c r="M431" s="231">
        <v>2.43065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2286.9</v>
      </c>
      <c r="D432" s="232">
        <v>2286.0666666666666</v>
      </c>
      <c r="E432" s="232">
        <v>2272.1333333333332</v>
      </c>
      <c r="F432" s="232">
        <v>2257.3666666666668</v>
      </c>
      <c r="G432" s="232">
        <v>2243.4333333333334</v>
      </c>
      <c r="H432" s="232">
        <v>2300.833333333333</v>
      </c>
      <c r="I432" s="232">
        <v>2314.7666666666664</v>
      </c>
      <c r="J432" s="232">
        <v>2329.5333333333328</v>
      </c>
      <c r="K432" s="231">
        <v>2300</v>
      </c>
      <c r="L432" s="231">
        <v>2271.3000000000002</v>
      </c>
      <c r="M432" s="231">
        <v>8.4150000000000003E-2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983.5</v>
      </c>
      <c r="D433" s="232">
        <v>986.85</v>
      </c>
      <c r="E433" s="232">
        <v>971.75</v>
      </c>
      <c r="F433" s="232">
        <v>960</v>
      </c>
      <c r="G433" s="232">
        <v>944.9</v>
      </c>
      <c r="H433" s="232">
        <v>998.6</v>
      </c>
      <c r="I433" s="232">
        <v>1013.7000000000002</v>
      </c>
      <c r="J433" s="232">
        <v>1025.45</v>
      </c>
      <c r="K433" s="231">
        <v>1001.95</v>
      </c>
      <c r="L433" s="231">
        <v>975.1</v>
      </c>
      <c r="M433" s="231">
        <v>1.14679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301</v>
      </c>
      <c r="D434" s="232">
        <v>301.59999999999997</v>
      </c>
      <c r="E434" s="232">
        <v>297.19999999999993</v>
      </c>
      <c r="F434" s="232">
        <v>293.39999999999998</v>
      </c>
      <c r="G434" s="232">
        <v>288.99999999999994</v>
      </c>
      <c r="H434" s="232">
        <v>305.39999999999992</v>
      </c>
      <c r="I434" s="232">
        <v>309.7999999999999</v>
      </c>
      <c r="J434" s="232">
        <v>313.59999999999991</v>
      </c>
      <c r="K434" s="231">
        <v>306</v>
      </c>
      <c r="L434" s="231">
        <v>297.8</v>
      </c>
      <c r="M434" s="231">
        <v>0.92252000000000001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353</v>
      </c>
      <c r="D435" s="232">
        <v>352.95</v>
      </c>
      <c r="E435" s="232">
        <v>350.15</v>
      </c>
      <c r="F435" s="232">
        <v>347.3</v>
      </c>
      <c r="G435" s="232">
        <v>344.5</v>
      </c>
      <c r="H435" s="232">
        <v>355.79999999999995</v>
      </c>
      <c r="I435" s="232">
        <v>358.6</v>
      </c>
      <c r="J435" s="232">
        <v>361.44999999999993</v>
      </c>
      <c r="K435" s="231">
        <v>355.75</v>
      </c>
      <c r="L435" s="231">
        <v>350.1</v>
      </c>
      <c r="M435" s="231">
        <v>0.76356000000000002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2761.35</v>
      </c>
      <c r="D436" s="232">
        <v>2773.9166666666665</v>
      </c>
      <c r="E436" s="232">
        <v>2692.5333333333328</v>
      </c>
      <c r="F436" s="232">
        <v>2623.7166666666662</v>
      </c>
      <c r="G436" s="232">
        <v>2542.3333333333326</v>
      </c>
      <c r="H436" s="232">
        <v>2842.7333333333331</v>
      </c>
      <c r="I436" s="232">
        <v>2924.1166666666672</v>
      </c>
      <c r="J436" s="232">
        <v>2992.9333333333334</v>
      </c>
      <c r="K436" s="231">
        <v>2855.3</v>
      </c>
      <c r="L436" s="231">
        <v>2705.1</v>
      </c>
      <c r="M436" s="231">
        <v>2.3055599999999998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479.95</v>
      </c>
      <c r="D437" s="232">
        <v>480.08333333333331</v>
      </c>
      <c r="E437" s="232">
        <v>477.86666666666662</v>
      </c>
      <c r="F437" s="232">
        <v>475.7833333333333</v>
      </c>
      <c r="G437" s="232">
        <v>473.56666666666661</v>
      </c>
      <c r="H437" s="232">
        <v>482.16666666666663</v>
      </c>
      <c r="I437" s="232">
        <v>484.38333333333333</v>
      </c>
      <c r="J437" s="232">
        <v>486.46666666666664</v>
      </c>
      <c r="K437" s="231">
        <v>482.3</v>
      </c>
      <c r="L437" s="231">
        <v>478</v>
      </c>
      <c r="M437" s="231">
        <v>1.8194999999999999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8.1999999999999993</v>
      </c>
      <c r="D438" s="232">
        <v>8.1833333333333336</v>
      </c>
      <c r="E438" s="232">
        <v>8.0666666666666664</v>
      </c>
      <c r="F438" s="232">
        <v>7.9333333333333336</v>
      </c>
      <c r="G438" s="232">
        <v>7.8166666666666664</v>
      </c>
      <c r="H438" s="232">
        <v>8.3166666666666664</v>
      </c>
      <c r="I438" s="232">
        <v>8.4333333333333336</v>
      </c>
      <c r="J438" s="232">
        <v>8.5666666666666664</v>
      </c>
      <c r="K438" s="231">
        <v>8.3000000000000007</v>
      </c>
      <c r="L438" s="231">
        <v>8.0500000000000007</v>
      </c>
      <c r="M438" s="231">
        <v>339.19585999999998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254.55</v>
      </c>
      <c r="D439" s="232">
        <v>254.95000000000002</v>
      </c>
      <c r="E439" s="232">
        <v>251.75000000000006</v>
      </c>
      <c r="F439" s="232">
        <v>248.95000000000005</v>
      </c>
      <c r="G439" s="232">
        <v>245.75000000000009</v>
      </c>
      <c r="H439" s="232">
        <v>257.75</v>
      </c>
      <c r="I439" s="232">
        <v>260.95000000000005</v>
      </c>
      <c r="J439" s="232">
        <v>263.75</v>
      </c>
      <c r="K439" s="231">
        <v>258.14999999999998</v>
      </c>
      <c r="L439" s="231">
        <v>252.15</v>
      </c>
      <c r="M439" s="231">
        <v>0.70587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1169.3</v>
      </c>
      <c r="D440" s="232">
        <v>1163.1333333333334</v>
      </c>
      <c r="E440" s="232">
        <v>1151.2666666666669</v>
      </c>
      <c r="F440" s="232">
        <v>1133.2333333333333</v>
      </c>
      <c r="G440" s="232">
        <v>1121.3666666666668</v>
      </c>
      <c r="H440" s="232">
        <v>1181.166666666667</v>
      </c>
      <c r="I440" s="232">
        <v>1193.0333333333333</v>
      </c>
      <c r="J440" s="232">
        <v>1211.0666666666671</v>
      </c>
      <c r="K440" s="231">
        <v>1175</v>
      </c>
      <c r="L440" s="231">
        <v>1145.0999999999999</v>
      </c>
      <c r="M440" s="231">
        <v>2.3259599999999998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580.75</v>
      </c>
      <c r="D441" s="232">
        <v>576.7833333333333</v>
      </c>
      <c r="E441" s="232">
        <v>571.56666666666661</v>
      </c>
      <c r="F441" s="232">
        <v>562.38333333333333</v>
      </c>
      <c r="G441" s="232">
        <v>557.16666666666663</v>
      </c>
      <c r="H441" s="232">
        <v>585.96666666666658</v>
      </c>
      <c r="I441" s="232">
        <v>591.18333333333328</v>
      </c>
      <c r="J441" s="232">
        <v>600.36666666666656</v>
      </c>
      <c r="K441" s="231">
        <v>582</v>
      </c>
      <c r="L441" s="231">
        <v>567.6</v>
      </c>
      <c r="M441" s="231">
        <v>6.3998900000000001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1579.6</v>
      </c>
      <c r="D442" s="232">
        <v>1586.6166666666668</v>
      </c>
      <c r="E442" s="232">
        <v>1560.2333333333336</v>
      </c>
      <c r="F442" s="232">
        <v>1540.8666666666668</v>
      </c>
      <c r="G442" s="232">
        <v>1514.4833333333336</v>
      </c>
      <c r="H442" s="232">
        <v>1605.9833333333336</v>
      </c>
      <c r="I442" s="232">
        <v>1632.3666666666668</v>
      </c>
      <c r="J442" s="232">
        <v>1651.7333333333336</v>
      </c>
      <c r="K442" s="231">
        <v>1613</v>
      </c>
      <c r="L442" s="231">
        <v>1567.25</v>
      </c>
      <c r="M442" s="231">
        <v>0.17241000000000001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461.2</v>
      </c>
      <c r="D443" s="232">
        <v>462.36666666666662</v>
      </c>
      <c r="E443" s="232">
        <v>456.18333333333322</v>
      </c>
      <c r="F443" s="232">
        <v>451.16666666666663</v>
      </c>
      <c r="G443" s="232">
        <v>444.98333333333323</v>
      </c>
      <c r="H443" s="232">
        <v>467.38333333333321</v>
      </c>
      <c r="I443" s="232">
        <v>473.56666666666661</v>
      </c>
      <c r="J443" s="232">
        <v>478.5833333333332</v>
      </c>
      <c r="K443" s="231">
        <v>468.55</v>
      </c>
      <c r="L443" s="231">
        <v>457.35</v>
      </c>
      <c r="M443" s="231">
        <v>0.32071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756.8</v>
      </c>
      <c r="D444" s="232">
        <v>759.48333333333323</v>
      </c>
      <c r="E444" s="232">
        <v>749.31666666666649</v>
      </c>
      <c r="F444" s="232">
        <v>741.83333333333326</v>
      </c>
      <c r="G444" s="232">
        <v>731.66666666666652</v>
      </c>
      <c r="H444" s="232">
        <v>766.96666666666647</v>
      </c>
      <c r="I444" s="232">
        <v>777.13333333333321</v>
      </c>
      <c r="J444" s="232">
        <v>784.61666666666645</v>
      </c>
      <c r="K444" s="231">
        <v>769.65</v>
      </c>
      <c r="L444" s="231">
        <v>752</v>
      </c>
      <c r="M444" s="231">
        <v>0.15032999999999999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31.9</v>
      </c>
      <c r="D445" s="232">
        <v>31.816666666666666</v>
      </c>
      <c r="E445" s="232">
        <v>30.533333333333331</v>
      </c>
      <c r="F445" s="232">
        <v>29.166666666666664</v>
      </c>
      <c r="G445" s="232">
        <v>27.883333333333329</v>
      </c>
      <c r="H445" s="232">
        <v>33.183333333333337</v>
      </c>
      <c r="I445" s="232">
        <v>34.466666666666669</v>
      </c>
      <c r="J445" s="232">
        <v>35.833333333333336</v>
      </c>
      <c r="K445" s="231">
        <v>33.1</v>
      </c>
      <c r="L445" s="231">
        <v>30.45</v>
      </c>
      <c r="M445" s="231">
        <v>57.437399999999997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1080.3</v>
      </c>
      <c r="D446" s="232">
        <v>1082.1166666666666</v>
      </c>
      <c r="E446" s="232">
        <v>1070.8833333333332</v>
      </c>
      <c r="F446" s="232">
        <v>1061.4666666666667</v>
      </c>
      <c r="G446" s="232">
        <v>1050.2333333333333</v>
      </c>
      <c r="H446" s="232">
        <v>1091.5333333333331</v>
      </c>
      <c r="I446" s="232">
        <v>1102.7666666666662</v>
      </c>
      <c r="J446" s="232">
        <v>1112.1833333333329</v>
      </c>
      <c r="K446" s="231">
        <v>1093.3499999999999</v>
      </c>
      <c r="L446" s="231">
        <v>1072.7</v>
      </c>
      <c r="M446" s="231">
        <v>14.187989999999999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675.2</v>
      </c>
      <c r="D447" s="232">
        <v>678.80000000000007</v>
      </c>
      <c r="E447" s="232">
        <v>663.40000000000009</v>
      </c>
      <c r="F447" s="232">
        <v>651.6</v>
      </c>
      <c r="G447" s="232">
        <v>636.20000000000005</v>
      </c>
      <c r="H447" s="232">
        <v>690.60000000000014</v>
      </c>
      <c r="I447" s="232">
        <v>706</v>
      </c>
      <c r="J447" s="232">
        <v>717.80000000000018</v>
      </c>
      <c r="K447" s="231">
        <v>694.2</v>
      </c>
      <c r="L447" s="231">
        <v>667</v>
      </c>
      <c r="M447" s="231">
        <v>4.6391900000000001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975</v>
      </c>
      <c r="D448" s="232">
        <v>973.7166666666667</v>
      </c>
      <c r="E448" s="232">
        <v>966.48333333333335</v>
      </c>
      <c r="F448" s="232">
        <v>957.9666666666667</v>
      </c>
      <c r="G448" s="232">
        <v>950.73333333333335</v>
      </c>
      <c r="H448" s="232">
        <v>982.23333333333335</v>
      </c>
      <c r="I448" s="232">
        <v>989.4666666666667</v>
      </c>
      <c r="J448" s="232">
        <v>997.98333333333335</v>
      </c>
      <c r="K448" s="231">
        <v>980.95</v>
      </c>
      <c r="L448" s="231">
        <v>965.2</v>
      </c>
      <c r="M448" s="231">
        <v>7.1510100000000003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207.65</v>
      </c>
      <c r="D449" s="232">
        <v>207.33333333333334</v>
      </c>
      <c r="E449" s="232">
        <v>205.66666666666669</v>
      </c>
      <c r="F449" s="232">
        <v>203.68333333333334</v>
      </c>
      <c r="G449" s="232">
        <v>202.01666666666668</v>
      </c>
      <c r="H449" s="232">
        <v>209.31666666666669</v>
      </c>
      <c r="I449" s="232">
        <v>210.98333333333338</v>
      </c>
      <c r="J449" s="232">
        <v>212.9666666666667</v>
      </c>
      <c r="K449" s="231">
        <v>209</v>
      </c>
      <c r="L449" s="231">
        <v>205.35</v>
      </c>
      <c r="M449" s="231">
        <v>2.2452200000000002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1208.55</v>
      </c>
      <c r="D450" s="232">
        <v>1202.5</v>
      </c>
      <c r="E450" s="232">
        <v>1190.05</v>
      </c>
      <c r="F450" s="232">
        <v>1171.55</v>
      </c>
      <c r="G450" s="232">
        <v>1159.0999999999999</v>
      </c>
      <c r="H450" s="232">
        <v>1221</v>
      </c>
      <c r="I450" s="232">
        <v>1233.4499999999998</v>
      </c>
      <c r="J450" s="232">
        <v>1251.95</v>
      </c>
      <c r="K450" s="231">
        <v>1214.95</v>
      </c>
      <c r="L450" s="231">
        <v>1184</v>
      </c>
      <c r="M450" s="231">
        <v>4.6819100000000002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3312.85</v>
      </c>
      <c r="D451" s="232">
        <v>3334.9166666666665</v>
      </c>
      <c r="E451" s="232">
        <v>3277.833333333333</v>
      </c>
      <c r="F451" s="232">
        <v>3242.8166666666666</v>
      </c>
      <c r="G451" s="232">
        <v>3185.7333333333331</v>
      </c>
      <c r="H451" s="232">
        <v>3369.9333333333329</v>
      </c>
      <c r="I451" s="232">
        <v>3427.016666666666</v>
      </c>
      <c r="J451" s="232">
        <v>3462.0333333333328</v>
      </c>
      <c r="K451" s="231">
        <v>3392</v>
      </c>
      <c r="L451" s="231">
        <v>3299.9</v>
      </c>
      <c r="M451" s="231">
        <v>41.162170000000003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715.3</v>
      </c>
      <c r="D452" s="232">
        <v>712.86666666666667</v>
      </c>
      <c r="E452" s="232">
        <v>707.98333333333335</v>
      </c>
      <c r="F452" s="232">
        <v>700.66666666666663</v>
      </c>
      <c r="G452" s="232">
        <v>695.7833333333333</v>
      </c>
      <c r="H452" s="232">
        <v>720.18333333333339</v>
      </c>
      <c r="I452" s="232">
        <v>725.06666666666683</v>
      </c>
      <c r="J452" s="232">
        <v>732.38333333333344</v>
      </c>
      <c r="K452" s="231">
        <v>717.75</v>
      </c>
      <c r="L452" s="231">
        <v>705.55</v>
      </c>
      <c r="M452" s="231">
        <v>23.954419999999999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6129.25</v>
      </c>
      <c r="D453" s="232">
        <v>6202.75</v>
      </c>
      <c r="E453" s="232">
        <v>6015.5</v>
      </c>
      <c r="F453" s="232">
        <v>5901.75</v>
      </c>
      <c r="G453" s="232">
        <v>5714.5</v>
      </c>
      <c r="H453" s="232">
        <v>6316.5</v>
      </c>
      <c r="I453" s="232">
        <v>6503.75</v>
      </c>
      <c r="J453" s="232">
        <v>6617.5</v>
      </c>
      <c r="K453" s="231">
        <v>6390</v>
      </c>
      <c r="L453" s="231">
        <v>6089</v>
      </c>
      <c r="M453" s="231">
        <v>2.0340600000000002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2036.9</v>
      </c>
      <c r="D454" s="232">
        <v>2023.0666666666666</v>
      </c>
      <c r="E454" s="232">
        <v>1989.1833333333334</v>
      </c>
      <c r="F454" s="232">
        <v>1941.4666666666667</v>
      </c>
      <c r="G454" s="232">
        <v>1907.5833333333335</v>
      </c>
      <c r="H454" s="232">
        <v>2070.7833333333333</v>
      </c>
      <c r="I454" s="232">
        <v>2104.6666666666665</v>
      </c>
      <c r="J454" s="232">
        <v>2152.3833333333332</v>
      </c>
      <c r="K454" s="231">
        <v>2056.9499999999998</v>
      </c>
      <c r="L454" s="231">
        <v>1975.35</v>
      </c>
      <c r="M454" s="231">
        <v>0.43723000000000001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219.85</v>
      </c>
      <c r="D455" s="232">
        <v>219.1</v>
      </c>
      <c r="E455" s="232">
        <v>216.29999999999998</v>
      </c>
      <c r="F455" s="232">
        <v>212.75</v>
      </c>
      <c r="G455" s="232">
        <v>209.95</v>
      </c>
      <c r="H455" s="232">
        <v>222.64999999999998</v>
      </c>
      <c r="I455" s="232">
        <v>225.45</v>
      </c>
      <c r="J455" s="232">
        <v>228.99999999999997</v>
      </c>
      <c r="K455" s="231">
        <v>221.9</v>
      </c>
      <c r="L455" s="231">
        <v>215.55</v>
      </c>
      <c r="M455" s="231">
        <v>16.9238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420.7</v>
      </c>
      <c r="D456" s="232">
        <v>421.5</v>
      </c>
      <c r="E456" s="232">
        <v>418.2</v>
      </c>
      <c r="F456" s="232">
        <v>415.7</v>
      </c>
      <c r="G456" s="232">
        <v>412.4</v>
      </c>
      <c r="H456" s="232">
        <v>424</v>
      </c>
      <c r="I456" s="232">
        <v>427.29999999999995</v>
      </c>
      <c r="J456" s="232">
        <v>429.8</v>
      </c>
      <c r="K456" s="231">
        <v>424.8</v>
      </c>
      <c r="L456" s="231">
        <v>419</v>
      </c>
      <c r="M456" s="231">
        <v>96.520880000000005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202.55</v>
      </c>
      <c r="D457" s="232">
        <v>201.68333333333331</v>
      </c>
      <c r="E457" s="232">
        <v>200.41666666666663</v>
      </c>
      <c r="F457" s="232">
        <v>198.28333333333333</v>
      </c>
      <c r="G457" s="232">
        <v>197.01666666666665</v>
      </c>
      <c r="H457" s="232">
        <v>203.81666666666661</v>
      </c>
      <c r="I457" s="232">
        <v>205.08333333333331</v>
      </c>
      <c r="J457" s="232">
        <v>207.21666666666658</v>
      </c>
      <c r="K457" s="231">
        <v>202.95</v>
      </c>
      <c r="L457" s="231">
        <v>199.55</v>
      </c>
      <c r="M457" s="231">
        <v>67.950389999999999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103.95</v>
      </c>
      <c r="D458" s="232">
        <v>104.85000000000001</v>
      </c>
      <c r="E458" s="232">
        <v>102.65000000000002</v>
      </c>
      <c r="F458" s="232">
        <v>101.35000000000001</v>
      </c>
      <c r="G458" s="232">
        <v>99.15000000000002</v>
      </c>
      <c r="H458" s="232">
        <v>106.15000000000002</v>
      </c>
      <c r="I458" s="232">
        <v>108.35000000000001</v>
      </c>
      <c r="J458" s="232">
        <v>109.65000000000002</v>
      </c>
      <c r="K458" s="231">
        <v>107.05</v>
      </c>
      <c r="L458" s="231">
        <v>103.55</v>
      </c>
      <c r="M458" s="231">
        <v>765.40448000000004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56.05</v>
      </c>
      <c r="D459" s="232">
        <v>54.9</v>
      </c>
      <c r="E459" s="232">
        <v>53.65</v>
      </c>
      <c r="F459" s="232">
        <v>51.25</v>
      </c>
      <c r="G459" s="232">
        <v>50</v>
      </c>
      <c r="H459" s="232">
        <v>57.3</v>
      </c>
      <c r="I459" s="232">
        <v>58.55</v>
      </c>
      <c r="J459" s="232">
        <v>60.949999999999996</v>
      </c>
      <c r="K459" s="231">
        <v>56.15</v>
      </c>
      <c r="L459" s="231">
        <v>52.5</v>
      </c>
      <c r="M459" s="231">
        <v>80.441249999999997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2512.6</v>
      </c>
      <c r="D460" s="232">
        <v>2522.5500000000002</v>
      </c>
      <c r="E460" s="232">
        <v>2495.1000000000004</v>
      </c>
      <c r="F460" s="232">
        <v>2477.6000000000004</v>
      </c>
      <c r="G460" s="232">
        <v>2450.1500000000005</v>
      </c>
      <c r="H460" s="232">
        <v>2540.0500000000002</v>
      </c>
      <c r="I460" s="232">
        <v>2567.5</v>
      </c>
      <c r="J460" s="232">
        <v>2585</v>
      </c>
      <c r="K460" s="231">
        <v>2550</v>
      </c>
      <c r="L460" s="231">
        <v>2505.0500000000002</v>
      </c>
      <c r="M460" s="231">
        <v>0.15311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1100.25</v>
      </c>
      <c r="D461" s="232">
        <v>1110.8333333333333</v>
      </c>
      <c r="E461" s="232">
        <v>1086.1666666666665</v>
      </c>
      <c r="F461" s="232">
        <v>1072.0833333333333</v>
      </c>
      <c r="G461" s="232">
        <v>1047.4166666666665</v>
      </c>
      <c r="H461" s="232">
        <v>1124.9166666666665</v>
      </c>
      <c r="I461" s="232">
        <v>1149.583333333333</v>
      </c>
      <c r="J461" s="232">
        <v>1163.6666666666665</v>
      </c>
      <c r="K461" s="231">
        <v>1135.5</v>
      </c>
      <c r="L461" s="231">
        <v>1096.75</v>
      </c>
      <c r="M461" s="231">
        <v>38.942039999999999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559.25</v>
      </c>
      <c r="D462" s="232">
        <v>557.91666666666663</v>
      </c>
      <c r="E462" s="232">
        <v>546.83333333333326</v>
      </c>
      <c r="F462" s="232">
        <v>534.41666666666663</v>
      </c>
      <c r="G462" s="232">
        <v>523.33333333333326</v>
      </c>
      <c r="H462" s="232">
        <v>570.33333333333326</v>
      </c>
      <c r="I462" s="232">
        <v>581.41666666666652</v>
      </c>
      <c r="J462" s="232">
        <v>593.83333333333326</v>
      </c>
      <c r="K462" s="231">
        <v>569</v>
      </c>
      <c r="L462" s="231">
        <v>545.5</v>
      </c>
      <c r="M462" s="231">
        <v>4.7161099999999996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101.45</v>
      </c>
      <c r="D463" s="232">
        <v>101.51666666666667</v>
      </c>
      <c r="E463" s="232">
        <v>100.13333333333333</v>
      </c>
      <c r="F463" s="232">
        <v>98.816666666666663</v>
      </c>
      <c r="G463" s="232">
        <v>97.433333333333323</v>
      </c>
      <c r="H463" s="232">
        <v>102.83333333333333</v>
      </c>
      <c r="I463" s="232">
        <v>104.21666666666668</v>
      </c>
      <c r="J463" s="232">
        <v>105.53333333333333</v>
      </c>
      <c r="K463" s="231">
        <v>102.9</v>
      </c>
      <c r="L463" s="231">
        <v>100.2</v>
      </c>
      <c r="M463" s="231">
        <v>15.47308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714.5</v>
      </c>
      <c r="D464" s="232">
        <v>712.11666666666667</v>
      </c>
      <c r="E464" s="232">
        <v>705.48333333333335</v>
      </c>
      <c r="F464" s="232">
        <v>696.4666666666667</v>
      </c>
      <c r="G464" s="232">
        <v>689.83333333333337</v>
      </c>
      <c r="H464" s="232">
        <v>721.13333333333333</v>
      </c>
      <c r="I464" s="232">
        <v>727.76666666666677</v>
      </c>
      <c r="J464" s="232">
        <v>736.7833333333333</v>
      </c>
      <c r="K464" s="231">
        <v>718.75</v>
      </c>
      <c r="L464" s="231">
        <v>703.1</v>
      </c>
      <c r="M464" s="231">
        <v>1.50319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2153</v>
      </c>
      <c r="D465" s="232">
        <v>2149.7333333333331</v>
      </c>
      <c r="E465" s="232">
        <v>2133.5166666666664</v>
      </c>
      <c r="F465" s="232">
        <v>2114.0333333333333</v>
      </c>
      <c r="G465" s="232">
        <v>2097.8166666666666</v>
      </c>
      <c r="H465" s="232">
        <v>2169.2166666666662</v>
      </c>
      <c r="I465" s="232">
        <v>2185.4333333333325</v>
      </c>
      <c r="J465" s="232">
        <v>2204.9166666666661</v>
      </c>
      <c r="K465" s="231">
        <v>2165.9499999999998</v>
      </c>
      <c r="L465" s="231">
        <v>2130.25</v>
      </c>
      <c r="M465" s="231">
        <v>0.42451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451.75</v>
      </c>
      <c r="D466" s="232">
        <v>453.63333333333338</v>
      </c>
      <c r="E466" s="232">
        <v>447.21666666666675</v>
      </c>
      <c r="F466" s="232">
        <v>442.68333333333339</v>
      </c>
      <c r="G466" s="232">
        <v>436.26666666666677</v>
      </c>
      <c r="H466" s="232">
        <v>458.16666666666674</v>
      </c>
      <c r="I466" s="232">
        <v>464.58333333333337</v>
      </c>
      <c r="J466" s="232">
        <v>469.11666666666673</v>
      </c>
      <c r="K466" s="231">
        <v>460.05</v>
      </c>
      <c r="L466" s="231">
        <v>449.1</v>
      </c>
      <c r="M466" s="231">
        <v>0.32197999999999999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2949.25</v>
      </c>
      <c r="D467" s="232">
        <v>2949.0166666666664</v>
      </c>
      <c r="E467" s="232">
        <v>2918.2333333333327</v>
      </c>
      <c r="F467" s="232">
        <v>2887.2166666666662</v>
      </c>
      <c r="G467" s="232">
        <v>2856.4333333333325</v>
      </c>
      <c r="H467" s="232">
        <v>2980.0333333333328</v>
      </c>
      <c r="I467" s="232">
        <v>3010.8166666666666</v>
      </c>
      <c r="J467" s="232">
        <v>3041.833333333333</v>
      </c>
      <c r="K467" s="231">
        <v>2979.8</v>
      </c>
      <c r="L467" s="231">
        <v>2918</v>
      </c>
      <c r="M467" s="231">
        <v>0.61473999999999995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2372.8000000000002</v>
      </c>
      <c r="D468" s="232">
        <v>2387.1333333333332</v>
      </c>
      <c r="E468" s="232">
        <v>2349.2666666666664</v>
      </c>
      <c r="F468" s="232">
        <v>2325.7333333333331</v>
      </c>
      <c r="G468" s="232">
        <v>2287.8666666666663</v>
      </c>
      <c r="H468" s="232">
        <v>2410.6666666666665</v>
      </c>
      <c r="I468" s="232">
        <v>2448.5333333333333</v>
      </c>
      <c r="J468" s="232">
        <v>2472.0666666666666</v>
      </c>
      <c r="K468" s="231">
        <v>2425</v>
      </c>
      <c r="L468" s="231">
        <v>2363.6</v>
      </c>
      <c r="M468" s="231">
        <v>14.30349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1459.85</v>
      </c>
      <c r="D469" s="232">
        <v>1470.3999999999999</v>
      </c>
      <c r="E469" s="232">
        <v>1443.4499999999998</v>
      </c>
      <c r="F469" s="232">
        <v>1427.05</v>
      </c>
      <c r="G469" s="232">
        <v>1400.1</v>
      </c>
      <c r="H469" s="232">
        <v>1486.7999999999997</v>
      </c>
      <c r="I469" s="232">
        <v>1513.75</v>
      </c>
      <c r="J469" s="232">
        <v>1530.1499999999996</v>
      </c>
      <c r="K469" s="231">
        <v>1497.35</v>
      </c>
      <c r="L469" s="231">
        <v>1454</v>
      </c>
      <c r="M469" s="231">
        <v>4.5771800000000002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506.35</v>
      </c>
      <c r="D470" s="232">
        <v>506.95</v>
      </c>
      <c r="E470" s="232">
        <v>499.65</v>
      </c>
      <c r="F470" s="232">
        <v>492.95</v>
      </c>
      <c r="G470" s="232">
        <v>485.65</v>
      </c>
      <c r="H470" s="232">
        <v>513.65</v>
      </c>
      <c r="I470" s="232">
        <v>520.95000000000005</v>
      </c>
      <c r="J470" s="232">
        <v>527.65</v>
      </c>
      <c r="K470" s="231">
        <v>514.25</v>
      </c>
      <c r="L470" s="231">
        <v>500.25</v>
      </c>
      <c r="M470" s="231">
        <v>6.8358299999999996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651.25</v>
      </c>
      <c r="D471" s="232">
        <v>647.25</v>
      </c>
      <c r="E471" s="232">
        <v>641</v>
      </c>
      <c r="F471" s="232">
        <v>630.75</v>
      </c>
      <c r="G471" s="232">
        <v>624.5</v>
      </c>
      <c r="H471" s="232">
        <v>657.5</v>
      </c>
      <c r="I471" s="232">
        <v>663.75</v>
      </c>
      <c r="J471" s="232">
        <v>674</v>
      </c>
      <c r="K471" s="231">
        <v>653.5</v>
      </c>
      <c r="L471" s="231">
        <v>637</v>
      </c>
      <c r="M471" s="231">
        <v>0.19188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1278.1500000000001</v>
      </c>
      <c r="D472" s="232">
        <v>1286.2666666666667</v>
      </c>
      <c r="E472" s="232">
        <v>1264.8833333333332</v>
      </c>
      <c r="F472" s="232">
        <v>1251.6166666666666</v>
      </c>
      <c r="G472" s="232">
        <v>1230.2333333333331</v>
      </c>
      <c r="H472" s="232">
        <v>1299.5333333333333</v>
      </c>
      <c r="I472" s="232">
        <v>1320.916666666667</v>
      </c>
      <c r="J472" s="232">
        <v>1334.1833333333334</v>
      </c>
      <c r="K472" s="231">
        <v>1307.6500000000001</v>
      </c>
      <c r="L472" s="231">
        <v>1273</v>
      </c>
      <c r="M472" s="231">
        <v>9.0783500000000004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30.3</v>
      </c>
      <c r="D473" s="232">
        <v>30.116666666666664</v>
      </c>
      <c r="E473" s="232">
        <v>29.533333333333328</v>
      </c>
      <c r="F473" s="232">
        <v>28.766666666666666</v>
      </c>
      <c r="G473" s="232">
        <v>28.18333333333333</v>
      </c>
      <c r="H473" s="232">
        <v>30.883333333333326</v>
      </c>
      <c r="I473" s="232">
        <v>31.466666666666661</v>
      </c>
      <c r="J473" s="232">
        <v>32.23333333333332</v>
      </c>
      <c r="K473" s="231">
        <v>30.7</v>
      </c>
      <c r="L473" s="231">
        <v>29.35</v>
      </c>
      <c r="M473" s="231">
        <v>61.499850000000002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269.85000000000002</v>
      </c>
      <c r="D474" s="232">
        <v>271.39999999999998</v>
      </c>
      <c r="E474" s="232">
        <v>267.09999999999997</v>
      </c>
      <c r="F474" s="232">
        <v>264.34999999999997</v>
      </c>
      <c r="G474" s="232">
        <v>260.04999999999995</v>
      </c>
      <c r="H474" s="232">
        <v>274.14999999999998</v>
      </c>
      <c r="I474" s="232">
        <v>278.44999999999993</v>
      </c>
      <c r="J474" s="232">
        <v>281.2</v>
      </c>
      <c r="K474" s="231">
        <v>275.7</v>
      </c>
      <c r="L474" s="231">
        <v>268.64999999999998</v>
      </c>
      <c r="M474" s="231">
        <v>2.4226299999999998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317.55</v>
      </c>
      <c r="D475" s="232">
        <v>316.58333333333331</v>
      </c>
      <c r="E475" s="232">
        <v>303.16666666666663</v>
      </c>
      <c r="F475" s="232">
        <v>288.7833333333333</v>
      </c>
      <c r="G475" s="232">
        <v>275.36666666666662</v>
      </c>
      <c r="H475" s="232">
        <v>330.96666666666664</v>
      </c>
      <c r="I475" s="232">
        <v>344.38333333333327</v>
      </c>
      <c r="J475" s="232">
        <v>358.76666666666665</v>
      </c>
      <c r="K475" s="231">
        <v>330</v>
      </c>
      <c r="L475" s="231">
        <v>302.2</v>
      </c>
      <c r="M475" s="231">
        <v>111.75329000000001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2771.8</v>
      </c>
      <c r="D476" s="232">
        <v>2744.5833333333335</v>
      </c>
      <c r="E476" s="232">
        <v>2627.2166666666672</v>
      </c>
      <c r="F476" s="232">
        <v>2482.6333333333337</v>
      </c>
      <c r="G476" s="232">
        <v>2365.2666666666673</v>
      </c>
      <c r="H476" s="232">
        <v>2889.166666666667</v>
      </c>
      <c r="I476" s="232">
        <v>3006.5333333333328</v>
      </c>
      <c r="J476" s="232">
        <v>3151.1166666666668</v>
      </c>
      <c r="K476" s="231">
        <v>2861.95</v>
      </c>
      <c r="L476" s="231">
        <v>2600</v>
      </c>
      <c r="M476" s="231">
        <v>7.0734399999999997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378.6</v>
      </c>
      <c r="D477" s="232">
        <v>371.66666666666669</v>
      </c>
      <c r="E477" s="232">
        <v>354.93333333333339</v>
      </c>
      <c r="F477" s="232">
        <v>331.26666666666671</v>
      </c>
      <c r="G477" s="232">
        <v>314.53333333333342</v>
      </c>
      <c r="H477" s="232">
        <v>395.33333333333337</v>
      </c>
      <c r="I477" s="232">
        <v>412.06666666666661</v>
      </c>
      <c r="J477" s="232">
        <v>435.73333333333335</v>
      </c>
      <c r="K477" s="231">
        <v>388.4</v>
      </c>
      <c r="L477" s="231">
        <v>348</v>
      </c>
      <c r="M477" s="231">
        <v>41.835039999999999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506.85</v>
      </c>
      <c r="D478" s="232">
        <v>505.3</v>
      </c>
      <c r="E478" s="232">
        <v>501</v>
      </c>
      <c r="F478" s="232">
        <v>495.15</v>
      </c>
      <c r="G478" s="232">
        <v>490.84999999999997</v>
      </c>
      <c r="H478" s="232">
        <v>511.15000000000003</v>
      </c>
      <c r="I478" s="232">
        <v>515.45000000000005</v>
      </c>
      <c r="J478" s="232">
        <v>521.30000000000007</v>
      </c>
      <c r="K478" s="231">
        <v>509.6</v>
      </c>
      <c r="L478" s="231">
        <v>499.45</v>
      </c>
      <c r="M478" s="231">
        <v>15.55565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694.2</v>
      </c>
      <c r="D479" s="232">
        <v>699.35</v>
      </c>
      <c r="E479" s="232">
        <v>688.1</v>
      </c>
      <c r="F479" s="232">
        <v>682</v>
      </c>
      <c r="G479" s="232">
        <v>670.75</v>
      </c>
      <c r="H479" s="232">
        <v>705.45</v>
      </c>
      <c r="I479" s="232">
        <v>716.7</v>
      </c>
      <c r="J479" s="232">
        <v>722.80000000000007</v>
      </c>
      <c r="K479" s="231">
        <v>710.6</v>
      </c>
      <c r="L479" s="231">
        <v>693.25</v>
      </c>
      <c r="M479" s="231">
        <v>26.760429999999999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654.45000000000005</v>
      </c>
      <c r="D480" s="232">
        <v>651.66666666666663</v>
      </c>
      <c r="E480" s="232">
        <v>644.5333333333333</v>
      </c>
      <c r="F480" s="232">
        <v>634.61666666666667</v>
      </c>
      <c r="G480" s="232">
        <v>627.48333333333335</v>
      </c>
      <c r="H480" s="232">
        <v>661.58333333333326</v>
      </c>
      <c r="I480" s="232">
        <v>668.7166666666667</v>
      </c>
      <c r="J480" s="232">
        <v>678.63333333333321</v>
      </c>
      <c r="K480" s="231">
        <v>658.8</v>
      </c>
      <c r="L480" s="231">
        <v>641.75</v>
      </c>
      <c r="M480" s="231">
        <v>0.37314999999999998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7261.3</v>
      </c>
      <c r="D481" s="232">
        <v>7235.8166666666666</v>
      </c>
      <c r="E481" s="232">
        <v>7187.6833333333334</v>
      </c>
      <c r="F481" s="232">
        <v>7114.0666666666666</v>
      </c>
      <c r="G481" s="232">
        <v>7065.9333333333334</v>
      </c>
      <c r="H481" s="232">
        <v>7309.4333333333334</v>
      </c>
      <c r="I481" s="232">
        <v>7357.5666666666666</v>
      </c>
      <c r="J481" s="232">
        <v>7431.1833333333334</v>
      </c>
      <c r="K481" s="231">
        <v>7283.95</v>
      </c>
      <c r="L481" s="231">
        <v>7162.2</v>
      </c>
      <c r="M481" s="231">
        <v>4.2925599999999999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67.25</v>
      </c>
      <c r="D482" s="232">
        <v>67.033333333333331</v>
      </c>
      <c r="E482" s="232">
        <v>66.466666666666669</v>
      </c>
      <c r="F482" s="232">
        <v>65.683333333333337</v>
      </c>
      <c r="G482" s="232">
        <v>65.116666666666674</v>
      </c>
      <c r="H482" s="232">
        <v>67.816666666666663</v>
      </c>
      <c r="I482" s="232">
        <v>68.383333333333326</v>
      </c>
      <c r="J482" s="232">
        <v>69.166666666666657</v>
      </c>
      <c r="K482" s="231">
        <v>67.599999999999994</v>
      </c>
      <c r="L482" s="231">
        <v>66.25</v>
      </c>
      <c r="M482" s="231">
        <v>87.705979999999997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1446.9</v>
      </c>
      <c r="D483" s="232">
        <v>1447.3</v>
      </c>
      <c r="E483" s="232">
        <v>1432.6</v>
      </c>
      <c r="F483" s="232">
        <v>1418.3</v>
      </c>
      <c r="G483" s="232">
        <v>1403.6</v>
      </c>
      <c r="H483" s="232">
        <v>1461.6</v>
      </c>
      <c r="I483" s="232">
        <v>1476.3000000000002</v>
      </c>
      <c r="J483" s="232">
        <v>1490.6</v>
      </c>
      <c r="K483" s="231">
        <v>1462</v>
      </c>
      <c r="L483" s="231">
        <v>1433</v>
      </c>
      <c r="M483" s="231">
        <v>2.3033399999999999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740.6</v>
      </c>
      <c r="D484" s="242">
        <v>741.58333333333337</v>
      </c>
      <c r="E484" s="242">
        <v>734.51666666666677</v>
      </c>
      <c r="F484" s="242">
        <v>728.43333333333339</v>
      </c>
      <c r="G484" s="242">
        <v>721.36666666666679</v>
      </c>
      <c r="H484" s="242">
        <v>747.66666666666674</v>
      </c>
      <c r="I484" s="242">
        <v>754.73333333333335</v>
      </c>
      <c r="J484" s="241">
        <v>760.81666666666672</v>
      </c>
      <c r="K484" s="241">
        <v>748.65</v>
      </c>
      <c r="L484" s="241">
        <v>735.5</v>
      </c>
      <c r="M484" s="217">
        <v>7.9791299999999996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245.95</v>
      </c>
      <c r="D485" s="242">
        <v>244.45000000000002</v>
      </c>
      <c r="E485" s="242">
        <v>241.90000000000003</v>
      </c>
      <c r="F485" s="242">
        <v>237.85000000000002</v>
      </c>
      <c r="G485" s="242">
        <v>235.30000000000004</v>
      </c>
      <c r="H485" s="242">
        <v>248.50000000000003</v>
      </c>
      <c r="I485" s="242">
        <v>251.05000000000004</v>
      </c>
      <c r="J485" s="241">
        <v>255.10000000000002</v>
      </c>
      <c r="K485" s="241">
        <v>247</v>
      </c>
      <c r="L485" s="241">
        <v>240.4</v>
      </c>
      <c r="M485" s="217">
        <v>1.51613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2408.6999999999998</v>
      </c>
      <c r="D486" s="232">
        <v>2417.2000000000003</v>
      </c>
      <c r="E486" s="232">
        <v>2384.4000000000005</v>
      </c>
      <c r="F486" s="232">
        <v>2360.1000000000004</v>
      </c>
      <c r="G486" s="232">
        <v>2327.3000000000006</v>
      </c>
      <c r="H486" s="232">
        <v>2441.5000000000005</v>
      </c>
      <c r="I486" s="232">
        <v>2474.3000000000006</v>
      </c>
      <c r="J486" s="232">
        <v>2498.6000000000004</v>
      </c>
      <c r="K486" s="231">
        <v>2450</v>
      </c>
      <c r="L486" s="231">
        <v>2392.9</v>
      </c>
      <c r="M486" s="231">
        <v>6.0109999999999997E-2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638</v>
      </c>
      <c r="D487" s="242">
        <v>639.76666666666665</v>
      </c>
      <c r="E487" s="242">
        <v>624.68333333333328</v>
      </c>
      <c r="F487" s="242">
        <v>611.36666666666667</v>
      </c>
      <c r="G487" s="242">
        <v>596.2833333333333</v>
      </c>
      <c r="H487" s="242">
        <v>653.08333333333326</v>
      </c>
      <c r="I487" s="242">
        <v>668.16666666666674</v>
      </c>
      <c r="J487" s="241">
        <v>681.48333333333323</v>
      </c>
      <c r="K487" s="241">
        <v>654.85</v>
      </c>
      <c r="L487" s="241">
        <v>626.45000000000005</v>
      </c>
      <c r="M487" s="217">
        <v>2.3117999999999999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324.39999999999998</v>
      </c>
      <c r="D488" s="232">
        <v>326.29999999999995</v>
      </c>
      <c r="E488" s="232">
        <v>320.89999999999992</v>
      </c>
      <c r="F488" s="232">
        <v>317.39999999999998</v>
      </c>
      <c r="G488" s="232">
        <v>311.99999999999994</v>
      </c>
      <c r="H488" s="232">
        <v>329.7999999999999</v>
      </c>
      <c r="I488" s="232">
        <v>335.2</v>
      </c>
      <c r="J488" s="232">
        <v>338.69999999999987</v>
      </c>
      <c r="K488" s="231">
        <v>331.7</v>
      </c>
      <c r="L488" s="231">
        <v>322.8</v>
      </c>
      <c r="M488" s="231">
        <v>1.6444799999999999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307.95</v>
      </c>
      <c r="D489" s="242">
        <v>308.3</v>
      </c>
      <c r="E489" s="232">
        <v>306.55</v>
      </c>
      <c r="F489" s="232">
        <v>305.14999999999998</v>
      </c>
      <c r="G489" s="232">
        <v>303.39999999999998</v>
      </c>
      <c r="H489" s="232">
        <v>309.70000000000005</v>
      </c>
      <c r="I489" s="232">
        <v>311.45000000000005</v>
      </c>
      <c r="J489" s="232">
        <v>312.85000000000008</v>
      </c>
      <c r="K489" s="231">
        <v>310.05</v>
      </c>
      <c r="L489" s="231">
        <v>306.89999999999998</v>
      </c>
      <c r="M489" s="231">
        <v>1.13839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244.3</v>
      </c>
      <c r="D490" s="232">
        <v>243.83333333333334</v>
      </c>
      <c r="E490" s="232">
        <v>239.91666666666669</v>
      </c>
      <c r="F490" s="232">
        <v>235.53333333333333</v>
      </c>
      <c r="G490" s="232">
        <v>231.61666666666667</v>
      </c>
      <c r="H490" s="232">
        <v>248.2166666666667</v>
      </c>
      <c r="I490" s="232">
        <v>252.13333333333338</v>
      </c>
      <c r="J490" s="232">
        <v>256.51666666666671</v>
      </c>
      <c r="K490" s="231">
        <v>247.75</v>
      </c>
      <c r="L490" s="231">
        <v>239.45</v>
      </c>
      <c r="M490" s="231">
        <v>0.75270999999999999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1300.75</v>
      </c>
      <c r="D491" s="242">
        <v>1303.9166666666667</v>
      </c>
      <c r="E491" s="232">
        <v>1277.8333333333335</v>
      </c>
      <c r="F491" s="232">
        <v>1254.9166666666667</v>
      </c>
      <c r="G491" s="232">
        <v>1228.8333333333335</v>
      </c>
      <c r="H491" s="232">
        <v>1326.8333333333335</v>
      </c>
      <c r="I491" s="232">
        <v>1352.916666666667</v>
      </c>
      <c r="J491" s="232">
        <v>1375.8333333333335</v>
      </c>
      <c r="K491" s="231">
        <v>1330</v>
      </c>
      <c r="L491" s="231">
        <v>1281</v>
      </c>
      <c r="M491" s="231">
        <v>21.916360000000001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1203.7</v>
      </c>
      <c r="D492" s="232">
        <v>1198.2166666666665</v>
      </c>
      <c r="E492" s="232">
        <v>1176.4333333333329</v>
      </c>
      <c r="F492" s="232">
        <v>1149.1666666666665</v>
      </c>
      <c r="G492" s="232">
        <v>1127.383333333333</v>
      </c>
      <c r="H492" s="232">
        <v>1225.4833333333329</v>
      </c>
      <c r="I492" s="232">
        <v>1247.2666666666662</v>
      </c>
      <c r="J492" s="232">
        <v>1274.5333333333328</v>
      </c>
      <c r="K492" s="231">
        <v>1220</v>
      </c>
      <c r="L492" s="231">
        <v>1170.95</v>
      </c>
      <c r="M492" s="231">
        <v>0.91117999999999999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268.35000000000002</v>
      </c>
      <c r="D493" s="242">
        <v>271.05</v>
      </c>
      <c r="E493" s="232">
        <v>259.25</v>
      </c>
      <c r="F493" s="232">
        <v>250.14999999999998</v>
      </c>
      <c r="G493" s="232">
        <v>238.34999999999997</v>
      </c>
      <c r="H493" s="232">
        <v>280.15000000000003</v>
      </c>
      <c r="I493" s="232">
        <v>291.9500000000001</v>
      </c>
      <c r="J493" s="232">
        <v>301.05000000000007</v>
      </c>
      <c r="K493" s="231">
        <v>282.85000000000002</v>
      </c>
      <c r="L493" s="231">
        <v>261.95</v>
      </c>
      <c r="M493" s="231">
        <v>510.08515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377.7</v>
      </c>
      <c r="D494" s="232">
        <v>380.0333333333333</v>
      </c>
      <c r="E494" s="232">
        <v>371.46666666666658</v>
      </c>
      <c r="F494" s="232">
        <v>365.23333333333329</v>
      </c>
      <c r="G494" s="232">
        <v>356.66666666666657</v>
      </c>
      <c r="H494" s="232">
        <v>386.26666666666659</v>
      </c>
      <c r="I494" s="232">
        <v>394.83333333333331</v>
      </c>
      <c r="J494" s="232">
        <v>401.06666666666661</v>
      </c>
      <c r="K494" s="231">
        <v>388.6</v>
      </c>
      <c r="L494" s="231">
        <v>373.8</v>
      </c>
      <c r="M494" s="231">
        <v>0.44338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1884.25</v>
      </c>
      <c r="D495" s="242">
        <v>1878.4166666666667</v>
      </c>
      <c r="E495" s="232">
        <v>1856.8333333333335</v>
      </c>
      <c r="F495" s="232">
        <v>1829.4166666666667</v>
      </c>
      <c r="G495" s="232">
        <v>1807.8333333333335</v>
      </c>
      <c r="H495" s="232">
        <v>1905.8333333333335</v>
      </c>
      <c r="I495" s="232">
        <v>1927.416666666667</v>
      </c>
      <c r="J495" s="232">
        <v>1954.8333333333335</v>
      </c>
      <c r="K495" s="231">
        <v>1900</v>
      </c>
      <c r="L495" s="231">
        <v>1851</v>
      </c>
      <c r="M495" s="231">
        <v>0.30803999999999998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6.8</v>
      </c>
      <c r="D496" s="242">
        <v>6.7833333333333341</v>
      </c>
      <c r="E496" s="232">
        <v>6.6666666666666679</v>
      </c>
      <c r="F496" s="232">
        <v>6.5333333333333341</v>
      </c>
      <c r="G496" s="232">
        <v>6.4166666666666679</v>
      </c>
      <c r="H496" s="232">
        <v>6.9166666666666679</v>
      </c>
      <c r="I496" s="232">
        <v>7.0333333333333332</v>
      </c>
      <c r="J496" s="232">
        <v>7.1666666666666679</v>
      </c>
      <c r="K496" s="231">
        <v>6.9</v>
      </c>
      <c r="L496" s="231">
        <v>6.65</v>
      </c>
      <c r="M496" s="231">
        <v>677.25048000000004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892</v>
      </c>
      <c r="D497" s="242">
        <v>893.83333333333337</v>
      </c>
      <c r="E497" s="232">
        <v>882.16666666666674</v>
      </c>
      <c r="F497" s="232">
        <v>872.33333333333337</v>
      </c>
      <c r="G497" s="232">
        <v>860.66666666666674</v>
      </c>
      <c r="H497" s="232">
        <v>903.66666666666674</v>
      </c>
      <c r="I497" s="232">
        <v>915.33333333333348</v>
      </c>
      <c r="J497" s="232">
        <v>925.16666666666674</v>
      </c>
      <c r="K497" s="231">
        <v>905.5</v>
      </c>
      <c r="L497" s="231">
        <v>884</v>
      </c>
      <c r="M497" s="231">
        <v>19.29468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184.2</v>
      </c>
      <c r="D498" s="242">
        <v>182.9</v>
      </c>
      <c r="E498" s="232">
        <v>181.10000000000002</v>
      </c>
      <c r="F498" s="232">
        <v>178.00000000000003</v>
      </c>
      <c r="G498" s="232">
        <v>176.20000000000005</v>
      </c>
      <c r="H498" s="232">
        <v>186</v>
      </c>
      <c r="I498" s="232">
        <v>187.8</v>
      </c>
      <c r="J498" s="232">
        <v>190.89999999999998</v>
      </c>
      <c r="K498" s="231">
        <v>184.7</v>
      </c>
      <c r="L498" s="231">
        <v>179.8</v>
      </c>
      <c r="M498" s="231">
        <v>3.2473000000000001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66.45</v>
      </c>
      <c r="D499" s="242">
        <v>66.766666666666666</v>
      </c>
      <c r="E499" s="232">
        <v>65.683333333333337</v>
      </c>
      <c r="F499" s="232">
        <v>64.916666666666671</v>
      </c>
      <c r="G499" s="232">
        <v>63.833333333333343</v>
      </c>
      <c r="H499" s="232">
        <v>67.533333333333331</v>
      </c>
      <c r="I499" s="232">
        <v>68.616666666666674</v>
      </c>
      <c r="J499" s="232">
        <v>69.383333333333326</v>
      </c>
      <c r="K499" s="231">
        <v>67.849999999999994</v>
      </c>
      <c r="L499" s="231">
        <v>66</v>
      </c>
      <c r="M499" s="231">
        <v>6.2054600000000004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648.70000000000005</v>
      </c>
      <c r="D500" s="242">
        <v>653.16666666666663</v>
      </c>
      <c r="E500" s="232">
        <v>634.83333333333326</v>
      </c>
      <c r="F500" s="232">
        <v>620.96666666666658</v>
      </c>
      <c r="G500" s="232">
        <v>602.63333333333321</v>
      </c>
      <c r="H500" s="232">
        <v>667.0333333333333</v>
      </c>
      <c r="I500" s="232">
        <v>685.36666666666656</v>
      </c>
      <c r="J500" s="232">
        <v>699.23333333333335</v>
      </c>
      <c r="K500" s="231">
        <v>671.5</v>
      </c>
      <c r="L500" s="231">
        <v>639.29999999999995</v>
      </c>
      <c r="M500" s="231">
        <v>2.5260500000000001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1304.25</v>
      </c>
      <c r="D501" s="242">
        <v>1312.3500000000001</v>
      </c>
      <c r="E501" s="232">
        <v>1291.9000000000003</v>
      </c>
      <c r="F501" s="232">
        <v>1279.5500000000002</v>
      </c>
      <c r="G501" s="232">
        <v>1259.1000000000004</v>
      </c>
      <c r="H501" s="232">
        <v>1324.7000000000003</v>
      </c>
      <c r="I501" s="232">
        <v>1345.15</v>
      </c>
      <c r="J501" s="232">
        <v>1357.5000000000002</v>
      </c>
      <c r="K501" s="231">
        <v>1332.8</v>
      </c>
      <c r="L501" s="231">
        <v>1300</v>
      </c>
      <c r="M501" s="231">
        <v>1.3463000000000001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387.05</v>
      </c>
      <c r="D502" s="242">
        <v>388.65000000000003</v>
      </c>
      <c r="E502" s="232">
        <v>384.10000000000008</v>
      </c>
      <c r="F502" s="232">
        <v>381.15000000000003</v>
      </c>
      <c r="G502" s="232">
        <v>376.60000000000008</v>
      </c>
      <c r="H502" s="232">
        <v>391.60000000000008</v>
      </c>
      <c r="I502" s="232">
        <v>396.15000000000003</v>
      </c>
      <c r="J502" s="232">
        <v>399.10000000000008</v>
      </c>
      <c r="K502" s="231">
        <v>393.2</v>
      </c>
      <c r="L502" s="231">
        <v>385.7</v>
      </c>
      <c r="M502" s="231">
        <v>50.308010000000003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187.25</v>
      </c>
      <c r="D503" s="242">
        <v>188.41666666666666</v>
      </c>
      <c r="E503" s="232">
        <v>185.38333333333333</v>
      </c>
      <c r="F503" s="232">
        <v>183.51666666666668</v>
      </c>
      <c r="G503" s="232">
        <v>180.48333333333335</v>
      </c>
      <c r="H503" s="232">
        <v>190.2833333333333</v>
      </c>
      <c r="I503" s="232">
        <v>193.31666666666666</v>
      </c>
      <c r="J503" s="232">
        <v>195.18333333333328</v>
      </c>
      <c r="K503" s="231">
        <v>191.45</v>
      </c>
      <c r="L503" s="231">
        <v>186.55</v>
      </c>
      <c r="M503" s="231">
        <v>3.7001599999999999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17.45</v>
      </c>
      <c r="D504" s="242">
        <v>17.133333333333329</v>
      </c>
      <c r="E504" s="232">
        <v>16.61666666666666</v>
      </c>
      <c r="F504" s="232">
        <v>15.783333333333331</v>
      </c>
      <c r="G504" s="232">
        <v>15.266666666666662</v>
      </c>
      <c r="H504" s="232">
        <v>17.966666666666658</v>
      </c>
      <c r="I504" s="232">
        <v>18.483333333333331</v>
      </c>
      <c r="J504" s="232">
        <v>19.316666666666656</v>
      </c>
      <c r="K504" s="231">
        <v>17.649999999999999</v>
      </c>
      <c r="L504" s="231">
        <v>16.3</v>
      </c>
      <c r="M504" s="231">
        <v>2127.55636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10551.3</v>
      </c>
      <c r="D505" s="242">
        <v>10545.349999999999</v>
      </c>
      <c r="E505" s="232">
        <v>10403.049999999997</v>
      </c>
      <c r="F505" s="232">
        <v>10254.799999999999</v>
      </c>
      <c r="G505" s="232">
        <v>10112.499999999998</v>
      </c>
      <c r="H505" s="232">
        <v>10693.599999999997</v>
      </c>
      <c r="I505" s="232">
        <v>10835.9</v>
      </c>
      <c r="J505" s="232">
        <v>10984.149999999996</v>
      </c>
      <c r="K505" s="231">
        <v>10687.65</v>
      </c>
      <c r="L505" s="231">
        <v>10397.1</v>
      </c>
      <c r="M505" s="231">
        <v>8.6180000000000007E-2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195.6</v>
      </c>
      <c r="D506" s="232">
        <v>194.13333333333335</v>
      </c>
      <c r="E506" s="232">
        <v>189.76666666666671</v>
      </c>
      <c r="F506" s="232">
        <v>183.93333333333337</v>
      </c>
      <c r="G506" s="232">
        <v>179.56666666666672</v>
      </c>
      <c r="H506" s="232">
        <v>199.9666666666667</v>
      </c>
      <c r="I506" s="232">
        <v>204.33333333333331</v>
      </c>
      <c r="J506" s="231">
        <v>210.16666666666669</v>
      </c>
      <c r="K506" s="231">
        <v>198.5</v>
      </c>
      <c r="L506" s="231">
        <v>188.3</v>
      </c>
      <c r="M506" s="217">
        <v>193.61371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290.3</v>
      </c>
      <c r="D507" s="232">
        <v>288.59999999999997</v>
      </c>
      <c r="E507" s="232">
        <v>280.74999999999994</v>
      </c>
      <c r="F507" s="232">
        <v>271.2</v>
      </c>
      <c r="G507" s="232">
        <v>263.34999999999997</v>
      </c>
      <c r="H507" s="232">
        <v>298.14999999999992</v>
      </c>
      <c r="I507" s="232">
        <v>305.99999999999994</v>
      </c>
      <c r="J507" s="231">
        <v>315.5499999999999</v>
      </c>
      <c r="K507" s="231">
        <v>296.45</v>
      </c>
      <c r="L507" s="231">
        <v>279.05</v>
      </c>
      <c r="M507" s="217">
        <v>41.225879999999997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53.5</v>
      </c>
      <c r="D508" s="242">
        <v>53.633333333333333</v>
      </c>
      <c r="E508" s="232">
        <v>52.866666666666667</v>
      </c>
      <c r="F508" s="232">
        <v>52.233333333333334</v>
      </c>
      <c r="G508" s="232">
        <v>51.466666666666669</v>
      </c>
      <c r="H508" s="232">
        <v>54.266666666666666</v>
      </c>
      <c r="I508" s="232">
        <v>55.033333333333331</v>
      </c>
      <c r="J508" s="232">
        <v>55.666666666666664</v>
      </c>
      <c r="K508" s="231">
        <v>54.4</v>
      </c>
      <c r="L508" s="231">
        <v>53</v>
      </c>
      <c r="M508" s="231">
        <v>454.14868999999999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465.8</v>
      </c>
      <c r="D509" s="242">
        <v>462.39999999999992</v>
      </c>
      <c r="E509" s="232">
        <v>457.79999999999984</v>
      </c>
      <c r="F509" s="232">
        <v>449.7999999999999</v>
      </c>
      <c r="G509" s="232">
        <v>445.19999999999982</v>
      </c>
      <c r="H509" s="232">
        <v>470.39999999999986</v>
      </c>
      <c r="I509" s="232">
        <v>474.99999999999989</v>
      </c>
      <c r="J509" s="232">
        <v>482.99999999999989</v>
      </c>
      <c r="K509" s="231">
        <v>467</v>
      </c>
      <c r="L509" s="231">
        <v>454.4</v>
      </c>
      <c r="M509" s="231">
        <v>8.3558000000000003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1428.7</v>
      </c>
      <c r="D510" s="232">
        <v>1422.0333333333335</v>
      </c>
      <c r="E510" s="232">
        <v>1405.7166666666672</v>
      </c>
      <c r="F510" s="232">
        <v>1382.7333333333336</v>
      </c>
      <c r="G510" s="232">
        <v>1366.4166666666672</v>
      </c>
      <c r="H510" s="232">
        <v>1445.0166666666671</v>
      </c>
      <c r="I510" s="232">
        <v>1461.3333333333333</v>
      </c>
      <c r="J510" s="231">
        <v>1484.3166666666671</v>
      </c>
      <c r="K510" s="231">
        <v>1438.35</v>
      </c>
      <c r="L510" s="231">
        <v>1399.05</v>
      </c>
      <c r="M510" s="217">
        <v>0.13911000000000001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1394.8</v>
      </c>
      <c r="D511" s="242">
        <v>1407.9833333333336</v>
      </c>
      <c r="E511" s="232">
        <v>1371.9666666666672</v>
      </c>
      <c r="F511" s="232">
        <v>1349.1333333333337</v>
      </c>
      <c r="G511" s="232">
        <v>1313.1166666666672</v>
      </c>
      <c r="H511" s="232">
        <v>1430.8166666666671</v>
      </c>
      <c r="I511" s="232">
        <v>1466.8333333333335</v>
      </c>
      <c r="J511" s="232">
        <v>1489.666666666667</v>
      </c>
      <c r="K511" s="231">
        <v>1444</v>
      </c>
      <c r="L511" s="231">
        <v>1385.15</v>
      </c>
      <c r="M511" s="231">
        <v>0.42471999999999999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6"/>
      <c r="B5" s="387"/>
      <c r="C5" s="386"/>
      <c r="D5" s="387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88" t="s">
        <v>513</v>
      </c>
      <c r="C7" s="387"/>
      <c r="D7" s="7">
        <f>Main!B10</f>
        <v>44986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44985</v>
      </c>
      <c r="B10" s="29">
        <v>539506</v>
      </c>
      <c r="C10" s="28" t="s">
        <v>1028</v>
      </c>
      <c r="D10" s="28" t="s">
        <v>1073</v>
      </c>
      <c r="E10" s="28" t="s">
        <v>522</v>
      </c>
      <c r="F10" s="85">
        <v>250000</v>
      </c>
      <c r="G10" s="29">
        <v>1.84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44985</v>
      </c>
      <c r="B11" s="29">
        <v>543668</v>
      </c>
      <c r="C11" s="28" t="s">
        <v>1074</v>
      </c>
      <c r="D11" s="28" t="s">
        <v>1075</v>
      </c>
      <c r="E11" s="28" t="s">
        <v>522</v>
      </c>
      <c r="F11" s="85">
        <v>120000</v>
      </c>
      <c r="G11" s="29">
        <v>220.49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44985</v>
      </c>
      <c r="B12" s="29">
        <v>543668</v>
      </c>
      <c r="C12" s="28" t="s">
        <v>1074</v>
      </c>
      <c r="D12" s="28" t="s">
        <v>1076</v>
      </c>
      <c r="E12" s="28" t="s">
        <v>523</v>
      </c>
      <c r="F12" s="85">
        <v>132000</v>
      </c>
      <c r="G12" s="29">
        <v>220.3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44985</v>
      </c>
      <c r="B13" s="29">
        <v>539405</v>
      </c>
      <c r="C13" s="28" t="s">
        <v>1077</v>
      </c>
      <c r="D13" s="28" t="s">
        <v>1078</v>
      </c>
      <c r="E13" s="28" t="s">
        <v>522</v>
      </c>
      <c r="F13" s="85">
        <v>21000</v>
      </c>
      <c r="G13" s="29">
        <v>17.93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44985</v>
      </c>
      <c r="B14" s="29">
        <v>539405</v>
      </c>
      <c r="C14" s="28" t="s">
        <v>1077</v>
      </c>
      <c r="D14" s="28" t="s">
        <v>1079</v>
      </c>
      <c r="E14" s="28" t="s">
        <v>523</v>
      </c>
      <c r="F14" s="85">
        <v>19000</v>
      </c>
      <c r="G14" s="29">
        <v>17.93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44985</v>
      </c>
      <c r="B15" s="29">
        <v>508980</v>
      </c>
      <c r="C15" s="28" t="s">
        <v>1018</v>
      </c>
      <c r="D15" s="28" t="s">
        <v>1039</v>
      </c>
      <c r="E15" s="28" t="s">
        <v>523</v>
      </c>
      <c r="F15" s="85">
        <v>300000</v>
      </c>
      <c r="G15" s="29">
        <v>4.95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44985</v>
      </c>
      <c r="B16" s="29">
        <v>508980</v>
      </c>
      <c r="C16" s="28" t="s">
        <v>1018</v>
      </c>
      <c r="D16" s="28" t="s">
        <v>1040</v>
      </c>
      <c r="E16" s="28" t="s">
        <v>522</v>
      </c>
      <c r="F16" s="85">
        <v>100000</v>
      </c>
      <c r="G16" s="29">
        <v>4.95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44985</v>
      </c>
      <c r="B17" s="29">
        <v>538609</v>
      </c>
      <c r="C17" s="28" t="s">
        <v>1041</v>
      </c>
      <c r="D17" s="28" t="s">
        <v>1080</v>
      </c>
      <c r="E17" s="28" t="s">
        <v>522</v>
      </c>
      <c r="F17" s="85">
        <v>20000</v>
      </c>
      <c r="G17" s="29">
        <v>12.14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44985</v>
      </c>
      <c r="B18" s="29">
        <v>538609</v>
      </c>
      <c r="C18" s="28" t="s">
        <v>1041</v>
      </c>
      <c r="D18" s="28" t="s">
        <v>1042</v>
      </c>
      <c r="E18" s="28" t="s">
        <v>523</v>
      </c>
      <c r="F18" s="85">
        <v>94584</v>
      </c>
      <c r="G18" s="29">
        <v>12.14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44985</v>
      </c>
      <c r="B19" s="29">
        <v>538609</v>
      </c>
      <c r="C19" s="28" t="s">
        <v>1041</v>
      </c>
      <c r="D19" s="28" t="s">
        <v>1081</v>
      </c>
      <c r="E19" s="28" t="s">
        <v>522</v>
      </c>
      <c r="F19" s="85">
        <v>20000</v>
      </c>
      <c r="G19" s="29">
        <v>12.14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44985</v>
      </c>
      <c r="B20" s="29">
        <v>538609</v>
      </c>
      <c r="C20" s="28" t="s">
        <v>1041</v>
      </c>
      <c r="D20" s="28" t="s">
        <v>1080</v>
      </c>
      <c r="E20" s="28" t="s">
        <v>522</v>
      </c>
      <c r="F20" s="85">
        <v>20000</v>
      </c>
      <c r="G20" s="29">
        <v>12.14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44985</v>
      </c>
      <c r="B21" s="29">
        <v>540614</v>
      </c>
      <c r="C21" s="28" t="s">
        <v>1082</v>
      </c>
      <c r="D21" s="28" t="s">
        <v>1083</v>
      </c>
      <c r="E21" s="28" t="s">
        <v>522</v>
      </c>
      <c r="F21" s="85">
        <v>3000000</v>
      </c>
      <c r="G21" s="29">
        <v>1.1200000000000001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44985</v>
      </c>
      <c r="B22" s="29">
        <v>540266</v>
      </c>
      <c r="C22" s="28" t="s">
        <v>1084</v>
      </c>
      <c r="D22" s="28" t="s">
        <v>1085</v>
      </c>
      <c r="E22" s="28" t="s">
        <v>523</v>
      </c>
      <c r="F22" s="85">
        <v>50000</v>
      </c>
      <c r="G22" s="29">
        <v>42.5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44985</v>
      </c>
      <c r="B23" s="29">
        <v>540266</v>
      </c>
      <c r="C23" s="28" t="s">
        <v>1084</v>
      </c>
      <c r="D23" s="28" t="s">
        <v>1086</v>
      </c>
      <c r="E23" s="28" t="s">
        <v>522</v>
      </c>
      <c r="F23" s="85">
        <v>48180</v>
      </c>
      <c r="G23" s="29">
        <v>42.97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44985</v>
      </c>
      <c r="B24" s="29">
        <v>540266</v>
      </c>
      <c r="C24" s="28" t="s">
        <v>1084</v>
      </c>
      <c r="D24" s="28" t="s">
        <v>1086</v>
      </c>
      <c r="E24" s="28" t="s">
        <v>523</v>
      </c>
      <c r="F24" s="85">
        <v>35000</v>
      </c>
      <c r="G24" s="29">
        <v>44.3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44985</v>
      </c>
      <c r="B25" s="29">
        <v>530263</v>
      </c>
      <c r="C25" s="28" t="s">
        <v>1087</v>
      </c>
      <c r="D25" s="28" t="s">
        <v>1088</v>
      </c>
      <c r="E25" s="28" t="s">
        <v>523</v>
      </c>
      <c r="F25" s="85">
        <v>180000</v>
      </c>
      <c r="G25" s="29">
        <v>27.85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44985</v>
      </c>
      <c r="B26" s="29">
        <v>530663</v>
      </c>
      <c r="C26" s="28" t="s">
        <v>1089</v>
      </c>
      <c r="D26" s="28" t="s">
        <v>1090</v>
      </c>
      <c r="E26" s="28" t="s">
        <v>523</v>
      </c>
      <c r="F26" s="85">
        <v>447817</v>
      </c>
      <c r="G26" s="29">
        <v>2.09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44985</v>
      </c>
      <c r="B27" s="29">
        <v>530663</v>
      </c>
      <c r="C27" s="28" t="s">
        <v>1089</v>
      </c>
      <c r="D27" s="28" t="s">
        <v>1091</v>
      </c>
      <c r="E27" s="28" t="s">
        <v>522</v>
      </c>
      <c r="F27" s="85">
        <v>309763</v>
      </c>
      <c r="G27" s="29">
        <v>2.1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44985</v>
      </c>
      <c r="B28" s="29">
        <v>526967</v>
      </c>
      <c r="C28" s="28" t="s">
        <v>1092</v>
      </c>
      <c r="D28" s="28" t="s">
        <v>1093</v>
      </c>
      <c r="E28" s="28" t="s">
        <v>523</v>
      </c>
      <c r="F28" s="85">
        <v>158000</v>
      </c>
      <c r="G28" s="29">
        <v>12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44985</v>
      </c>
      <c r="B29" s="29">
        <v>526967</v>
      </c>
      <c r="C29" s="28" t="s">
        <v>1092</v>
      </c>
      <c r="D29" s="28" t="s">
        <v>1094</v>
      </c>
      <c r="E29" s="28" t="s">
        <v>522</v>
      </c>
      <c r="F29" s="85">
        <v>46500</v>
      </c>
      <c r="G29" s="29">
        <v>12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44985</v>
      </c>
      <c r="B30" s="29">
        <v>526967</v>
      </c>
      <c r="C30" s="28" t="s">
        <v>1092</v>
      </c>
      <c r="D30" s="28" t="s">
        <v>1095</v>
      </c>
      <c r="E30" s="28" t="s">
        <v>522</v>
      </c>
      <c r="F30" s="85">
        <v>68150</v>
      </c>
      <c r="G30" s="29">
        <v>11.94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44985</v>
      </c>
      <c r="B31" s="29">
        <v>543286</v>
      </c>
      <c r="C31" s="28" t="s">
        <v>1096</v>
      </c>
      <c r="D31" s="28" t="s">
        <v>1097</v>
      </c>
      <c r="E31" s="28" t="s">
        <v>523</v>
      </c>
      <c r="F31" s="85">
        <v>30000</v>
      </c>
      <c r="G31" s="29">
        <v>24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44985</v>
      </c>
      <c r="B32" s="29">
        <v>539814</v>
      </c>
      <c r="C32" s="28" t="s">
        <v>1019</v>
      </c>
      <c r="D32" s="28" t="s">
        <v>1098</v>
      </c>
      <c r="E32" s="28" t="s">
        <v>523</v>
      </c>
      <c r="F32" s="85">
        <v>49108</v>
      </c>
      <c r="G32" s="29">
        <v>40.57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44985</v>
      </c>
      <c r="B33" s="29">
        <v>539814</v>
      </c>
      <c r="C33" s="28" t="s">
        <v>1019</v>
      </c>
      <c r="D33" s="28" t="s">
        <v>1020</v>
      </c>
      <c r="E33" s="28" t="s">
        <v>522</v>
      </c>
      <c r="F33" s="85">
        <v>73569</v>
      </c>
      <c r="G33" s="29">
        <v>40.22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44985</v>
      </c>
      <c r="B34" s="29">
        <v>538895</v>
      </c>
      <c r="C34" s="28" t="s">
        <v>1099</v>
      </c>
      <c r="D34" s="28" t="s">
        <v>1100</v>
      </c>
      <c r="E34" s="28" t="s">
        <v>522</v>
      </c>
      <c r="F34" s="85">
        <v>90251</v>
      </c>
      <c r="G34" s="29">
        <v>22.74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44985</v>
      </c>
      <c r="B35" s="29">
        <v>539767</v>
      </c>
      <c r="C35" s="28" t="s">
        <v>1101</v>
      </c>
      <c r="D35" s="28" t="s">
        <v>1038</v>
      </c>
      <c r="E35" s="28" t="s">
        <v>522</v>
      </c>
      <c r="F35" s="85">
        <v>28485</v>
      </c>
      <c r="G35" s="29">
        <v>14.77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44985</v>
      </c>
      <c r="B36" s="29">
        <v>539767</v>
      </c>
      <c r="C36" s="28" t="s">
        <v>1101</v>
      </c>
      <c r="D36" s="28" t="s">
        <v>1038</v>
      </c>
      <c r="E36" s="28" t="s">
        <v>523</v>
      </c>
      <c r="F36" s="85">
        <v>28485</v>
      </c>
      <c r="G36" s="29">
        <v>14.77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44985</v>
      </c>
      <c r="B37" s="29">
        <v>539767</v>
      </c>
      <c r="C37" s="28" t="s">
        <v>1101</v>
      </c>
      <c r="D37" s="28" t="s">
        <v>1102</v>
      </c>
      <c r="E37" s="28" t="s">
        <v>522</v>
      </c>
      <c r="F37" s="85">
        <v>20000</v>
      </c>
      <c r="G37" s="29">
        <v>14.86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44985</v>
      </c>
      <c r="B38" s="29">
        <v>539767</v>
      </c>
      <c r="C38" s="28" t="s">
        <v>1101</v>
      </c>
      <c r="D38" s="28" t="s">
        <v>1103</v>
      </c>
      <c r="E38" s="28" t="s">
        <v>522</v>
      </c>
      <c r="F38" s="85">
        <v>20000</v>
      </c>
      <c r="G38" s="29">
        <v>14.82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44985</v>
      </c>
      <c r="B39" s="29">
        <v>539767</v>
      </c>
      <c r="C39" s="28" t="s">
        <v>1101</v>
      </c>
      <c r="D39" s="28" t="s">
        <v>1104</v>
      </c>
      <c r="E39" s="28" t="s">
        <v>522</v>
      </c>
      <c r="F39" s="85">
        <v>42876</v>
      </c>
      <c r="G39" s="29">
        <v>13.55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44985</v>
      </c>
      <c r="B40" s="29">
        <v>539767</v>
      </c>
      <c r="C40" s="28" t="s">
        <v>1101</v>
      </c>
      <c r="D40" s="28" t="s">
        <v>1104</v>
      </c>
      <c r="E40" s="28" t="s">
        <v>523</v>
      </c>
      <c r="F40" s="85">
        <v>41341</v>
      </c>
      <c r="G40" s="29">
        <v>14.9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44985</v>
      </c>
      <c r="B41" s="29">
        <v>539767</v>
      </c>
      <c r="C41" s="28" t="s">
        <v>1101</v>
      </c>
      <c r="D41" s="28" t="s">
        <v>1105</v>
      </c>
      <c r="E41" s="28" t="s">
        <v>522</v>
      </c>
      <c r="F41" s="85">
        <v>30000</v>
      </c>
      <c r="G41" s="29">
        <v>14.78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44985</v>
      </c>
      <c r="B42" s="29">
        <v>504378</v>
      </c>
      <c r="C42" s="28" t="s">
        <v>1043</v>
      </c>
      <c r="D42" s="28" t="s">
        <v>1044</v>
      </c>
      <c r="E42" s="28" t="s">
        <v>523</v>
      </c>
      <c r="F42" s="85">
        <v>39688</v>
      </c>
      <c r="G42" s="29">
        <v>4.8899999999999997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44985</v>
      </c>
      <c r="B43" s="29">
        <v>504378</v>
      </c>
      <c r="C43" s="28" t="s">
        <v>1043</v>
      </c>
      <c r="D43" s="28" t="s">
        <v>1044</v>
      </c>
      <c r="E43" s="28" t="s">
        <v>522</v>
      </c>
      <c r="F43" s="85">
        <v>153223</v>
      </c>
      <c r="G43" s="29">
        <v>4.83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44985</v>
      </c>
      <c r="B44" s="29">
        <v>538923</v>
      </c>
      <c r="C44" s="28" t="s">
        <v>993</v>
      </c>
      <c r="D44" s="28" t="s">
        <v>1106</v>
      </c>
      <c r="E44" s="28" t="s">
        <v>522</v>
      </c>
      <c r="F44" s="85">
        <v>100305</v>
      </c>
      <c r="G44" s="29">
        <v>91.35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44985</v>
      </c>
      <c r="B45" s="29">
        <v>538923</v>
      </c>
      <c r="C45" s="28" t="s">
        <v>993</v>
      </c>
      <c r="D45" s="28" t="s">
        <v>1107</v>
      </c>
      <c r="E45" s="28" t="s">
        <v>523</v>
      </c>
      <c r="F45" s="85">
        <v>30504</v>
      </c>
      <c r="G45" s="29">
        <v>90.7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44985</v>
      </c>
      <c r="B46" s="29">
        <v>538923</v>
      </c>
      <c r="C46" s="28" t="s">
        <v>993</v>
      </c>
      <c r="D46" s="28" t="s">
        <v>1045</v>
      </c>
      <c r="E46" s="28" t="s">
        <v>523</v>
      </c>
      <c r="F46" s="85">
        <v>32819</v>
      </c>
      <c r="G46" s="29">
        <v>90.46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44985</v>
      </c>
      <c r="B47" s="29">
        <v>538923</v>
      </c>
      <c r="C47" s="28" t="s">
        <v>993</v>
      </c>
      <c r="D47" s="28" t="s">
        <v>1108</v>
      </c>
      <c r="E47" s="28" t="s">
        <v>522</v>
      </c>
      <c r="F47" s="85">
        <v>880</v>
      </c>
      <c r="G47" s="29">
        <v>90.79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44985</v>
      </c>
      <c r="B48" s="29">
        <v>538923</v>
      </c>
      <c r="C48" s="28" t="s">
        <v>993</v>
      </c>
      <c r="D48" s="28" t="s">
        <v>1108</v>
      </c>
      <c r="E48" s="28" t="s">
        <v>523</v>
      </c>
      <c r="F48" s="85">
        <v>22500</v>
      </c>
      <c r="G48" s="29">
        <v>91.75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44985</v>
      </c>
      <c r="B49" s="29">
        <v>543545</v>
      </c>
      <c r="C49" s="28" t="s">
        <v>1109</v>
      </c>
      <c r="D49" s="28" t="s">
        <v>1110</v>
      </c>
      <c r="E49" s="28" t="s">
        <v>523</v>
      </c>
      <c r="F49" s="85">
        <v>50000</v>
      </c>
      <c r="G49" s="29">
        <v>105.54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44985</v>
      </c>
      <c r="B50" s="29">
        <v>543545</v>
      </c>
      <c r="C50" s="28" t="s">
        <v>1109</v>
      </c>
      <c r="D50" s="28" t="s">
        <v>1111</v>
      </c>
      <c r="E50" s="28" t="s">
        <v>522</v>
      </c>
      <c r="F50" s="85">
        <v>54000</v>
      </c>
      <c r="G50" s="29">
        <v>107.15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44985</v>
      </c>
      <c r="B51" s="29">
        <v>543545</v>
      </c>
      <c r="C51" s="28" t="s">
        <v>1109</v>
      </c>
      <c r="D51" s="28" t="s">
        <v>1112</v>
      </c>
      <c r="E51" s="28" t="s">
        <v>523</v>
      </c>
      <c r="F51" s="85">
        <v>52000</v>
      </c>
      <c r="G51" s="29">
        <v>107.2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44985</v>
      </c>
      <c r="B52" s="29">
        <v>543545</v>
      </c>
      <c r="C52" s="28" t="s">
        <v>1109</v>
      </c>
      <c r="D52" s="28" t="s">
        <v>1112</v>
      </c>
      <c r="E52" s="28" t="s">
        <v>522</v>
      </c>
      <c r="F52" s="85">
        <v>46000</v>
      </c>
      <c r="G52" s="29">
        <v>102.48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44985</v>
      </c>
      <c r="B53" s="29">
        <v>542803</v>
      </c>
      <c r="C53" s="28" t="s">
        <v>1046</v>
      </c>
      <c r="D53" s="28" t="s">
        <v>1047</v>
      </c>
      <c r="E53" s="28" t="s">
        <v>522</v>
      </c>
      <c r="F53" s="85">
        <v>49385</v>
      </c>
      <c r="G53" s="29">
        <v>17.55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44985</v>
      </c>
      <c r="B54" s="29">
        <v>542803</v>
      </c>
      <c r="C54" s="28" t="s">
        <v>1046</v>
      </c>
      <c r="D54" s="28" t="s">
        <v>1048</v>
      </c>
      <c r="E54" s="28" t="s">
        <v>522</v>
      </c>
      <c r="F54" s="85">
        <v>124414</v>
      </c>
      <c r="G54" s="29">
        <v>17.55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44985</v>
      </c>
      <c r="B55" s="29">
        <v>542803</v>
      </c>
      <c r="C55" s="28" t="s">
        <v>1046</v>
      </c>
      <c r="D55" s="28" t="s">
        <v>992</v>
      </c>
      <c r="E55" s="28" t="s">
        <v>523</v>
      </c>
      <c r="F55" s="85">
        <v>178479</v>
      </c>
      <c r="G55" s="29">
        <v>17.55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44985</v>
      </c>
      <c r="B56" s="29" t="s">
        <v>1021</v>
      </c>
      <c r="C56" s="28" t="s">
        <v>1022</v>
      </c>
      <c r="D56" s="28" t="s">
        <v>1113</v>
      </c>
      <c r="E56" s="28" t="s">
        <v>522</v>
      </c>
      <c r="F56" s="85">
        <v>48000</v>
      </c>
      <c r="G56" s="29">
        <v>42.24</v>
      </c>
      <c r="H56" s="29" t="s">
        <v>874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44985</v>
      </c>
      <c r="B57" s="29" t="s">
        <v>77</v>
      </c>
      <c r="C57" s="28" t="s">
        <v>1114</v>
      </c>
      <c r="D57" s="28" t="s">
        <v>1115</v>
      </c>
      <c r="E57" s="28" t="s">
        <v>522</v>
      </c>
      <c r="F57" s="85">
        <v>8061599</v>
      </c>
      <c r="G57" s="29">
        <v>229.26</v>
      </c>
      <c r="H57" s="29" t="s">
        <v>874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44985</v>
      </c>
      <c r="B58" s="29" t="s">
        <v>1049</v>
      </c>
      <c r="C58" s="28" t="s">
        <v>1050</v>
      </c>
      <c r="D58" s="28" t="s">
        <v>1051</v>
      </c>
      <c r="E58" s="28" t="s">
        <v>522</v>
      </c>
      <c r="F58" s="85">
        <v>182996</v>
      </c>
      <c r="G58" s="29">
        <v>270.85000000000002</v>
      </c>
      <c r="H58" s="29" t="s">
        <v>874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44985</v>
      </c>
      <c r="B59" s="29" t="s">
        <v>1116</v>
      </c>
      <c r="C59" s="28" t="s">
        <v>1117</v>
      </c>
      <c r="D59" s="28" t="s">
        <v>1118</v>
      </c>
      <c r="E59" s="28" t="s">
        <v>522</v>
      </c>
      <c r="F59" s="85">
        <v>82811</v>
      </c>
      <c r="G59" s="29">
        <v>119.96</v>
      </c>
      <c r="H59" s="29" t="s">
        <v>874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44985</v>
      </c>
      <c r="B60" s="29" t="s">
        <v>858</v>
      </c>
      <c r="C60" s="28" t="s">
        <v>1052</v>
      </c>
      <c r="D60" s="28" t="s">
        <v>1053</v>
      </c>
      <c r="E60" s="28" t="s">
        <v>522</v>
      </c>
      <c r="F60" s="85">
        <v>713064</v>
      </c>
      <c r="G60" s="29">
        <v>514.74</v>
      </c>
      <c r="H60" s="29" t="s">
        <v>874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44985</v>
      </c>
      <c r="B61" s="29" t="s">
        <v>1119</v>
      </c>
      <c r="C61" s="28" t="s">
        <v>1120</v>
      </c>
      <c r="D61" s="28" t="s">
        <v>1111</v>
      </c>
      <c r="E61" s="28" t="s">
        <v>522</v>
      </c>
      <c r="F61" s="85">
        <v>22000</v>
      </c>
      <c r="G61" s="29">
        <v>119.46</v>
      </c>
      <c r="H61" s="29" t="s">
        <v>874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44985</v>
      </c>
      <c r="B62" s="29" t="s">
        <v>1119</v>
      </c>
      <c r="C62" s="28" t="s">
        <v>1120</v>
      </c>
      <c r="D62" s="28" t="s">
        <v>1121</v>
      </c>
      <c r="E62" s="28" t="s">
        <v>522</v>
      </c>
      <c r="F62" s="85">
        <v>60000</v>
      </c>
      <c r="G62" s="29">
        <v>118.82</v>
      </c>
      <c r="H62" s="29" t="s">
        <v>874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44985</v>
      </c>
      <c r="B63" s="29" t="s">
        <v>1122</v>
      </c>
      <c r="C63" s="28" t="s">
        <v>1123</v>
      </c>
      <c r="D63" s="28" t="s">
        <v>1124</v>
      </c>
      <c r="E63" s="28" t="s">
        <v>522</v>
      </c>
      <c r="F63" s="85">
        <v>1050000</v>
      </c>
      <c r="G63" s="29">
        <v>97.38</v>
      </c>
      <c r="H63" s="29" t="s">
        <v>874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44985</v>
      </c>
      <c r="B64" s="29" t="s">
        <v>497</v>
      </c>
      <c r="C64" s="28" t="s">
        <v>1125</v>
      </c>
      <c r="D64" s="28" t="s">
        <v>1053</v>
      </c>
      <c r="E64" s="28" t="s">
        <v>522</v>
      </c>
      <c r="F64" s="85">
        <v>469342</v>
      </c>
      <c r="G64" s="29">
        <v>378.09</v>
      </c>
      <c r="H64" s="29" t="s">
        <v>874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44985</v>
      </c>
      <c r="B65" s="29" t="s">
        <v>1126</v>
      </c>
      <c r="C65" s="28" t="s">
        <v>1127</v>
      </c>
      <c r="D65" s="28" t="s">
        <v>1128</v>
      </c>
      <c r="E65" s="28" t="s">
        <v>522</v>
      </c>
      <c r="F65" s="85">
        <v>84500</v>
      </c>
      <c r="G65" s="29">
        <v>186.98</v>
      </c>
      <c r="H65" s="29" t="s">
        <v>874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44985</v>
      </c>
      <c r="B66" s="29" t="s">
        <v>1129</v>
      </c>
      <c r="C66" s="28" t="s">
        <v>1130</v>
      </c>
      <c r="D66" s="28" t="s">
        <v>1131</v>
      </c>
      <c r="E66" s="28" t="s">
        <v>522</v>
      </c>
      <c r="F66" s="85">
        <v>540000</v>
      </c>
      <c r="G66" s="29">
        <v>16.600000000000001</v>
      </c>
      <c r="H66" s="29" t="s">
        <v>874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44985</v>
      </c>
      <c r="B67" s="29" t="s">
        <v>1021</v>
      </c>
      <c r="C67" s="28" t="s">
        <v>1022</v>
      </c>
      <c r="D67" s="28" t="s">
        <v>1132</v>
      </c>
      <c r="E67" s="28" t="s">
        <v>523</v>
      </c>
      <c r="F67" s="85">
        <v>69000</v>
      </c>
      <c r="G67" s="29">
        <v>42.29</v>
      </c>
      <c r="H67" s="29" t="s">
        <v>874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44985</v>
      </c>
      <c r="B68" s="29" t="s">
        <v>1054</v>
      </c>
      <c r="C68" s="28" t="s">
        <v>1055</v>
      </c>
      <c r="D68" s="28" t="s">
        <v>1133</v>
      </c>
      <c r="E68" s="28" t="s">
        <v>523</v>
      </c>
      <c r="F68" s="85">
        <v>65926</v>
      </c>
      <c r="G68" s="29">
        <v>155.6</v>
      </c>
      <c r="H68" s="29" t="s">
        <v>874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44985</v>
      </c>
      <c r="B69" s="29" t="s">
        <v>1049</v>
      </c>
      <c r="C69" s="28" t="s">
        <v>1050</v>
      </c>
      <c r="D69" s="28" t="s">
        <v>1051</v>
      </c>
      <c r="E69" s="28" t="s">
        <v>523</v>
      </c>
      <c r="F69" s="85">
        <v>184810</v>
      </c>
      <c r="G69" s="29">
        <v>270.54000000000002</v>
      </c>
      <c r="H69" s="29" t="s">
        <v>874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44985</v>
      </c>
      <c r="B70" s="29" t="s">
        <v>858</v>
      </c>
      <c r="C70" s="28" t="s">
        <v>1052</v>
      </c>
      <c r="D70" s="28" t="s">
        <v>1053</v>
      </c>
      <c r="E70" s="28" t="s">
        <v>523</v>
      </c>
      <c r="F70" s="85">
        <v>713064</v>
      </c>
      <c r="G70" s="29">
        <v>515.01</v>
      </c>
      <c r="H70" s="29" t="s">
        <v>874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44985</v>
      </c>
      <c r="B71" s="29" t="s">
        <v>1119</v>
      </c>
      <c r="C71" s="28" t="s">
        <v>1120</v>
      </c>
      <c r="D71" s="28" t="s">
        <v>1111</v>
      </c>
      <c r="E71" s="28" t="s">
        <v>523</v>
      </c>
      <c r="F71" s="85">
        <v>74000</v>
      </c>
      <c r="G71" s="29">
        <v>118.33</v>
      </c>
      <c r="H71" s="29" t="s">
        <v>874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44985</v>
      </c>
      <c r="B72" s="29" t="s">
        <v>1119</v>
      </c>
      <c r="C72" s="28" t="s">
        <v>1120</v>
      </c>
      <c r="D72" s="28" t="s">
        <v>1121</v>
      </c>
      <c r="E72" s="28" t="s">
        <v>523</v>
      </c>
      <c r="F72" s="85">
        <v>60000</v>
      </c>
      <c r="G72" s="29">
        <v>117.3</v>
      </c>
      <c r="H72" s="29" t="s">
        <v>874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44985</v>
      </c>
      <c r="B73" s="29" t="s">
        <v>497</v>
      </c>
      <c r="C73" s="28" t="s">
        <v>1125</v>
      </c>
      <c r="D73" s="28" t="s">
        <v>1053</v>
      </c>
      <c r="E73" s="28" t="s">
        <v>523</v>
      </c>
      <c r="F73" s="85">
        <v>469342</v>
      </c>
      <c r="G73" s="29">
        <v>378.09</v>
      </c>
      <c r="H73" s="29" t="s">
        <v>874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44985</v>
      </c>
      <c r="B74" s="29" t="s">
        <v>1126</v>
      </c>
      <c r="C74" s="28" t="s">
        <v>1127</v>
      </c>
      <c r="D74" s="28" t="s">
        <v>1128</v>
      </c>
      <c r="E74" s="28" t="s">
        <v>523</v>
      </c>
      <c r="F74" s="85">
        <v>24500</v>
      </c>
      <c r="G74" s="29">
        <v>184.09</v>
      </c>
      <c r="H74" s="29" t="s">
        <v>874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44985</v>
      </c>
      <c r="B75" s="29" t="s">
        <v>1129</v>
      </c>
      <c r="C75" s="28" t="s">
        <v>1130</v>
      </c>
      <c r="D75" s="28" t="s">
        <v>1134</v>
      </c>
      <c r="E75" s="28" t="s">
        <v>523</v>
      </c>
      <c r="F75" s="85">
        <v>982335</v>
      </c>
      <c r="G75" s="29">
        <v>16.690000000000001</v>
      </c>
      <c r="H75" s="29" t="s">
        <v>874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/>
      <c r="B76" s="29"/>
      <c r="C76" s="28"/>
      <c r="D76" s="28"/>
      <c r="E76" s="28"/>
      <c r="F76" s="85"/>
      <c r="G76" s="29"/>
      <c r="H76" s="29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/>
      <c r="B77" s="29"/>
      <c r="C77" s="28"/>
      <c r="D77" s="28"/>
      <c r="E77" s="28"/>
      <c r="F77" s="85"/>
      <c r="G77" s="29"/>
      <c r="H77" s="29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/>
      <c r="B78" s="29"/>
      <c r="C78" s="28"/>
      <c r="D78" s="28"/>
      <c r="E78" s="28"/>
      <c r="F78" s="85"/>
      <c r="G78" s="29"/>
      <c r="H78" s="29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/>
      <c r="B79" s="29"/>
      <c r="C79" s="28"/>
      <c r="D79" s="28"/>
      <c r="E79" s="28"/>
      <c r="F79" s="85"/>
      <c r="G79" s="29"/>
      <c r="H79" s="29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/>
      <c r="B80" s="29"/>
      <c r="C80" s="28"/>
      <c r="D80" s="28"/>
      <c r="E80" s="28"/>
      <c r="F80" s="85"/>
      <c r="G80" s="29"/>
      <c r="H80" s="29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/>
      <c r="B81" s="29"/>
      <c r="C81" s="28"/>
      <c r="D81" s="28"/>
      <c r="E81" s="28"/>
      <c r="F81" s="85"/>
      <c r="G81" s="29"/>
      <c r="H81" s="29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/>
      <c r="B82" s="29"/>
      <c r="C82" s="28"/>
      <c r="D82" s="28"/>
      <c r="E82" s="28"/>
      <c r="F82" s="85"/>
      <c r="G82" s="29"/>
      <c r="H82" s="2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90"/>
  <sheetViews>
    <sheetView zoomScale="85" zoomScaleNormal="85" workbookViewId="0">
      <selection activeCell="I30" sqref="I30:J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44986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43">
        <v>1</v>
      </c>
      <c r="B10" s="344">
        <v>44861</v>
      </c>
      <c r="C10" s="317"/>
      <c r="D10" s="318" t="s">
        <v>55</v>
      </c>
      <c r="E10" s="319" t="s">
        <v>539</v>
      </c>
      <c r="F10" s="289">
        <v>147</v>
      </c>
      <c r="G10" s="289">
        <v>137</v>
      </c>
      <c r="H10" s="289">
        <v>154.5</v>
      </c>
      <c r="I10" s="320" t="s">
        <v>866</v>
      </c>
      <c r="J10" s="287" t="s">
        <v>909</v>
      </c>
      <c r="K10" s="287">
        <f t="shared" ref="K10" si="0">H10-F10</f>
        <v>7.5</v>
      </c>
      <c r="L10" s="290">
        <f t="shared" ref="L10" si="1">(F10*-0.7)/100</f>
        <v>-1.0289999999999999</v>
      </c>
      <c r="M10" s="291">
        <f t="shared" ref="M10" si="2">(K10+L10)/F10</f>
        <v>4.4020408163265308E-2</v>
      </c>
      <c r="N10" s="287" t="s">
        <v>537</v>
      </c>
      <c r="O10" s="292">
        <v>44594</v>
      </c>
      <c r="P10" s="287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89">
        <v>2</v>
      </c>
      <c r="B11" s="288">
        <v>44890</v>
      </c>
      <c r="C11" s="317"/>
      <c r="D11" s="318" t="s">
        <v>271</v>
      </c>
      <c r="E11" s="319" t="s">
        <v>539</v>
      </c>
      <c r="F11" s="289">
        <v>5670</v>
      </c>
      <c r="G11" s="289">
        <v>5250</v>
      </c>
      <c r="H11" s="289">
        <f>(5905+5595)/2</f>
        <v>5750</v>
      </c>
      <c r="I11" s="320" t="s">
        <v>870</v>
      </c>
      <c r="J11" s="287" t="s">
        <v>1023</v>
      </c>
      <c r="K11" s="287">
        <f t="shared" ref="K11" si="3">H11-F11</f>
        <v>80</v>
      </c>
      <c r="L11" s="290">
        <f t="shared" ref="L11" si="4">(F11*-0.7)/100</f>
        <v>-39.69</v>
      </c>
      <c r="M11" s="291">
        <f t="shared" ref="M11" si="5">(K11+L11)/F11</f>
        <v>7.1093474426807768E-3</v>
      </c>
      <c r="N11" s="287" t="s">
        <v>537</v>
      </c>
      <c r="O11" s="292">
        <v>44981</v>
      </c>
      <c r="P11" s="28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29">
        <v>3</v>
      </c>
      <c r="B12" s="325">
        <v>44896</v>
      </c>
      <c r="C12" s="326"/>
      <c r="D12" s="327" t="s">
        <v>197</v>
      </c>
      <c r="E12" s="328" t="s">
        <v>882</v>
      </c>
      <c r="F12" s="329">
        <v>3380</v>
      </c>
      <c r="G12" s="329">
        <v>3140</v>
      </c>
      <c r="H12" s="329">
        <v>3565</v>
      </c>
      <c r="I12" s="330" t="s">
        <v>867</v>
      </c>
      <c r="J12" s="331" t="s">
        <v>957</v>
      </c>
      <c r="K12" s="331">
        <f t="shared" ref="K12" si="6">H12-F12</f>
        <v>185</v>
      </c>
      <c r="L12" s="332">
        <f t="shared" ref="L12" si="7">(F12*-0.7)/100</f>
        <v>-23.66</v>
      </c>
      <c r="M12" s="333">
        <f t="shared" ref="M12" si="8">(K12+L12)/F12</f>
        <v>4.773372781065089E-2</v>
      </c>
      <c r="N12" s="331" t="s">
        <v>537</v>
      </c>
      <c r="O12" s="334">
        <v>44973</v>
      </c>
      <c r="P12" s="331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876</v>
      </c>
      <c r="G13" s="245">
        <v>735</v>
      </c>
      <c r="H13" s="245"/>
      <c r="I13" s="253" t="s">
        <v>877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3">
        <v>5</v>
      </c>
      <c r="B14" s="294">
        <v>44942</v>
      </c>
      <c r="C14" s="295"/>
      <c r="D14" s="296" t="s">
        <v>163</v>
      </c>
      <c r="E14" s="297" t="s">
        <v>539</v>
      </c>
      <c r="F14" s="293">
        <v>4025</v>
      </c>
      <c r="G14" s="293">
        <v>3770</v>
      </c>
      <c r="H14" s="293">
        <v>4260</v>
      </c>
      <c r="I14" s="298" t="s">
        <v>879</v>
      </c>
      <c r="J14" s="287" t="s">
        <v>749</v>
      </c>
      <c r="K14" s="287">
        <f t="shared" ref="K14:K15" si="9">H14-F14</f>
        <v>235</v>
      </c>
      <c r="L14" s="290">
        <f t="shared" ref="L14:L15" si="10">(F14*-0.7)/100</f>
        <v>-28.175000000000001</v>
      </c>
      <c r="M14" s="291">
        <f t="shared" ref="M14:M15" si="11">(K14+L14)/F14</f>
        <v>5.1385093167701859E-2</v>
      </c>
      <c r="N14" s="287" t="s">
        <v>537</v>
      </c>
      <c r="O14" s="292">
        <v>44964</v>
      </c>
      <c r="P14" s="28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3">
        <v>6</v>
      </c>
      <c r="B15" s="294">
        <v>44945</v>
      </c>
      <c r="C15" s="295"/>
      <c r="D15" s="296" t="s">
        <v>189</v>
      </c>
      <c r="E15" s="297" t="s">
        <v>539</v>
      </c>
      <c r="F15" s="293">
        <v>2140</v>
      </c>
      <c r="G15" s="293">
        <v>2000</v>
      </c>
      <c r="H15" s="293">
        <v>2277</v>
      </c>
      <c r="I15" s="298" t="s">
        <v>881</v>
      </c>
      <c r="J15" s="287" t="s">
        <v>931</v>
      </c>
      <c r="K15" s="287">
        <f t="shared" si="9"/>
        <v>137</v>
      </c>
      <c r="L15" s="290">
        <f t="shared" si="10"/>
        <v>-14.98</v>
      </c>
      <c r="M15" s="291">
        <f t="shared" si="11"/>
        <v>5.7018691588785045E-2</v>
      </c>
      <c r="N15" s="287" t="s">
        <v>537</v>
      </c>
      <c r="O15" s="292">
        <v>44967</v>
      </c>
      <c r="P15" s="28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3">
        <v>7</v>
      </c>
      <c r="B16" s="294">
        <v>44950</v>
      </c>
      <c r="C16" s="295"/>
      <c r="D16" s="296" t="s">
        <v>175</v>
      </c>
      <c r="E16" s="297" t="s">
        <v>567</v>
      </c>
      <c r="F16" s="293">
        <v>3045</v>
      </c>
      <c r="G16" s="293">
        <v>2890</v>
      </c>
      <c r="H16" s="293">
        <v>3245</v>
      </c>
      <c r="I16" s="298" t="s">
        <v>883</v>
      </c>
      <c r="J16" s="287" t="s">
        <v>946</v>
      </c>
      <c r="K16" s="287">
        <f t="shared" ref="K16" si="12">H16-F16</f>
        <v>200</v>
      </c>
      <c r="L16" s="290">
        <f t="shared" ref="L16" si="13">(F16*-0.7)/100</f>
        <v>-21.315000000000001</v>
      </c>
      <c r="M16" s="291">
        <f t="shared" ref="M16" si="14">(K16+L16)/F16</f>
        <v>5.8681444991789823E-2</v>
      </c>
      <c r="N16" s="287" t="s">
        <v>537</v>
      </c>
      <c r="O16" s="292">
        <v>44972</v>
      </c>
      <c r="P16" s="28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29">
        <v>8</v>
      </c>
      <c r="B17" s="325">
        <v>44950</v>
      </c>
      <c r="C17" s="326"/>
      <c r="D17" s="327" t="s">
        <v>764</v>
      </c>
      <c r="E17" s="328" t="s">
        <v>539</v>
      </c>
      <c r="F17" s="329">
        <v>1435</v>
      </c>
      <c r="G17" s="329">
        <v>1340</v>
      </c>
      <c r="H17" s="329">
        <v>1512.5</v>
      </c>
      <c r="I17" s="330" t="s">
        <v>884</v>
      </c>
      <c r="J17" s="331" t="s">
        <v>892</v>
      </c>
      <c r="K17" s="331">
        <f t="shared" ref="K17" si="15">H17-F17</f>
        <v>77.5</v>
      </c>
      <c r="L17" s="332">
        <f t="shared" ref="L17" si="16">(F17*-0.7)/100</f>
        <v>-10.044999999999998</v>
      </c>
      <c r="M17" s="333">
        <f t="shared" ref="M17" si="17">(K17+L17)/F17</f>
        <v>4.7006968641114984E-2</v>
      </c>
      <c r="N17" s="331" t="s">
        <v>537</v>
      </c>
      <c r="O17" s="334">
        <v>44957</v>
      </c>
      <c r="P17" s="33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93">
        <v>9</v>
      </c>
      <c r="B18" s="294">
        <v>44951</v>
      </c>
      <c r="C18" s="295"/>
      <c r="D18" s="296" t="s">
        <v>454</v>
      </c>
      <c r="E18" s="297" t="s">
        <v>567</v>
      </c>
      <c r="F18" s="293">
        <v>177.5</v>
      </c>
      <c r="G18" s="293">
        <v>167</v>
      </c>
      <c r="H18" s="293">
        <v>189.5</v>
      </c>
      <c r="I18" s="298" t="s">
        <v>878</v>
      </c>
      <c r="J18" s="287" t="s">
        <v>880</v>
      </c>
      <c r="K18" s="287">
        <f t="shared" ref="K18:K19" si="18">H18-F18</f>
        <v>12</v>
      </c>
      <c r="L18" s="290">
        <f t="shared" ref="L18:L19" si="19">(F18*-0.7)/100</f>
        <v>-1.2424999999999999</v>
      </c>
      <c r="M18" s="291">
        <f t="shared" ref="M18:M19" si="20">(K18+L18)/F18</f>
        <v>6.0605633802816902E-2</v>
      </c>
      <c r="N18" s="287" t="s">
        <v>537</v>
      </c>
      <c r="O18" s="292">
        <v>44958</v>
      </c>
      <c r="P18" s="28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367">
        <v>10</v>
      </c>
      <c r="B19" s="352">
        <v>44953</v>
      </c>
      <c r="C19" s="364"/>
      <c r="D19" s="365" t="s">
        <v>115</v>
      </c>
      <c r="E19" s="366" t="s">
        <v>567</v>
      </c>
      <c r="F19" s="367">
        <v>1910</v>
      </c>
      <c r="G19" s="367">
        <v>1790</v>
      </c>
      <c r="H19" s="367">
        <v>1785</v>
      </c>
      <c r="I19" s="368" t="s">
        <v>887</v>
      </c>
      <c r="J19" s="267" t="s">
        <v>1008</v>
      </c>
      <c r="K19" s="267">
        <f t="shared" si="18"/>
        <v>-125</v>
      </c>
      <c r="L19" s="299">
        <f t="shared" si="19"/>
        <v>-13.37</v>
      </c>
      <c r="M19" s="300">
        <f t="shared" si="20"/>
        <v>-7.2445026178010477E-2</v>
      </c>
      <c r="N19" s="267" t="s">
        <v>549</v>
      </c>
      <c r="O19" s="301">
        <v>44980</v>
      </c>
      <c r="P19" s="26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93">
        <v>11</v>
      </c>
      <c r="B20" s="294">
        <v>44958</v>
      </c>
      <c r="C20" s="295"/>
      <c r="D20" s="296" t="s">
        <v>362</v>
      </c>
      <c r="E20" s="297" t="s">
        <v>567</v>
      </c>
      <c r="F20" s="293">
        <v>2645</v>
      </c>
      <c r="G20" s="293">
        <v>2480</v>
      </c>
      <c r="H20" s="293">
        <v>2840</v>
      </c>
      <c r="I20" s="298" t="s">
        <v>895</v>
      </c>
      <c r="J20" s="287" t="s">
        <v>920</v>
      </c>
      <c r="K20" s="287">
        <f t="shared" ref="K20" si="21">H20-F20</f>
        <v>195</v>
      </c>
      <c r="L20" s="290">
        <f t="shared" ref="L20" si="22">(F20*-0.7)/100</f>
        <v>-18.514999999999997</v>
      </c>
      <c r="M20" s="291">
        <f t="shared" ref="M20" si="23">(K20+L20)/F20</f>
        <v>6.6724007561436677E-2</v>
      </c>
      <c r="N20" s="287" t="s">
        <v>537</v>
      </c>
      <c r="O20" s="292">
        <v>44964</v>
      </c>
      <c r="P20" s="287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893</v>
      </c>
      <c r="G21" s="245">
        <v>790</v>
      </c>
      <c r="H21" s="245"/>
      <c r="I21" s="253" t="s">
        <v>894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93">
        <v>13</v>
      </c>
      <c r="B22" s="294">
        <v>44959</v>
      </c>
      <c r="C22" s="295"/>
      <c r="D22" s="296" t="s">
        <v>186</v>
      </c>
      <c r="E22" s="297" t="s">
        <v>567</v>
      </c>
      <c r="F22" s="293">
        <v>522.5</v>
      </c>
      <c r="G22" s="293">
        <v>478</v>
      </c>
      <c r="H22" s="293">
        <v>553</v>
      </c>
      <c r="I22" s="298" t="s">
        <v>908</v>
      </c>
      <c r="J22" s="287" t="s">
        <v>930</v>
      </c>
      <c r="K22" s="287">
        <f t="shared" ref="K22" si="24">H22-F22</f>
        <v>30.5</v>
      </c>
      <c r="L22" s="290">
        <f t="shared" ref="L22" si="25">(F22*-0.7)/100</f>
        <v>-3.6575000000000002</v>
      </c>
      <c r="M22" s="291">
        <f t="shared" ref="M22" si="26">(K22+L22)/F22</f>
        <v>5.13732057416268E-2</v>
      </c>
      <c r="N22" s="287" t="s">
        <v>537</v>
      </c>
      <c r="O22" s="292">
        <v>44967</v>
      </c>
      <c r="P22" s="287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93">
        <v>14</v>
      </c>
      <c r="B23" s="294">
        <v>44963</v>
      </c>
      <c r="C23" s="295"/>
      <c r="D23" s="296" t="s">
        <v>913</v>
      </c>
      <c r="E23" s="297" t="s">
        <v>567</v>
      </c>
      <c r="F23" s="293">
        <v>4500</v>
      </c>
      <c r="G23" s="293">
        <v>4190</v>
      </c>
      <c r="H23" s="293">
        <v>4785</v>
      </c>
      <c r="I23" s="298" t="s">
        <v>914</v>
      </c>
      <c r="J23" s="287" t="s">
        <v>956</v>
      </c>
      <c r="K23" s="287">
        <f t="shared" ref="K23" si="27">H23-F23</f>
        <v>285</v>
      </c>
      <c r="L23" s="290">
        <f t="shared" ref="L23" si="28">(F23*-0.7)/100</f>
        <v>-31.5</v>
      </c>
      <c r="M23" s="291">
        <f t="shared" ref="M23" si="29">(K23+L23)/F23</f>
        <v>5.6333333333333332E-2</v>
      </c>
      <c r="N23" s="287" t="s">
        <v>537</v>
      </c>
      <c r="O23" s="292">
        <v>44973</v>
      </c>
      <c r="P23" s="287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915</v>
      </c>
      <c r="E24" s="252" t="s">
        <v>567</v>
      </c>
      <c r="F24" s="245" t="s">
        <v>958</v>
      </c>
      <c r="G24" s="245">
        <v>660</v>
      </c>
      <c r="H24" s="245"/>
      <c r="I24" s="253" t="s">
        <v>916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93">
        <v>16</v>
      </c>
      <c r="B25" s="294">
        <v>44963</v>
      </c>
      <c r="C25" s="295"/>
      <c r="D25" s="296" t="s">
        <v>917</v>
      </c>
      <c r="E25" s="297" t="s">
        <v>567</v>
      </c>
      <c r="F25" s="293">
        <v>1890</v>
      </c>
      <c r="G25" s="293">
        <v>1745</v>
      </c>
      <c r="H25" s="293">
        <v>2025</v>
      </c>
      <c r="I25" s="298" t="s">
        <v>918</v>
      </c>
      <c r="J25" s="287" t="s">
        <v>919</v>
      </c>
      <c r="K25" s="287">
        <f t="shared" ref="K25" si="30">H25-F25</f>
        <v>135</v>
      </c>
      <c r="L25" s="290">
        <f t="shared" ref="L25" si="31">(F25*-0.7)/100</f>
        <v>-13.23</v>
      </c>
      <c r="M25" s="291">
        <f t="shared" ref="M25" si="32">(K25+L25)/F25</f>
        <v>6.4428571428571432E-2</v>
      </c>
      <c r="N25" s="287" t="s">
        <v>537</v>
      </c>
      <c r="O25" s="292">
        <v>44964</v>
      </c>
      <c r="P25" s="287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93">
        <v>17</v>
      </c>
      <c r="B26" s="294">
        <v>44965</v>
      </c>
      <c r="C26" s="295"/>
      <c r="D26" s="296" t="s">
        <v>391</v>
      </c>
      <c r="E26" s="297" t="s">
        <v>567</v>
      </c>
      <c r="F26" s="293">
        <v>452.2</v>
      </c>
      <c r="G26" s="293">
        <v>415</v>
      </c>
      <c r="H26" s="293">
        <v>474</v>
      </c>
      <c r="I26" s="298" t="s">
        <v>924</v>
      </c>
      <c r="J26" s="287" t="s">
        <v>939</v>
      </c>
      <c r="K26" s="287">
        <f t="shared" ref="K26" si="33">H26-F26</f>
        <v>21.800000000000011</v>
      </c>
      <c r="L26" s="290">
        <f t="shared" ref="L26" si="34">(F26*-0.7)/100</f>
        <v>-3.1653999999999995</v>
      </c>
      <c r="M26" s="291">
        <f t="shared" ref="M26" si="35">(K26+L26)/F26</f>
        <v>4.1208757187085387E-2</v>
      </c>
      <c r="N26" s="287" t="s">
        <v>537</v>
      </c>
      <c r="O26" s="292">
        <v>44971</v>
      </c>
      <c r="P26" s="287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367">
        <v>18</v>
      </c>
      <c r="B27" s="352">
        <v>44966</v>
      </c>
      <c r="C27" s="364"/>
      <c r="D27" s="365" t="s">
        <v>43</v>
      </c>
      <c r="E27" s="366" t="s">
        <v>567</v>
      </c>
      <c r="F27" s="367">
        <v>1852.5</v>
      </c>
      <c r="G27" s="367">
        <v>1745</v>
      </c>
      <c r="H27" s="367">
        <v>1735</v>
      </c>
      <c r="I27" s="368" t="s">
        <v>918</v>
      </c>
      <c r="J27" s="267" t="s">
        <v>1007</v>
      </c>
      <c r="K27" s="267">
        <f t="shared" ref="K27" si="36">H27-F27</f>
        <v>-117.5</v>
      </c>
      <c r="L27" s="299">
        <f t="shared" ref="L27" si="37">(F27*-0.7)/100</f>
        <v>-12.967499999999999</v>
      </c>
      <c r="M27" s="300">
        <f t="shared" ref="M27" si="38">(K27+L27)/F27</f>
        <v>-7.0427800269905527E-2</v>
      </c>
      <c r="N27" s="267" t="s">
        <v>549</v>
      </c>
      <c r="O27" s="301">
        <v>44980</v>
      </c>
      <c r="P27" s="26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93">
        <v>19</v>
      </c>
      <c r="B28" s="294">
        <v>44972</v>
      </c>
      <c r="C28" s="295"/>
      <c r="D28" s="296" t="s">
        <v>175</v>
      </c>
      <c r="E28" s="297" t="s">
        <v>567</v>
      </c>
      <c r="F28" s="293">
        <v>3085</v>
      </c>
      <c r="G28" s="293">
        <v>2890</v>
      </c>
      <c r="H28" s="293">
        <v>3265</v>
      </c>
      <c r="I28" s="298" t="s">
        <v>883</v>
      </c>
      <c r="J28" s="287" t="s">
        <v>955</v>
      </c>
      <c r="K28" s="287">
        <f t="shared" ref="K28" si="39">H28-F28</f>
        <v>180</v>
      </c>
      <c r="L28" s="290">
        <f t="shared" ref="L28" si="40">(F28*-0.7)/100</f>
        <v>-21.594999999999999</v>
      </c>
      <c r="M28" s="291">
        <f t="shared" ref="M28" si="41">(K28+L28)/F28</f>
        <v>5.134683954619125E-2</v>
      </c>
      <c r="N28" s="287" t="s">
        <v>537</v>
      </c>
      <c r="O28" s="292">
        <v>44973</v>
      </c>
      <c r="P28" s="28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>
        <v>20</v>
      </c>
      <c r="B29" s="244">
        <v>44973</v>
      </c>
      <c r="C29" s="250"/>
      <c r="D29" s="251" t="s">
        <v>174</v>
      </c>
      <c r="E29" s="252" t="s">
        <v>567</v>
      </c>
      <c r="F29" s="245" t="s">
        <v>959</v>
      </c>
      <c r="G29" s="245">
        <v>2170</v>
      </c>
      <c r="H29" s="245"/>
      <c r="I29" s="253" t="s">
        <v>960</v>
      </c>
      <c r="J29" s="246" t="s">
        <v>540</v>
      </c>
      <c r="K29" s="246"/>
      <c r="L29" s="247"/>
      <c r="M29" s="248"/>
      <c r="N29" s="246"/>
      <c r="O29" s="249"/>
      <c r="P29" s="247"/>
      <c r="Q29" s="197"/>
      <c r="R29" s="197" t="s">
        <v>538</v>
      </c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>
        <v>21</v>
      </c>
      <c r="B30" s="244">
        <v>44977</v>
      </c>
      <c r="C30" s="250"/>
      <c r="D30" s="251" t="s">
        <v>860</v>
      </c>
      <c r="E30" s="252" t="s">
        <v>567</v>
      </c>
      <c r="F30" s="245" t="s">
        <v>978</v>
      </c>
      <c r="G30" s="245">
        <v>425</v>
      </c>
      <c r="H30" s="245"/>
      <c r="I30" s="253" t="s">
        <v>966</v>
      </c>
      <c r="J30" s="246" t="s">
        <v>540</v>
      </c>
      <c r="K30" s="246"/>
      <c r="L30" s="247"/>
      <c r="M30" s="248"/>
      <c r="N30" s="246"/>
      <c r="O30" s="249"/>
      <c r="P30" s="247"/>
      <c r="Q30" s="197"/>
      <c r="R30" s="197" t="s">
        <v>538</v>
      </c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>
        <v>22</v>
      </c>
      <c r="B31" s="244">
        <v>44978</v>
      </c>
      <c r="C31" s="250"/>
      <c r="D31" s="251" t="s">
        <v>82</v>
      </c>
      <c r="E31" s="252" t="s">
        <v>567</v>
      </c>
      <c r="F31" s="245" t="s">
        <v>977</v>
      </c>
      <c r="G31" s="245">
        <v>268</v>
      </c>
      <c r="H31" s="245"/>
      <c r="I31" s="253" t="s">
        <v>979</v>
      </c>
      <c r="J31" s="246" t="s">
        <v>540</v>
      </c>
      <c r="K31" s="246"/>
      <c r="L31" s="247"/>
      <c r="M31" s="248"/>
      <c r="N31" s="246"/>
      <c r="O31" s="249"/>
      <c r="P31" s="247"/>
      <c r="Q31" s="197"/>
      <c r="R31" s="197" t="s">
        <v>801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3.9" customHeight="1">
      <c r="A32" s="245">
        <v>23</v>
      </c>
      <c r="B32" s="244">
        <v>44978</v>
      </c>
      <c r="C32" s="250"/>
      <c r="D32" s="251" t="s">
        <v>980</v>
      </c>
      <c r="E32" s="252" t="s">
        <v>567</v>
      </c>
      <c r="F32" s="245" t="s">
        <v>981</v>
      </c>
      <c r="G32" s="245">
        <v>830</v>
      </c>
      <c r="H32" s="245"/>
      <c r="I32" s="253" t="s">
        <v>982</v>
      </c>
      <c r="J32" s="246" t="s">
        <v>540</v>
      </c>
      <c r="K32" s="246"/>
      <c r="L32" s="247"/>
      <c r="M32" s="248"/>
      <c r="N32" s="246"/>
      <c r="O32" s="249"/>
      <c r="P32" s="247"/>
      <c r="Q32" s="197"/>
      <c r="R32" s="19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56" ht="13.9" customHeight="1">
      <c r="A33" s="293">
        <v>24</v>
      </c>
      <c r="B33" s="294">
        <v>44980</v>
      </c>
      <c r="C33" s="295"/>
      <c r="D33" s="296" t="s">
        <v>1014</v>
      </c>
      <c r="E33" s="297" t="s">
        <v>567</v>
      </c>
      <c r="F33" s="293">
        <v>170</v>
      </c>
      <c r="G33" s="293">
        <v>158</v>
      </c>
      <c r="H33" s="293">
        <v>182</v>
      </c>
      <c r="I33" s="298" t="s">
        <v>1017</v>
      </c>
      <c r="J33" s="287" t="s">
        <v>880</v>
      </c>
      <c r="K33" s="287">
        <f t="shared" ref="K33" si="42">H33-F33</f>
        <v>12</v>
      </c>
      <c r="L33" s="290">
        <f t="shared" ref="L33" si="43">(F33*-0.7)/100</f>
        <v>-1.19</v>
      </c>
      <c r="M33" s="291">
        <f t="shared" ref="M33" si="44">(K33+L33)/F33</f>
        <v>6.3588235294117654E-2</v>
      </c>
      <c r="N33" s="287" t="s">
        <v>537</v>
      </c>
      <c r="O33" s="292">
        <v>44981</v>
      </c>
      <c r="P33" s="287"/>
      <c r="Q33" s="197"/>
      <c r="R33" s="197" t="s">
        <v>538</v>
      </c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</row>
    <row r="34" spans="1:56" ht="13.9" customHeight="1">
      <c r="A34" s="245">
        <v>25</v>
      </c>
      <c r="B34" s="244">
        <v>44981</v>
      </c>
      <c r="C34" s="250"/>
      <c r="D34" s="251" t="s">
        <v>175</v>
      </c>
      <c r="E34" s="252" t="s">
        <v>567</v>
      </c>
      <c r="F34" s="245" t="s">
        <v>1024</v>
      </c>
      <c r="G34" s="245">
        <v>2890</v>
      </c>
      <c r="H34" s="245"/>
      <c r="I34" s="253" t="s">
        <v>883</v>
      </c>
      <c r="J34" s="246" t="s">
        <v>540</v>
      </c>
      <c r="K34" s="246"/>
      <c r="L34" s="247"/>
      <c r="M34" s="248"/>
      <c r="N34" s="246"/>
      <c r="O34" s="249"/>
      <c r="P34" s="247"/>
      <c r="Q34" s="197"/>
      <c r="R34" s="197" t="s">
        <v>538</v>
      </c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</row>
    <row r="35" spans="1:56" ht="13.9" customHeight="1">
      <c r="A35" s="245">
        <v>26</v>
      </c>
      <c r="B35" s="244">
        <v>44984</v>
      </c>
      <c r="C35" s="250"/>
      <c r="D35" s="251" t="s">
        <v>186</v>
      </c>
      <c r="E35" s="252" t="s">
        <v>567</v>
      </c>
      <c r="F35" s="245" t="s">
        <v>1032</v>
      </c>
      <c r="G35" s="245">
        <v>478</v>
      </c>
      <c r="H35" s="245"/>
      <c r="I35" s="253" t="s">
        <v>908</v>
      </c>
      <c r="J35" s="246" t="s">
        <v>540</v>
      </c>
      <c r="K35" s="246"/>
      <c r="L35" s="247"/>
      <c r="M35" s="248"/>
      <c r="N35" s="246"/>
      <c r="O35" s="249"/>
      <c r="P35" s="247"/>
      <c r="Q35" s="197"/>
      <c r="R35" s="197" t="s">
        <v>538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</row>
    <row r="36" spans="1:56" ht="13.9" customHeight="1">
      <c r="A36" s="245"/>
      <c r="B36" s="244"/>
      <c r="C36" s="250"/>
      <c r="D36" s="251"/>
      <c r="E36" s="252"/>
      <c r="F36" s="245"/>
      <c r="G36" s="245"/>
      <c r="H36" s="245"/>
      <c r="I36" s="253"/>
      <c r="J36" s="246"/>
      <c r="K36" s="246"/>
      <c r="L36" s="247"/>
      <c r="M36" s="248"/>
      <c r="N36" s="246"/>
      <c r="O36" s="249"/>
      <c r="P36" s="24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</row>
    <row r="37" spans="1:56" ht="14.25" customHeight="1">
      <c r="A37" s="97"/>
      <c r="B37" s="98"/>
      <c r="C37" s="99"/>
      <c r="D37" s="100"/>
      <c r="E37" s="101"/>
      <c r="F37" s="101"/>
      <c r="H37" s="101"/>
      <c r="I37" s="102"/>
      <c r="J37" s="103"/>
      <c r="K37" s="103"/>
      <c r="L37" s="104"/>
      <c r="M37" s="105"/>
      <c r="N37" s="106"/>
      <c r="O37" s="107"/>
      <c r="P37" s="108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</row>
    <row r="38" spans="1:56" ht="14.25" customHeight="1">
      <c r="A38" s="97"/>
      <c r="B38" s="98"/>
      <c r="C38" s="99"/>
      <c r="D38" s="100"/>
      <c r="E38" s="101"/>
      <c r="F38" s="101"/>
      <c r="G38" s="97"/>
      <c r="H38" s="101"/>
      <c r="I38" s="102"/>
      <c r="J38" s="103"/>
      <c r="K38" s="103"/>
      <c r="L38" s="104"/>
      <c r="M38" s="105"/>
      <c r="N38" s="106"/>
      <c r="O38" s="107"/>
      <c r="P38" s="10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541</v>
      </c>
      <c r="B39" s="110"/>
      <c r="C39" s="111"/>
      <c r="E39" s="112"/>
      <c r="F39" s="112"/>
      <c r="G39" s="112"/>
      <c r="H39" s="112"/>
      <c r="I39" s="112"/>
      <c r="J39" s="113"/>
      <c r="K39" s="112"/>
      <c r="L39" s="114"/>
      <c r="M39" s="54"/>
      <c r="N39" s="113"/>
      <c r="O39" s="11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15" t="s">
        <v>542</v>
      </c>
      <c r="B40" s="109"/>
      <c r="C40" s="109"/>
      <c r="D40" s="109"/>
      <c r="E40" s="41"/>
      <c r="F40" s="116" t="s">
        <v>543</v>
      </c>
      <c r="G40" s="6"/>
      <c r="H40" s="6"/>
      <c r="I40" s="6"/>
      <c r="J40" s="117"/>
      <c r="K40" s="118"/>
      <c r="L40" s="118"/>
      <c r="M40" s="119"/>
      <c r="N40" s="1"/>
      <c r="O40" s="120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 t="s">
        <v>544</v>
      </c>
      <c r="B41" s="109"/>
      <c r="C41" s="109"/>
      <c r="D41" s="109" t="s">
        <v>791</v>
      </c>
      <c r="E41" s="6"/>
      <c r="F41" s="116" t="s">
        <v>545</v>
      </c>
      <c r="G41" s="6"/>
      <c r="H41" s="6"/>
      <c r="I41" s="6"/>
      <c r="J41" s="117"/>
      <c r="K41" s="118"/>
      <c r="L41" s="118"/>
      <c r="M41" s="119"/>
      <c r="N41" s="1"/>
      <c r="O41" s="120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" customHeight="1">
      <c r="A42" s="109"/>
      <c r="B42" s="109"/>
      <c r="C42" s="109"/>
      <c r="D42" s="109"/>
      <c r="E42" s="6"/>
      <c r="F42" s="6"/>
      <c r="G42" s="6"/>
      <c r="H42" s="6"/>
      <c r="I42" s="6"/>
      <c r="J42" s="121"/>
      <c r="K42" s="118"/>
      <c r="L42" s="118"/>
      <c r="M42" s="6"/>
      <c r="N42" s="122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2.75" customHeight="1">
      <c r="A43" s="1"/>
      <c r="B43" s="123" t="s">
        <v>546</v>
      </c>
      <c r="C43" s="123"/>
      <c r="D43" s="123"/>
      <c r="E43" s="123"/>
      <c r="F43" s="124"/>
      <c r="G43" s="6"/>
      <c r="H43" s="6"/>
      <c r="I43" s="125"/>
      <c r="J43" s="126"/>
      <c r="K43" s="127"/>
      <c r="L43" s="126"/>
      <c r="M43" s="6"/>
      <c r="N43" s="1"/>
      <c r="O43" s="1"/>
      <c r="P43" s="1"/>
      <c r="R43" s="54"/>
      <c r="S43" s="1"/>
      <c r="T43" s="1"/>
      <c r="U43" s="1"/>
      <c r="V43" s="1"/>
      <c r="W43" s="1"/>
      <c r="X43" s="1"/>
      <c r="Y43" s="1"/>
      <c r="Z43" s="1"/>
    </row>
    <row r="44" spans="1:56" ht="38.25" customHeight="1">
      <c r="A44" s="266" t="s">
        <v>16</v>
      </c>
      <c r="B44" s="266" t="s">
        <v>514</v>
      </c>
      <c r="C44" s="266"/>
      <c r="D44" s="228" t="s">
        <v>525</v>
      </c>
      <c r="E44" s="266" t="s">
        <v>526</v>
      </c>
      <c r="F44" s="266" t="s">
        <v>527</v>
      </c>
      <c r="G44" s="266" t="s">
        <v>547</v>
      </c>
      <c r="H44" s="266" t="s">
        <v>529</v>
      </c>
      <c r="I44" s="266" t="s">
        <v>530</v>
      </c>
      <c r="J44" s="96" t="s">
        <v>531</v>
      </c>
      <c r="K44" s="94" t="s">
        <v>548</v>
      </c>
      <c r="L44" s="129" t="s">
        <v>533</v>
      </c>
      <c r="M44" s="96" t="s">
        <v>534</v>
      </c>
      <c r="N44" s="93" t="s">
        <v>535</v>
      </c>
      <c r="O44" s="228" t="s">
        <v>536</v>
      </c>
      <c r="P44" s="41"/>
      <c r="Q44" s="1"/>
      <c r="R44" s="54"/>
      <c r="S44" s="54"/>
      <c r="T44" s="54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s="272" customFormat="1" ht="13.5" customHeight="1">
      <c r="A45" s="269">
        <v>1</v>
      </c>
      <c r="B45" s="268">
        <v>44957</v>
      </c>
      <c r="C45" s="321"/>
      <c r="D45" s="322" t="s">
        <v>186</v>
      </c>
      <c r="E45" s="323" t="s">
        <v>539</v>
      </c>
      <c r="F45" s="269">
        <v>551</v>
      </c>
      <c r="G45" s="269">
        <v>530</v>
      </c>
      <c r="H45" s="269">
        <v>530</v>
      </c>
      <c r="I45" s="324" t="s">
        <v>891</v>
      </c>
      <c r="J45" s="267" t="s">
        <v>896</v>
      </c>
      <c r="K45" s="267">
        <f t="shared" ref="K45:K46" si="45">H45-F45</f>
        <v>-21</v>
      </c>
      <c r="L45" s="299">
        <f t="shared" ref="L45" si="46">(F45*-0.7)/100</f>
        <v>-3.8569999999999998</v>
      </c>
      <c r="M45" s="300">
        <f t="shared" ref="M45:M46" si="47">(K45+L45)/F45</f>
        <v>-4.5112522686025405E-2</v>
      </c>
      <c r="N45" s="267" t="s">
        <v>549</v>
      </c>
      <c r="O45" s="301">
        <v>44958</v>
      </c>
      <c r="P45" s="270"/>
      <c r="Q45" s="198"/>
      <c r="R45" s="227" t="s">
        <v>538</v>
      </c>
      <c r="S45" s="197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</row>
    <row r="46" spans="1:56" s="272" customFormat="1" ht="13.5" customHeight="1">
      <c r="A46" s="289">
        <v>2</v>
      </c>
      <c r="B46" s="288">
        <v>44958</v>
      </c>
      <c r="C46" s="317"/>
      <c r="D46" s="318" t="s">
        <v>145</v>
      </c>
      <c r="E46" s="319" t="s">
        <v>539</v>
      </c>
      <c r="F46" s="289">
        <v>2110</v>
      </c>
      <c r="G46" s="289">
        <v>2035</v>
      </c>
      <c r="H46" s="289">
        <v>2175</v>
      </c>
      <c r="I46" s="320" t="s">
        <v>897</v>
      </c>
      <c r="J46" s="287" t="s">
        <v>873</v>
      </c>
      <c r="K46" s="287">
        <f t="shared" si="45"/>
        <v>65</v>
      </c>
      <c r="L46" s="290">
        <f>(F46*-0.07)/100</f>
        <v>-1.4770000000000001</v>
      </c>
      <c r="M46" s="291">
        <f t="shared" si="47"/>
        <v>3.0105687203791472E-2</v>
      </c>
      <c r="N46" s="287" t="s">
        <v>537</v>
      </c>
      <c r="O46" s="292">
        <v>44958</v>
      </c>
      <c r="P46" s="270"/>
      <c r="Q46" s="198"/>
      <c r="R46" s="227" t="s">
        <v>538</v>
      </c>
      <c r="S46" s="197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</row>
    <row r="47" spans="1:56" s="272" customFormat="1" ht="13.5" customHeight="1">
      <c r="A47" s="269">
        <v>3</v>
      </c>
      <c r="B47" s="268">
        <v>44958</v>
      </c>
      <c r="C47" s="321"/>
      <c r="D47" s="322" t="s">
        <v>300</v>
      </c>
      <c r="E47" s="323" t="s">
        <v>539</v>
      </c>
      <c r="F47" s="269">
        <v>406</v>
      </c>
      <c r="G47" s="269">
        <v>390</v>
      </c>
      <c r="H47" s="269">
        <v>388</v>
      </c>
      <c r="I47" s="324" t="s">
        <v>898</v>
      </c>
      <c r="J47" s="267" t="s">
        <v>899</v>
      </c>
      <c r="K47" s="267">
        <f t="shared" ref="K47:K48" si="48">H47-F47</f>
        <v>-18</v>
      </c>
      <c r="L47" s="299">
        <f>(F47*-0.07)/100</f>
        <v>-0.28420000000000001</v>
      </c>
      <c r="M47" s="300">
        <f t="shared" ref="M47:M48" si="49">(K47+L47)/F47</f>
        <v>-4.5034975369458122E-2</v>
      </c>
      <c r="N47" s="267" t="s">
        <v>549</v>
      </c>
      <c r="O47" s="301">
        <v>44958</v>
      </c>
      <c r="P47" s="270"/>
      <c r="Q47" s="198"/>
      <c r="R47" s="227" t="s">
        <v>538</v>
      </c>
      <c r="S47" s="197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1"/>
      <c r="AJ47" s="271"/>
      <c r="AK47" s="271"/>
      <c r="AL47" s="271"/>
    </row>
    <row r="48" spans="1:56" s="272" customFormat="1" ht="13.5" customHeight="1">
      <c r="A48" s="289">
        <v>4</v>
      </c>
      <c r="B48" s="288">
        <v>44958</v>
      </c>
      <c r="C48" s="317"/>
      <c r="D48" s="318" t="s">
        <v>188</v>
      </c>
      <c r="E48" s="319" t="s">
        <v>539</v>
      </c>
      <c r="F48" s="289">
        <v>2965</v>
      </c>
      <c r="G48" s="289">
        <v>2850</v>
      </c>
      <c r="H48" s="289">
        <v>3044</v>
      </c>
      <c r="I48" s="320" t="s">
        <v>900</v>
      </c>
      <c r="J48" s="287" t="s">
        <v>910</v>
      </c>
      <c r="K48" s="287">
        <f t="shared" si="48"/>
        <v>79</v>
      </c>
      <c r="L48" s="290">
        <f t="shared" ref="L48:L53" si="50">(F48*-0.7)/100</f>
        <v>-20.754999999999999</v>
      </c>
      <c r="M48" s="291">
        <f t="shared" si="49"/>
        <v>1.964418212478921E-2</v>
      </c>
      <c r="N48" s="287" t="s">
        <v>537</v>
      </c>
      <c r="O48" s="292">
        <v>44960</v>
      </c>
      <c r="P48" s="270"/>
      <c r="Q48" s="198"/>
      <c r="R48" s="227" t="s">
        <v>538</v>
      </c>
      <c r="S48" s="197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</row>
    <row r="49" spans="1:38" s="272" customFormat="1" ht="13.5" customHeight="1">
      <c r="A49" s="289">
        <v>5</v>
      </c>
      <c r="B49" s="294">
        <v>44959</v>
      </c>
      <c r="C49" s="317"/>
      <c r="D49" s="318" t="s">
        <v>183</v>
      </c>
      <c r="E49" s="319" t="s">
        <v>539</v>
      </c>
      <c r="F49" s="289">
        <v>2315</v>
      </c>
      <c r="G49" s="289">
        <v>2245</v>
      </c>
      <c r="H49" s="289">
        <v>2400</v>
      </c>
      <c r="I49" s="320" t="s">
        <v>906</v>
      </c>
      <c r="J49" s="287" t="s">
        <v>947</v>
      </c>
      <c r="K49" s="287">
        <f t="shared" ref="K49" si="51">H49-F49</f>
        <v>85</v>
      </c>
      <c r="L49" s="290">
        <f t="shared" si="50"/>
        <v>-16.204999999999998</v>
      </c>
      <c r="M49" s="291">
        <f t="shared" ref="M49" si="52">(K49+L49)/F49</f>
        <v>2.9717062634989203E-2</v>
      </c>
      <c r="N49" s="287" t="s">
        <v>537</v>
      </c>
      <c r="O49" s="292">
        <v>44972</v>
      </c>
      <c r="P49" s="270"/>
      <c r="Q49" s="198"/>
      <c r="R49" s="227" t="s">
        <v>538</v>
      </c>
      <c r="S49" s="197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</row>
    <row r="50" spans="1:38" s="272" customFormat="1" ht="13.5" customHeight="1">
      <c r="A50" s="289">
        <v>6</v>
      </c>
      <c r="B50" s="294">
        <v>44959</v>
      </c>
      <c r="C50" s="317"/>
      <c r="D50" s="318" t="s">
        <v>145</v>
      </c>
      <c r="E50" s="319" t="s">
        <v>539</v>
      </c>
      <c r="F50" s="289">
        <v>2125</v>
      </c>
      <c r="G50" s="289">
        <v>2060</v>
      </c>
      <c r="H50" s="289">
        <v>2192.5</v>
      </c>
      <c r="I50" s="320" t="s">
        <v>907</v>
      </c>
      <c r="J50" s="287" t="s">
        <v>938</v>
      </c>
      <c r="K50" s="287">
        <f t="shared" ref="K50" si="53">H50-F50</f>
        <v>67.5</v>
      </c>
      <c r="L50" s="290">
        <f t="shared" si="50"/>
        <v>-14.875</v>
      </c>
      <c r="M50" s="291">
        <f t="shared" ref="M50" si="54">(K50+L50)/F50</f>
        <v>2.4764705882352942E-2</v>
      </c>
      <c r="N50" s="287" t="s">
        <v>537</v>
      </c>
      <c r="O50" s="292">
        <v>44970</v>
      </c>
      <c r="P50" s="270"/>
      <c r="Q50" s="198"/>
      <c r="R50" s="227" t="s">
        <v>538</v>
      </c>
      <c r="S50" s="197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71"/>
      <c r="AL50" s="271"/>
    </row>
    <row r="51" spans="1:38" s="272" customFormat="1" ht="13.5" customHeight="1">
      <c r="A51" s="289">
        <v>7</v>
      </c>
      <c r="B51" s="294">
        <v>44964</v>
      </c>
      <c r="C51" s="317"/>
      <c r="D51" s="318" t="s">
        <v>268</v>
      </c>
      <c r="E51" s="319" t="s">
        <v>539</v>
      </c>
      <c r="F51" s="289">
        <v>399</v>
      </c>
      <c r="G51" s="289">
        <v>387</v>
      </c>
      <c r="H51" s="289">
        <v>413</v>
      </c>
      <c r="I51" s="320" t="s">
        <v>921</v>
      </c>
      <c r="J51" s="287" t="s">
        <v>932</v>
      </c>
      <c r="K51" s="287">
        <f t="shared" ref="K51:K53" si="55">H51-F51</f>
        <v>14</v>
      </c>
      <c r="L51" s="290">
        <f t="shared" si="50"/>
        <v>-2.7929999999999997</v>
      </c>
      <c r="M51" s="291">
        <f t="shared" ref="M51:M53" si="56">(K51+L51)/F51</f>
        <v>2.8087719298245616E-2</v>
      </c>
      <c r="N51" s="287" t="s">
        <v>537</v>
      </c>
      <c r="O51" s="292">
        <v>44967</v>
      </c>
      <c r="P51" s="270"/>
      <c r="Q51" s="198"/>
      <c r="R51" s="227" t="s">
        <v>538</v>
      </c>
      <c r="S51" s="197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1"/>
      <c r="AK51" s="271"/>
      <c r="AL51" s="271"/>
    </row>
    <row r="52" spans="1:38" s="272" customFormat="1" ht="13.5" customHeight="1">
      <c r="A52" s="289">
        <v>8</v>
      </c>
      <c r="B52" s="294">
        <v>44964</v>
      </c>
      <c r="C52" s="317"/>
      <c r="D52" s="318" t="s">
        <v>148</v>
      </c>
      <c r="E52" s="319" t="s">
        <v>539</v>
      </c>
      <c r="F52" s="289">
        <v>1365</v>
      </c>
      <c r="G52" s="289">
        <v>1330</v>
      </c>
      <c r="H52" s="289">
        <v>1395</v>
      </c>
      <c r="I52" s="320" t="s">
        <v>922</v>
      </c>
      <c r="J52" s="287" t="s">
        <v>552</v>
      </c>
      <c r="K52" s="287">
        <f t="shared" si="55"/>
        <v>30</v>
      </c>
      <c r="L52" s="290">
        <f t="shared" si="50"/>
        <v>-9.5549999999999997</v>
      </c>
      <c r="M52" s="291">
        <f t="shared" si="56"/>
        <v>1.4978021978021979E-2</v>
      </c>
      <c r="N52" s="287" t="s">
        <v>537</v>
      </c>
      <c r="O52" s="292">
        <v>44973</v>
      </c>
      <c r="P52" s="270"/>
      <c r="Q52" s="198"/>
      <c r="R52" s="227" t="s">
        <v>538</v>
      </c>
      <c r="S52" s="197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71"/>
      <c r="AL52" s="271"/>
    </row>
    <row r="53" spans="1:38" s="272" customFormat="1" ht="13.5" customHeight="1">
      <c r="A53" s="269">
        <v>9</v>
      </c>
      <c r="B53" s="352">
        <v>44965</v>
      </c>
      <c r="C53" s="321"/>
      <c r="D53" s="322" t="s">
        <v>75</v>
      </c>
      <c r="E53" s="323" t="s">
        <v>539</v>
      </c>
      <c r="F53" s="269">
        <v>772.5</v>
      </c>
      <c r="G53" s="269">
        <v>748</v>
      </c>
      <c r="H53" s="269">
        <v>745</v>
      </c>
      <c r="I53" s="324" t="s">
        <v>923</v>
      </c>
      <c r="J53" s="267" t="s">
        <v>1056</v>
      </c>
      <c r="K53" s="267">
        <f t="shared" si="55"/>
        <v>-27.5</v>
      </c>
      <c r="L53" s="299">
        <f t="shared" si="50"/>
        <v>-5.4074999999999998</v>
      </c>
      <c r="M53" s="300">
        <f t="shared" si="56"/>
        <v>-4.2598705501618123E-2</v>
      </c>
      <c r="N53" s="267" t="s">
        <v>549</v>
      </c>
      <c r="O53" s="301">
        <v>44985</v>
      </c>
      <c r="P53" s="270"/>
      <c r="Q53" s="198"/>
      <c r="R53" s="227" t="s">
        <v>538</v>
      </c>
      <c r="S53" s="197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1"/>
      <c r="AK53" s="271"/>
      <c r="AL53" s="271"/>
    </row>
    <row r="54" spans="1:38" s="272" customFormat="1" ht="13.5" customHeight="1">
      <c r="A54" s="269">
        <v>10</v>
      </c>
      <c r="B54" s="352">
        <v>44971</v>
      </c>
      <c r="C54" s="321"/>
      <c r="D54" s="322" t="s">
        <v>84</v>
      </c>
      <c r="E54" s="323" t="s">
        <v>539</v>
      </c>
      <c r="F54" s="269">
        <v>1023</v>
      </c>
      <c r="G54" s="269">
        <v>995</v>
      </c>
      <c r="H54" s="269">
        <v>965</v>
      </c>
      <c r="I54" s="324" t="s">
        <v>943</v>
      </c>
      <c r="J54" s="267" t="s">
        <v>965</v>
      </c>
      <c r="K54" s="267">
        <f t="shared" ref="K54" si="57">H54-F54</f>
        <v>-58</v>
      </c>
      <c r="L54" s="299">
        <f>(F54*-0.07)/100</f>
        <v>-0.71610000000000018</v>
      </c>
      <c r="M54" s="300">
        <f t="shared" ref="M54" si="58">(K54+L54)/F54</f>
        <v>-5.7395992179863145E-2</v>
      </c>
      <c r="N54" s="267" t="s">
        <v>549</v>
      </c>
      <c r="O54" s="301">
        <v>44977</v>
      </c>
      <c r="P54" s="270"/>
      <c r="Q54" s="198"/>
      <c r="R54" s="227" t="s">
        <v>538</v>
      </c>
      <c r="S54" s="197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71"/>
      <c r="AL54" s="271"/>
    </row>
    <row r="55" spans="1:38" s="272" customFormat="1" ht="13.5" customHeight="1">
      <c r="A55" s="289">
        <v>11</v>
      </c>
      <c r="B55" s="294">
        <v>44972</v>
      </c>
      <c r="C55" s="317"/>
      <c r="D55" s="318" t="s">
        <v>391</v>
      </c>
      <c r="E55" s="319" t="s">
        <v>539</v>
      </c>
      <c r="F55" s="289">
        <v>455</v>
      </c>
      <c r="G55" s="289">
        <v>442</v>
      </c>
      <c r="H55" s="289">
        <v>465.5</v>
      </c>
      <c r="I55" s="320" t="s">
        <v>948</v>
      </c>
      <c r="J55" s="287" t="s">
        <v>949</v>
      </c>
      <c r="K55" s="287">
        <f t="shared" ref="K55:K57" si="59">H55-F55</f>
        <v>10.5</v>
      </c>
      <c r="L55" s="290">
        <f>(F55*-0.07)/100</f>
        <v>-0.31850000000000001</v>
      </c>
      <c r="M55" s="291">
        <f t="shared" ref="M55:M57" si="60">(K55+L55)/F55</f>
        <v>2.2376923076923076E-2</v>
      </c>
      <c r="N55" s="287" t="s">
        <v>537</v>
      </c>
      <c r="O55" s="292">
        <v>44972</v>
      </c>
      <c r="P55" s="270"/>
      <c r="Q55" s="198"/>
      <c r="R55" s="227" t="s">
        <v>538</v>
      </c>
      <c r="S55" s="197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1"/>
      <c r="AJ55" s="271"/>
      <c r="AK55" s="271"/>
      <c r="AL55" s="271"/>
    </row>
    <row r="56" spans="1:38" s="272" customFormat="1" ht="13.5" customHeight="1">
      <c r="A56" s="289">
        <v>12</v>
      </c>
      <c r="B56" s="294">
        <v>44972</v>
      </c>
      <c r="C56" s="317"/>
      <c r="D56" s="318" t="s">
        <v>362</v>
      </c>
      <c r="E56" s="319" t="s">
        <v>539</v>
      </c>
      <c r="F56" s="289">
        <v>2860</v>
      </c>
      <c r="G56" s="289">
        <v>2770</v>
      </c>
      <c r="H56" s="289">
        <v>2950</v>
      </c>
      <c r="I56" s="320" t="s">
        <v>952</v>
      </c>
      <c r="J56" s="287" t="s">
        <v>953</v>
      </c>
      <c r="K56" s="287">
        <f t="shared" si="59"/>
        <v>90</v>
      </c>
      <c r="L56" s="290">
        <f>(F56*-0.7)/100</f>
        <v>-20.019999999999996</v>
      </c>
      <c r="M56" s="291">
        <f t="shared" si="60"/>
        <v>2.4468531468531469E-2</v>
      </c>
      <c r="N56" s="287" t="s">
        <v>537</v>
      </c>
      <c r="O56" s="292">
        <v>44973</v>
      </c>
      <c r="P56" s="270"/>
      <c r="Q56" s="198"/>
      <c r="R56" s="227" t="s">
        <v>538</v>
      </c>
      <c r="S56" s="197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71"/>
      <c r="AL56" s="271"/>
    </row>
    <row r="57" spans="1:38" s="198" customFormat="1" ht="13.5" customHeight="1">
      <c r="A57" s="269">
        <v>13</v>
      </c>
      <c r="B57" s="352">
        <v>44973</v>
      </c>
      <c r="C57" s="321"/>
      <c r="D57" s="322" t="s">
        <v>64</v>
      </c>
      <c r="E57" s="323" t="s">
        <v>539</v>
      </c>
      <c r="F57" s="269">
        <v>1420</v>
      </c>
      <c r="G57" s="269">
        <v>1379</v>
      </c>
      <c r="H57" s="269">
        <v>1362.5</v>
      </c>
      <c r="I57" s="324" t="s">
        <v>961</v>
      </c>
      <c r="J57" s="267" t="s">
        <v>994</v>
      </c>
      <c r="K57" s="267">
        <f t="shared" si="59"/>
        <v>-57.5</v>
      </c>
      <c r="L57" s="299">
        <f t="shared" ref="L57" si="61">(F57*-0.7)/100</f>
        <v>-9.94</v>
      </c>
      <c r="M57" s="300">
        <f t="shared" si="60"/>
        <v>-4.7492957746478874E-2</v>
      </c>
      <c r="N57" s="267" t="s">
        <v>549</v>
      </c>
      <c r="O57" s="301">
        <v>44979</v>
      </c>
      <c r="P57" s="270"/>
      <c r="R57" s="227" t="s">
        <v>538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</row>
    <row r="58" spans="1:38" s="198" customFormat="1" ht="13.5" customHeight="1">
      <c r="A58" s="289">
        <v>14</v>
      </c>
      <c r="B58" s="294">
        <v>44974</v>
      </c>
      <c r="C58" s="317"/>
      <c r="D58" s="318" t="s">
        <v>198</v>
      </c>
      <c r="E58" s="319" t="s">
        <v>539</v>
      </c>
      <c r="F58" s="289">
        <v>1113</v>
      </c>
      <c r="G58" s="289">
        <v>1075</v>
      </c>
      <c r="H58" s="289">
        <v>1153</v>
      </c>
      <c r="I58" s="320" t="s">
        <v>963</v>
      </c>
      <c r="J58" s="287" t="s">
        <v>580</v>
      </c>
      <c r="K58" s="287">
        <f t="shared" ref="K58" si="62">H58-F58</f>
        <v>40</v>
      </c>
      <c r="L58" s="290">
        <f>(F58*-0.7)/100</f>
        <v>-7.7909999999999995</v>
      </c>
      <c r="M58" s="291">
        <f t="shared" ref="M58" si="63">(K58+L58)/F58</f>
        <v>2.8938903863432168E-2</v>
      </c>
      <c r="N58" s="287" t="s">
        <v>537</v>
      </c>
      <c r="O58" s="292">
        <v>44977</v>
      </c>
      <c r="P58" s="270"/>
      <c r="R58" s="227" t="s">
        <v>538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</row>
    <row r="59" spans="1:38" s="198" customFormat="1" ht="13.5" customHeight="1">
      <c r="A59" s="289">
        <v>15</v>
      </c>
      <c r="B59" s="294">
        <v>44974</v>
      </c>
      <c r="C59" s="317"/>
      <c r="D59" s="318" t="s">
        <v>52</v>
      </c>
      <c r="E59" s="319" t="s">
        <v>539</v>
      </c>
      <c r="F59" s="289">
        <v>506.5</v>
      </c>
      <c r="G59" s="289">
        <v>492</v>
      </c>
      <c r="H59" s="289">
        <v>520.5</v>
      </c>
      <c r="I59" s="320" t="s">
        <v>964</v>
      </c>
      <c r="J59" s="287" t="s">
        <v>932</v>
      </c>
      <c r="K59" s="287">
        <f t="shared" ref="K59:K60" si="64">H59-F59</f>
        <v>14</v>
      </c>
      <c r="L59" s="290">
        <f>(F59*-0.7)/100</f>
        <v>-3.5454999999999997</v>
      </c>
      <c r="M59" s="291">
        <f t="shared" ref="M59:M60" si="65">(K59+L59)/F59</f>
        <v>2.064067127344521E-2</v>
      </c>
      <c r="N59" s="287" t="s">
        <v>537</v>
      </c>
      <c r="O59" s="292">
        <v>44978</v>
      </c>
      <c r="P59" s="270"/>
      <c r="R59" s="227" t="s">
        <v>538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</row>
    <row r="60" spans="1:38" s="198" customFormat="1" ht="13.5" customHeight="1">
      <c r="A60" s="269">
        <v>16</v>
      </c>
      <c r="B60" s="352">
        <v>44977</v>
      </c>
      <c r="C60" s="321"/>
      <c r="D60" s="322" t="s">
        <v>113</v>
      </c>
      <c r="E60" s="323" t="s">
        <v>539</v>
      </c>
      <c r="F60" s="269">
        <v>1121</v>
      </c>
      <c r="G60" s="269">
        <v>1090</v>
      </c>
      <c r="H60" s="269">
        <v>1085</v>
      </c>
      <c r="I60" s="324" t="s">
        <v>963</v>
      </c>
      <c r="J60" s="267" t="s">
        <v>1033</v>
      </c>
      <c r="K60" s="267">
        <f t="shared" si="64"/>
        <v>-36</v>
      </c>
      <c r="L60" s="299">
        <f t="shared" ref="L60" si="66">(F60*-0.7)/100</f>
        <v>-7.8469999999999995</v>
      </c>
      <c r="M60" s="300">
        <f t="shared" si="65"/>
        <v>-3.9114183764495984E-2</v>
      </c>
      <c r="N60" s="267" t="s">
        <v>549</v>
      </c>
      <c r="O60" s="301">
        <v>44984</v>
      </c>
      <c r="P60" s="270"/>
      <c r="R60" s="227" t="s">
        <v>538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</row>
    <row r="61" spans="1:38" s="198" customFormat="1" ht="13.5" customHeight="1">
      <c r="A61" s="201">
        <v>17</v>
      </c>
      <c r="B61" s="244">
        <v>44985</v>
      </c>
      <c r="C61" s="283"/>
      <c r="D61" s="284" t="s">
        <v>183</v>
      </c>
      <c r="E61" s="285" t="s">
        <v>539</v>
      </c>
      <c r="F61" s="201" t="s">
        <v>1057</v>
      </c>
      <c r="G61" s="201">
        <v>2270</v>
      </c>
      <c r="H61" s="201"/>
      <c r="I61" s="286" t="s">
        <v>960</v>
      </c>
      <c r="J61" s="226" t="s">
        <v>540</v>
      </c>
      <c r="K61" s="226"/>
      <c r="L61" s="304"/>
      <c r="M61" s="305"/>
      <c r="N61" s="226"/>
      <c r="O61" s="306"/>
      <c r="P61" s="270"/>
      <c r="R61" s="227" t="s">
        <v>538</v>
      </c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</row>
    <row r="62" spans="1:38" s="272" customFormat="1" ht="13.5" customHeight="1">
      <c r="A62" s="201"/>
      <c r="B62" s="199"/>
      <c r="C62" s="283"/>
      <c r="D62" s="284"/>
      <c r="E62" s="285"/>
      <c r="F62" s="201"/>
      <c r="G62" s="201"/>
      <c r="H62" s="201"/>
      <c r="I62" s="286"/>
      <c r="J62" s="226"/>
      <c r="K62" s="226"/>
      <c r="L62" s="304"/>
      <c r="M62" s="305"/>
      <c r="N62" s="226"/>
      <c r="O62" s="306"/>
      <c r="P62" s="270"/>
      <c r="Q62" s="198"/>
      <c r="R62" s="227"/>
      <c r="S62" s="197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</row>
    <row r="63" spans="1:38" s="272" customFormat="1" ht="13.5" customHeight="1">
      <c r="A63" s="230"/>
      <c r="B63" s="229"/>
      <c r="C63" s="273"/>
      <c r="D63" s="274"/>
      <c r="E63" s="275"/>
      <c r="F63" s="230"/>
      <c r="G63" s="230"/>
      <c r="H63" s="230"/>
      <c r="I63" s="276"/>
      <c r="J63" s="277"/>
      <c r="K63" s="277"/>
      <c r="L63" s="278"/>
      <c r="M63" s="279"/>
      <c r="N63" s="277"/>
      <c r="O63" s="280"/>
      <c r="P63" s="270"/>
      <c r="Q63" s="198"/>
      <c r="R63" s="227"/>
      <c r="S63" s="197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  <c r="AK63" s="271"/>
      <c r="AL63" s="271"/>
    </row>
    <row r="64" spans="1:38" s="272" customFormat="1" ht="13.5" customHeight="1">
      <c r="A64" s="230"/>
      <c r="B64" s="229"/>
      <c r="C64" s="273"/>
      <c r="D64" s="274"/>
      <c r="E64" s="275"/>
      <c r="F64" s="230"/>
      <c r="G64" s="230"/>
      <c r="H64" s="230"/>
      <c r="I64" s="276"/>
      <c r="J64" s="277"/>
      <c r="K64" s="277"/>
      <c r="L64" s="278"/>
      <c r="M64" s="279"/>
      <c r="N64" s="277"/>
      <c r="O64" s="280"/>
      <c r="P64" s="270"/>
      <c r="Q64" s="198"/>
      <c r="R64" s="227"/>
      <c r="S64" s="197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  <c r="AJ64" s="271"/>
      <c r="AK64" s="271"/>
      <c r="AL64" s="271"/>
    </row>
    <row r="65" spans="1:38" ht="44.25" customHeight="1">
      <c r="A65" s="109" t="s">
        <v>541</v>
      </c>
      <c r="B65" s="130"/>
      <c r="C65" s="130"/>
      <c r="D65" s="1"/>
      <c r="E65" s="6"/>
      <c r="F65" s="6"/>
      <c r="G65" s="6"/>
      <c r="H65" s="6" t="s">
        <v>553</v>
      </c>
      <c r="I65" s="6"/>
      <c r="J65" s="6"/>
      <c r="K65" s="105"/>
      <c r="L65" s="131"/>
      <c r="M65" s="105"/>
      <c r="N65" s="106"/>
      <c r="O65" s="105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38" ht="12.75" customHeight="1">
      <c r="A66" s="115" t="s">
        <v>542</v>
      </c>
      <c r="B66" s="109"/>
      <c r="C66" s="109"/>
      <c r="D66" s="109"/>
      <c r="E66" s="41"/>
      <c r="F66" s="116" t="s">
        <v>543</v>
      </c>
      <c r="G66" s="54"/>
      <c r="H66" s="41"/>
      <c r="I66" s="54"/>
      <c r="J66" s="6"/>
      <c r="K66" s="132"/>
      <c r="L66" s="133"/>
      <c r="M66" s="6"/>
      <c r="N66" s="99"/>
      <c r="O66" s="134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15"/>
      <c r="B67" s="109"/>
      <c r="C67" s="109"/>
      <c r="D67" s="109"/>
      <c r="E67" s="6"/>
      <c r="F67" s="116" t="s">
        <v>545</v>
      </c>
      <c r="G67" s="54"/>
      <c r="H67" s="41"/>
      <c r="I67" s="54"/>
      <c r="J67" s="6"/>
      <c r="K67" s="132"/>
      <c r="L67" s="133"/>
      <c r="M67" s="6"/>
      <c r="N67" s="99"/>
      <c r="O67" s="134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109"/>
      <c r="B68" s="109"/>
      <c r="C68" s="109"/>
      <c r="D68" s="109"/>
      <c r="E68" s="6"/>
      <c r="F68" s="6"/>
      <c r="G68" s="6"/>
      <c r="H68" s="6"/>
      <c r="I68" s="6"/>
      <c r="J68" s="121"/>
      <c r="K68" s="118"/>
      <c r="L68" s="119"/>
      <c r="M68" s="6"/>
      <c r="N68" s="122"/>
      <c r="O68" s="1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135" t="s">
        <v>554</v>
      </c>
      <c r="B69" s="135"/>
      <c r="C69" s="135"/>
      <c r="D69" s="135"/>
      <c r="E69" s="6"/>
      <c r="F69" s="6"/>
      <c r="G69" s="6"/>
      <c r="H69" s="6"/>
      <c r="I69" s="6"/>
      <c r="J69" s="6"/>
      <c r="K69" s="6"/>
      <c r="L69" s="6"/>
      <c r="M69" s="6"/>
      <c r="N69" s="6"/>
      <c r="O69" s="2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38.25" customHeight="1">
      <c r="A70" s="94" t="s">
        <v>16</v>
      </c>
      <c r="B70" s="94" t="s">
        <v>514</v>
      </c>
      <c r="C70" s="94"/>
      <c r="D70" s="95" t="s">
        <v>525</v>
      </c>
      <c r="E70" s="94" t="s">
        <v>526</v>
      </c>
      <c r="F70" s="94" t="s">
        <v>527</v>
      </c>
      <c r="G70" s="94" t="s">
        <v>547</v>
      </c>
      <c r="H70" s="94" t="s">
        <v>529</v>
      </c>
      <c r="I70" s="94" t="s">
        <v>530</v>
      </c>
      <c r="J70" s="93" t="s">
        <v>531</v>
      </c>
      <c r="K70" s="136" t="s">
        <v>555</v>
      </c>
      <c r="L70" s="96" t="s">
        <v>533</v>
      </c>
      <c r="M70" s="136" t="s">
        <v>556</v>
      </c>
      <c r="N70" s="94" t="s">
        <v>557</v>
      </c>
      <c r="O70" s="93" t="s">
        <v>535</v>
      </c>
      <c r="P70" s="95" t="s">
        <v>536</v>
      </c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s="198" customFormat="1" ht="12.75" customHeight="1">
      <c r="A71" s="289">
        <v>1</v>
      </c>
      <c r="B71" s="349">
        <v>44966</v>
      </c>
      <c r="C71" s="350"/>
      <c r="D71" s="350" t="s">
        <v>928</v>
      </c>
      <c r="E71" s="289" t="s">
        <v>539</v>
      </c>
      <c r="F71" s="289">
        <v>2346</v>
      </c>
      <c r="G71" s="289">
        <v>2297</v>
      </c>
      <c r="H71" s="346">
        <v>2395</v>
      </c>
      <c r="I71" s="346" t="s">
        <v>929</v>
      </c>
      <c r="J71" s="287" t="s">
        <v>843</v>
      </c>
      <c r="K71" s="346">
        <f t="shared" ref="K71" si="67">H71-F71</f>
        <v>49</v>
      </c>
      <c r="L71" s="347">
        <f t="shared" ref="L71:L73" si="68">(H71*N71)*0.07%</f>
        <v>419.12500000000006</v>
      </c>
      <c r="M71" s="348">
        <f t="shared" ref="M71" si="69">(K71*N71)-L71</f>
        <v>11830.875</v>
      </c>
      <c r="N71" s="346">
        <v>250</v>
      </c>
      <c r="O71" s="287" t="s">
        <v>537</v>
      </c>
      <c r="P71" s="288">
        <v>44972</v>
      </c>
      <c r="Q71" s="200"/>
      <c r="R71" s="203" t="s">
        <v>538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316">
        <v>2</v>
      </c>
      <c r="B72" s="349">
        <v>44977</v>
      </c>
      <c r="C72" s="315"/>
      <c r="D72" s="315" t="s">
        <v>967</v>
      </c>
      <c r="E72" s="316" t="s">
        <v>539</v>
      </c>
      <c r="F72" s="316">
        <v>1349</v>
      </c>
      <c r="G72" s="316">
        <v>1331</v>
      </c>
      <c r="H72" s="316">
        <v>1363</v>
      </c>
      <c r="I72" s="316" t="s">
        <v>968</v>
      </c>
      <c r="J72" s="287" t="s">
        <v>932</v>
      </c>
      <c r="K72" s="346">
        <f t="shared" ref="K72" si="70">H72-F72</f>
        <v>14</v>
      </c>
      <c r="L72" s="347">
        <f t="shared" ref="L72" si="71">(H72*N72)*0.07%</f>
        <v>667.87000000000012</v>
      </c>
      <c r="M72" s="348">
        <f t="shared" ref="M72" si="72">(K72*N72)-L72</f>
        <v>9132.1299999999992</v>
      </c>
      <c r="N72" s="346">
        <v>700</v>
      </c>
      <c r="O72" s="287" t="s">
        <v>537</v>
      </c>
      <c r="P72" s="288">
        <v>44977</v>
      </c>
      <c r="Q72" s="200"/>
      <c r="R72" s="203" t="s">
        <v>538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411">
        <v>3</v>
      </c>
      <c r="B73" s="409">
        <v>44977</v>
      </c>
      <c r="C73" s="350"/>
      <c r="D73" s="350" t="s">
        <v>969</v>
      </c>
      <c r="E73" s="289" t="s">
        <v>970</v>
      </c>
      <c r="F73" s="289">
        <v>239.25</v>
      </c>
      <c r="G73" s="289">
        <v>242</v>
      </c>
      <c r="H73" s="346">
        <v>233.5</v>
      </c>
      <c r="I73" s="346" t="s">
        <v>972</v>
      </c>
      <c r="J73" s="399" t="s">
        <v>983</v>
      </c>
      <c r="K73" s="346">
        <f>F73-H73</f>
        <v>5.75</v>
      </c>
      <c r="L73" s="347">
        <f t="shared" si="68"/>
        <v>294.21000000000004</v>
      </c>
      <c r="M73" s="401">
        <f>((4*N73)-394.21)</f>
        <v>6805.79</v>
      </c>
      <c r="N73" s="401">
        <v>1800</v>
      </c>
      <c r="O73" s="399" t="s">
        <v>537</v>
      </c>
      <c r="P73" s="389">
        <v>44978</v>
      </c>
      <c r="Q73" s="200"/>
      <c r="R73" s="203" t="s">
        <v>538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s="198" customFormat="1" ht="12.75" customHeight="1">
      <c r="A74" s="412"/>
      <c r="B74" s="410"/>
      <c r="C74" s="350"/>
      <c r="D74" s="350" t="s">
        <v>971</v>
      </c>
      <c r="E74" s="289" t="s">
        <v>970</v>
      </c>
      <c r="F74" s="289">
        <v>6.25</v>
      </c>
      <c r="G74" s="289"/>
      <c r="H74" s="346">
        <v>8</v>
      </c>
      <c r="I74" s="346"/>
      <c r="J74" s="400"/>
      <c r="K74" s="346">
        <f>F74-H74</f>
        <v>-1.75</v>
      </c>
      <c r="L74" s="347">
        <v>100</v>
      </c>
      <c r="M74" s="402"/>
      <c r="N74" s="402"/>
      <c r="O74" s="400"/>
      <c r="P74" s="390"/>
      <c r="Q74" s="200"/>
      <c r="R74" s="203" t="s">
        <v>538</v>
      </c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s="198" customFormat="1" ht="12.75" customHeight="1">
      <c r="A75" s="289">
        <v>4</v>
      </c>
      <c r="B75" s="349">
        <v>44977</v>
      </c>
      <c r="C75" s="350"/>
      <c r="D75" s="350" t="s">
        <v>973</v>
      </c>
      <c r="E75" s="289" t="s">
        <v>539</v>
      </c>
      <c r="F75" s="289">
        <v>3227.5</v>
      </c>
      <c r="G75" s="289">
        <v>3185</v>
      </c>
      <c r="H75" s="346">
        <v>3263.5</v>
      </c>
      <c r="I75" s="346" t="s">
        <v>974</v>
      </c>
      <c r="J75" s="287" t="s">
        <v>984</v>
      </c>
      <c r="K75" s="346">
        <f t="shared" ref="K75" si="73">H75-F75</f>
        <v>36</v>
      </c>
      <c r="L75" s="347">
        <f t="shared" ref="L75" si="74">(H75*N75)*0.07%</f>
        <v>628.22375000000011</v>
      </c>
      <c r="M75" s="348">
        <f t="shared" ref="M75" si="75">(K75*N75)-L75</f>
        <v>9271.776249999999</v>
      </c>
      <c r="N75" s="346">
        <v>275</v>
      </c>
      <c r="O75" s="287" t="s">
        <v>537</v>
      </c>
      <c r="P75" s="288">
        <v>44978</v>
      </c>
      <c r="Q75" s="200"/>
      <c r="R75" s="203" t="s">
        <v>801</v>
      </c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0"/>
      <c r="AG75" s="229"/>
      <c r="AH75" s="200"/>
      <c r="AI75" s="200"/>
      <c r="AJ75" s="230"/>
      <c r="AK75" s="230"/>
      <c r="AL75" s="230"/>
    </row>
    <row r="76" spans="1:38" s="198" customFormat="1" ht="12.75" customHeight="1">
      <c r="A76" s="201">
        <v>5</v>
      </c>
      <c r="B76" s="360">
        <v>44978</v>
      </c>
      <c r="C76" s="235"/>
      <c r="D76" s="235" t="s">
        <v>985</v>
      </c>
      <c r="E76" s="201" t="s">
        <v>539</v>
      </c>
      <c r="F76" s="201" t="s">
        <v>986</v>
      </c>
      <c r="G76" s="201">
        <v>432</v>
      </c>
      <c r="H76" s="202"/>
      <c r="I76" s="202" t="s">
        <v>987</v>
      </c>
      <c r="J76" s="226" t="s">
        <v>540</v>
      </c>
      <c r="K76" s="202"/>
      <c r="L76" s="218"/>
      <c r="M76" s="219"/>
      <c r="N76" s="202"/>
      <c r="O76" s="226"/>
      <c r="P76" s="199"/>
      <c r="Q76" s="200"/>
      <c r="R76" s="203" t="s">
        <v>801</v>
      </c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230"/>
      <c r="AG76" s="229"/>
      <c r="AH76" s="200"/>
      <c r="AI76" s="200"/>
      <c r="AJ76" s="230"/>
      <c r="AK76" s="230"/>
      <c r="AL76" s="230"/>
    </row>
    <row r="77" spans="1:38" s="198" customFormat="1" ht="12.75" customHeight="1">
      <c r="A77" s="289">
        <v>6</v>
      </c>
      <c r="B77" s="349">
        <v>44978</v>
      </c>
      <c r="C77" s="350"/>
      <c r="D77" s="350" t="s">
        <v>988</v>
      </c>
      <c r="E77" s="289" t="s">
        <v>970</v>
      </c>
      <c r="F77" s="289">
        <v>645</v>
      </c>
      <c r="G77" s="289">
        <v>662</v>
      </c>
      <c r="H77" s="346">
        <v>634.5</v>
      </c>
      <c r="I77" s="346" t="s">
        <v>989</v>
      </c>
      <c r="J77" s="287" t="s">
        <v>949</v>
      </c>
      <c r="K77" s="346">
        <f>F77-H77</f>
        <v>10.5</v>
      </c>
      <c r="L77" s="347">
        <f t="shared" ref="L77:L78" si="76">(H77*N77)*0.07%</f>
        <v>399.73500000000007</v>
      </c>
      <c r="M77" s="348">
        <f t="shared" ref="M77:M78" si="77">(K77*N77)-L77</f>
        <v>9050.2649999999994</v>
      </c>
      <c r="N77" s="346">
        <v>900</v>
      </c>
      <c r="O77" s="287" t="s">
        <v>537</v>
      </c>
      <c r="P77" s="288">
        <v>44979</v>
      </c>
      <c r="Q77" s="200"/>
      <c r="R77" s="203" t="s">
        <v>538</v>
      </c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230"/>
      <c r="AG77" s="229"/>
      <c r="AH77" s="200"/>
      <c r="AI77" s="200"/>
      <c r="AJ77" s="230"/>
      <c r="AK77" s="230"/>
      <c r="AL77" s="230"/>
    </row>
    <row r="78" spans="1:38" s="198" customFormat="1" ht="12.75" customHeight="1">
      <c r="A78" s="289">
        <v>7</v>
      </c>
      <c r="B78" s="349">
        <v>44979</v>
      </c>
      <c r="C78" s="350"/>
      <c r="D78" s="350" t="s">
        <v>995</v>
      </c>
      <c r="E78" s="289" t="s">
        <v>539</v>
      </c>
      <c r="F78" s="289">
        <v>154</v>
      </c>
      <c r="G78" s="289">
        <v>150.5</v>
      </c>
      <c r="H78" s="346">
        <v>156.25</v>
      </c>
      <c r="I78" s="346">
        <v>160</v>
      </c>
      <c r="J78" s="287" t="s">
        <v>1011</v>
      </c>
      <c r="K78" s="346">
        <f t="shared" ref="K78" si="78">H78-F78</f>
        <v>2.25</v>
      </c>
      <c r="L78" s="347">
        <f t="shared" si="76"/>
        <v>421.09375000000006</v>
      </c>
      <c r="M78" s="348">
        <f t="shared" si="77"/>
        <v>8241.40625</v>
      </c>
      <c r="N78" s="346">
        <v>3850</v>
      </c>
      <c r="O78" s="287" t="s">
        <v>537</v>
      </c>
      <c r="P78" s="288">
        <v>44980</v>
      </c>
      <c r="Q78" s="200"/>
      <c r="R78" s="203" t="s">
        <v>801</v>
      </c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230"/>
      <c r="AG78" s="229"/>
      <c r="AH78" s="200"/>
      <c r="AI78" s="200"/>
      <c r="AJ78" s="230"/>
      <c r="AK78" s="230"/>
      <c r="AL78" s="230"/>
    </row>
    <row r="79" spans="1:38" s="198" customFormat="1" ht="12.75" customHeight="1">
      <c r="A79" s="201">
        <v>8</v>
      </c>
      <c r="B79" s="360">
        <v>44979</v>
      </c>
      <c r="C79" s="235"/>
      <c r="D79" s="235" t="s">
        <v>996</v>
      </c>
      <c r="E79" s="201" t="s">
        <v>539</v>
      </c>
      <c r="F79" s="201" t="s">
        <v>997</v>
      </c>
      <c r="G79" s="201">
        <v>1380</v>
      </c>
      <c r="H79" s="202"/>
      <c r="I79" s="202" t="s">
        <v>998</v>
      </c>
      <c r="J79" s="226" t="s">
        <v>540</v>
      </c>
      <c r="K79" s="202"/>
      <c r="L79" s="218"/>
      <c r="M79" s="219"/>
      <c r="N79" s="202"/>
      <c r="O79" s="226"/>
      <c r="P79" s="199"/>
      <c r="Q79" s="200"/>
      <c r="R79" s="203" t="s">
        <v>538</v>
      </c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230"/>
      <c r="AG79" s="229"/>
      <c r="AH79" s="200"/>
      <c r="AI79" s="200"/>
      <c r="AJ79" s="230"/>
      <c r="AK79" s="230"/>
      <c r="AL79" s="230"/>
    </row>
    <row r="80" spans="1:38" s="198" customFormat="1" ht="12.75" customHeight="1">
      <c r="A80" s="269">
        <v>9</v>
      </c>
      <c r="B80" s="361">
        <v>44979</v>
      </c>
      <c r="C80" s="353"/>
      <c r="D80" s="353" t="s">
        <v>1000</v>
      </c>
      <c r="E80" s="269" t="s">
        <v>539</v>
      </c>
      <c r="F80" s="269">
        <v>2425</v>
      </c>
      <c r="G80" s="269">
        <v>2375</v>
      </c>
      <c r="H80" s="354">
        <v>2372.5</v>
      </c>
      <c r="I80" s="354" t="s">
        <v>1001</v>
      </c>
      <c r="J80" s="267" t="s">
        <v>1029</v>
      </c>
      <c r="K80" s="354">
        <f t="shared" ref="K80" si="79">H80-F80</f>
        <v>-52.5</v>
      </c>
      <c r="L80" s="370">
        <f t="shared" ref="L80" si="80">(H80*N80)*0.07%</f>
        <v>415.18750000000006</v>
      </c>
      <c r="M80" s="371">
        <f t="shared" ref="M80" si="81">(K80*N80)-L80</f>
        <v>-13540.1875</v>
      </c>
      <c r="N80" s="354">
        <v>250</v>
      </c>
      <c r="O80" s="267" t="s">
        <v>549</v>
      </c>
      <c r="P80" s="268">
        <v>44984</v>
      </c>
      <c r="Q80" s="200"/>
      <c r="R80" s="203" t="s">
        <v>538</v>
      </c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230"/>
      <c r="AG80" s="229"/>
      <c r="AH80" s="200"/>
      <c r="AI80" s="200"/>
      <c r="AJ80" s="230"/>
      <c r="AK80" s="230"/>
      <c r="AL80" s="230"/>
    </row>
    <row r="81" spans="1:38" s="198" customFormat="1" ht="12.75" customHeight="1">
      <c r="A81" s="269">
        <v>10</v>
      </c>
      <c r="B81" s="361">
        <v>44979</v>
      </c>
      <c r="C81" s="353"/>
      <c r="D81" s="353" t="s">
        <v>967</v>
      </c>
      <c r="E81" s="269" t="s">
        <v>539</v>
      </c>
      <c r="F81" s="269">
        <v>1339</v>
      </c>
      <c r="G81" s="269">
        <v>1320</v>
      </c>
      <c r="H81" s="354">
        <v>1320</v>
      </c>
      <c r="I81" s="354" t="s">
        <v>1004</v>
      </c>
      <c r="J81" s="267" t="s">
        <v>1012</v>
      </c>
      <c r="K81" s="354">
        <f t="shared" ref="K81" si="82">H81-F81</f>
        <v>-19</v>
      </c>
      <c r="L81" s="370">
        <f t="shared" ref="L81:L83" si="83">(H81*N81)*0.07%</f>
        <v>646.80000000000007</v>
      </c>
      <c r="M81" s="371">
        <f t="shared" ref="M81:M83" si="84">(K81*N81)-L81</f>
        <v>-13946.8</v>
      </c>
      <c r="N81" s="354">
        <v>700</v>
      </c>
      <c r="O81" s="267" t="s">
        <v>549</v>
      </c>
      <c r="P81" s="268">
        <v>44980</v>
      </c>
      <c r="Q81" s="200"/>
      <c r="R81" s="203" t="s">
        <v>801</v>
      </c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230"/>
      <c r="AG81" s="229"/>
      <c r="AH81" s="200"/>
      <c r="AI81" s="200"/>
      <c r="AJ81" s="230"/>
      <c r="AK81" s="230"/>
      <c r="AL81" s="230"/>
    </row>
    <row r="82" spans="1:38" s="198" customFormat="1" ht="12.75" customHeight="1">
      <c r="A82" s="289">
        <v>11</v>
      </c>
      <c r="B82" s="349">
        <v>44979</v>
      </c>
      <c r="C82" s="350"/>
      <c r="D82" s="350" t="s">
        <v>1005</v>
      </c>
      <c r="E82" s="289" t="s">
        <v>970</v>
      </c>
      <c r="F82" s="289">
        <v>82.7</v>
      </c>
      <c r="G82" s="289">
        <v>84.7</v>
      </c>
      <c r="H82" s="346">
        <v>81.5</v>
      </c>
      <c r="I82" s="346" t="s">
        <v>1006</v>
      </c>
      <c r="J82" s="287" t="s">
        <v>1013</v>
      </c>
      <c r="K82" s="346">
        <f>F82-H82</f>
        <v>1.2000000000000028</v>
      </c>
      <c r="L82" s="347">
        <f t="shared" si="83"/>
        <v>385.08750000000003</v>
      </c>
      <c r="M82" s="348">
        <f t="shared" si="84"/>
        <v>7714.9125000000195</v>
      </c>
      <c r="N82" s="346">
        <v>6750</v>
      </c>
      <c r="O82" s="287" t="s">
        <v>537</v>
      </c>
      <c r="P82" s="288">
        <v>44980</v>
      </c>
      <c r="Q82" s="200"/>
      <c r="R82" s="203" t="s">
        <v>538</v>
      </c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30"/>
      <c r="AG82" s="229"/>
      <c r="AH82" s="200"/>
      <c r="AI82" s="200"/>
      <c r="AJ82" s="230"/>
      <c r="AK82" s="230"/>
      <c r="AL82" s="230"/>
    </row>
    <row r="83" spans="1:38" s="198" customFormat="1" ht="12.75" customHeight="1">
      <c r="A83" s="289">
        <v>12</v>
      </c>
      <c r="B83" s="349">
        <v>44985</v>
      </c>
      <c r="C83" s="350"/>
      <c r="D83" s="350" t="s">
        <v>973</v>
      </c>
      <c r="E83" s="289" t="s">
        <v>539</v>
      </c>
      <c r="F83" s="289">
        <v>3215</v>
      </c>
      <c r="G83" s="289">
        <v>3170</v>
      </c>
      <c r="H83" s="346">
        <v>3245</v>
      </c>
      <c r="I83" s="346" t="s">
        <v>1058</v>
      </c>
      <c r="J83" s="287" t="s">
        <v>552</v>
      </c>
      <c r="K83" s="346">
        <f t="shared" ref="K83" si="85">H83-F83</f>
        <v>30</v>
      </c>
      <c r="L83" s="347">
        <f t="shared" si="83"/>
        <v>624.66250000000014</v>
      </c>
      <c r="M83" s="348">
        <f t="shared" si="84"/>
        <v>7625.3374999999996</v>
      </c>
      <c r="N83" s="346">
        <v>275</v>
      </c>
      <c r="O83" s="287" t="s">
        <v>537</v>
      </c>
      <c r="P83" s="288">
        <v>44985</v>
      </c>
      <c r="Q83" s="200"/>
      <c r="R83" s="203" t="s">
        <v>801</v>
      </c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230"/>
      <c r="AG83" s="229"/>
      <c r="AH83" s="200"/>
      <c r="AI83" s="200"/>
      <c r="AJ83" s="230"/>
      <c r="AK83" s="230"/>
      <c r="AL83" s="230"/>
    </row>
    <row r="84" spans="1:38" s="198" customFormat="1" ht="12.75" customHeight="1">
      <c r="A84" s="201"/>
      <c r="B84" s="360"/>
      <c r="C84" s="235"/>
      <c r="D84" s="235"/>
      <c r="E84" s="201"/>
      <c r="F84" s="201"/>
      <c r="G84" s="201"/>
      <c r="H84" s="202"/>
      <c r="I84" s="202"/>
      <c r="J84" s="226"/>
      <c r="K84" s="202"/>
      <c r="L84" s="218"/>
      <c r="M84" s="219"/>
      <c r="N84" s="202"/>
      <c r="O84" s="226"/>
      <c r="P84" s="199"/>
      <c r="Q84" s="200"/>
      <c r="R84" s="203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230"/>
      <c r="AG84" s="229"/>
      <c r="AH84" s="200"/>
      <c r="AI84" s="200"/>
      <c r="AJ84" s="230"/>
      <c r="AK84" s="230"/>
      <c r="AL84" s="230"/>
    </row>
    <row r="85" spans="1:38" s="198" customFormat="1" ht="12.75" customHeight="1">
      <c r="A85" s="201"/>
      <c r="B85" s="360"/>
      <c r="C85" s="235"/>
      <c r="D85" s="235"/>
      <c r="E85" s="201"/>
      <c r="F85" s="201"/>
      <c r="G85" s="201"/>
      <c r="H85" s="202"/>
      <c r="I85" s="202"/>
      <c r="J85" s="226"/>
      <c r="K85" s="202"/>
      <c r="L85" s="218"/>
      <c r="M85" s="219"/>
      <c r="N85" s="202"/>
      <c r="O85" s="226"/>
      <c r="P85" s="199"/>
      <c r="Q85" s="200"/>
      <c r="R85" s="203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230"/>
      <c r="AG85" s="229"/>
      <c r="AH85" s="200"/>
      <c r="AI85" s="200"/>
      <c r="AJ85" s="230"/>
      <c r="AK85" s="230"/>
      <c r="AL85" s="230"/>
    </row>
    <row r="86" spans="1:38" s="198" customFormat="1" ht="12.75" customHeight="1">
      <c r="A86" s="201"/>
      <c r="B86" s="360"/>
      <c r="C86" s="235"/>
      <c r="D86" s="235"/>
      <c r="E86" s="201"/>
      <c r="F86" s="201"/>
      <c r="G86" s="201"/>
      <c r="H86" s="202"/>
      <c r="I86" s="202"/>
      <c r="J86" s="226"/>
      <c r="K86" s="202"/>
      <c r="L86" s="218"/>
      <c r="M86" s="219"/>
      <c r="N86" s="202"/>
      <c r="O86" s="226"/>
      <c r="P86" s="199"/>
      <c r="Q86" s="200"/>
      <c r="R86" s="203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230"/>
      <c r="AG86" s="229"/>
      <c r="AH86" s="200"/>
      <c r="AI86" s="200"/>
      <c r="AJ86" s="230"/>
      <c r="AK86" s="230"/>
      <c r="AL86" s="230"/>
    </row>
    <row r="87" spans="1:38" s="198" customFormat="1" ht="12.75" customHeight="1">
      <c r="A87" s="201"/>
      <c r="B87" s="199"/>
      <c r="C87" s="235"/>
      <c r="D87" s="235"/>
      <c r="E87" s="201"/>
      <c r="F87" s="201"/>
      <c r="G87" s="201"/>
      <c r="H87" s="202"/>
      <c r="I87" s="202"/>
      <c r="J87" s="226"/>
      <c r="K87" s="235"/>
      <c r="L87" s="201"/>
      <c r="M87" s="201"/>
      <c r="N87" s="201"/>
      <c r="O87" s="202"/>
      <c r="P87" s="202"/>
      <c r="Q87" s="200"/>
      <c r="R87" s="203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230"/>
      <c r="AG87" s="229"/>
      <c r="AH87" s="200"/>
      <c r="AI87" s="200"/>
      <c r="AJ87" s="230"/>
      <c r="AK87" s="230"/>
      <c r="AL87" s="230"/>
    </row>
    <row r="88" spans="1:38" ht="38.25" customHeight="1">
      <c r="A88" s="137" t="s">
        <v>559</v>
      </c>
      <c r="B88" s="137"/>
      <c r="C88" s="137"/>
      <c r="D88" s="137"/>
      <c r="E88" s="138"/>
      <c r="F88" s="102"/>
      <c r="G88" s="102"/>
      <c r="H88" s="102"/>
      <c r="I88" s="102"/>
      <c r="J88" s="1"/>
      <c r="K88" s="6"/>
      <c r="L88" s="6"/>
      <c r="M88" s="6"/>
      <c r="N88" s="1"/>
      <c r="O88" s="1"/>
      <c r="P88" s="4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38.25">
      <c r="A89" s="94" t="s">
        <v>16</v>
      </c>
      <c r="B89" s="94" t="s">
        <v>514</v>
      </c>
      <c r="C89" s="94"/>
      <c r="D89" s="95" t="s">
        <v>525</v>
      </c>
      <c r="E89" s="94" t="s">
        <v>526</v>
      </c>
      <c r="F89" s="94" t="s">
        <v>527</v>
      </c>
      <c r="G89" s="94" t="s">
        <v>547</v>
      </c>
      <c r="H89" s="94" t="s">
        <v>529</v>
      </c>
      <c r="I89" s="94" t="s">
        <v>530</v>
      </c>
      <c r="J89" s="93" t="s">
        <v>531</v>
      </c>
      <c r="K89" s="93" t="s">
        <v>560</v>
      </c>
      <c r="L89" s="96" t="s">
        <v>533</v>
      </c>
      <c r="M89" s="136" t="s">
        <v>556</v>
      </c>
      <c r="N89" s="94" t="s">
        <v>557</v>
      </c>
      <c r="O89" s="94" t="s">
        <v>535</v>
      </c>
      <c r="P89" s="95" t="s">
        <v>536</v>
      </c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s="198" customFormat="1" ht="15.6" customHeight="1">
      <c r="A90" s="342">
        <v>1</v>
      </c>
      <c r="B90" s="336">
        <v>44951</v>
      </c>
      <c r="C90" s="307"/>
      <c r="D90" s="307" t="s">
        <v>885</v>
      </c>
      <c r="E90" s="308" t="s">
        <v>539</v>
      </c>
      <c r="F90" s="308">
        <v>0.95</v>
      </c>
      <c r="G90" s="308">
        <v>0.2</v>
      </c>
      <c r="H90" s="309">
        <v>0.95</v>
      </c>
      <c r="I90" s="310" t="s">
        <v>886</v>
      </c>
      <c r="J90" s="311" t="s">
        <v>901</v>
      </c>
      <c r="K90" s="309">
        <f t="shared" ref="K90" si="86">H90-F90</f>
        <v>0</v>
      </c>
      <c r="L90" s="312">
        <v>100</v>
      </c>
      <c r="M90" s="313">
        <f t="shared" ref="M90" si="87">(K90*N90)-L90</f>
        <v>-100</v>
      </c>
      <c r="N90" s="309">
        <v>5700</v>
      </c>
      <c r="O90" s="311" t="s">
        <v>658</v>
      </c>
      <c r="P90" s="314">
        <v>44958</v>
      </c>
      <c r="Q90" s="197"/>
      <c r="R90" s="203" t="s">
        <v>538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416">
        <v>2</v>
      </c>
      <c r="B91" s="409">
        <v>44953</v>
      </c>
      <c r="C91" s="315"/>
      <c r="D91" s="315" t="s">
        <v>888</v>
      </c>
      <c r="E91" s="316" t="s">
        <v>539</v>
      </c>
      <c r="F91" s="316">
        <v>107.5</v>
      </c>
      <c r="G91" s="316"/>
      <c r="H91" s="316">
        <v>202.5</v>
      </c>
      <c r="I91" s="337"/>
      <c r="J91" s="399" t="s">
        <v>902</v>
      </c>
      <c r="K91" s="316">
        <f>H91-F91</f>
        <v>95</v>
      </c>
      <c r="L91" s="338">
        <v>100</v>
      </c>
      <c r="M91" s="397">
        <v>850</v>
      </c>
      <c r="N91" s="316">
        <v>50</v>
      </c>
      <c r="O91" s="399" t="s">
        <v>537</v>
      </c>
      <c r="P91" s="389">
        <v>44958</v>
      </c>
      <c r="Q91" s="197"/>
      <c r="R91" s="203" t="s">
        <v>801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417"/>
      <c r="B92" s="417"/>
      <c r="C92" s="315"/>
      <c r="D92" s="315" t="s">
        <v>889</v>
      </c>
      <c r="E92" s="316" t="s">
        <v>539</v>
      </c>
      <c r="F92" s="316">
        <v>77.5</v>
      </c>
      <c r="G92" s="316"/>
      <c r="H92" s="316">
        <v>3.5</v>
      </c>
      <c r="I92" s="337"/>
      <c r="J92" s="400"/>
      <c r="K92" s="316">
        <f>H92-F92</f>
        <v>-74</v>
      </c>
      <c r="L92" s="338">
        <v>100</v>
      </c>
      <c r="M92" s="398"/>
      <c r="N92" s="316">
        <v>50</v>
      </c>
      <c r="O92" s="400"/>
      <c r="P92" s="390"/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39">
        <v>3</v>
      </c>
      <c r="B93" s="340">
        <v>44958</v>
      </c>
      <c r="C93" s="315"/>
      <c r="D93" s="315" t="s">
        <v>903</v>
      </c>
      <c r="E93" s="316" t="s">
        <v>539</v>
      </c>
      <c r="F93" s="316">
        <v>96</v>
      </c>
      <c r="G93" s="316">
        <v>18</v>
      </c>
      <c r="H93" s="316">
        <v>147.5</v>
      </c>
      <c r="I93" s="337" t="s">
        <v>904</v>
      </c>
      <c r="J93" s="335" t="s">
        <v>905</v>
      </c>
      <c r="K93" s="316">
        <f>H93-F93</f>
        <v>51.5</v>
      </c>
      <c r="L93" s="338">
        <v>100</v>
      </c>
      <c r="M93" s="341">
        <v>2475</v>
      </c>
      <c r="N93" s="316">
        <v>50</v>
      </c>
      <c r="O93" s="287" t="s">
        <v>537</v>
      </c>
      <c r="P93" s="288">
        <v>44958</v>
      </c>
      <c r="Q93" s="197"/>
      <c r="R93" s="203" t="s">
        <v>538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39">
        <v>4</v>
      </c>
      <c r="B94" s="340">
        <v>44960</v>
      </c>
      <c r="C94" s="315"/>
      <c r="D94" s="315" t="s">
        <v>911</v>
      </c>
      <c r="E94" s="316" t="s">
        <v>539</v>
      </c>
      <c r="F94" s="316">
        <v>41</v>
      </c>
      <c r="G94" s="316">
        <v>24</v>
      </c>
      <c r="H94" s="316">
        <v>46</v>
      </c>
      <c r="I94" s="337" t="s">
        <v>912</v>
      </c>
      <c r="J94" s="335" t="s">
        <v>925</v>
      </c>
      <c r="K94" s="316">
        <f>H94-F94</f>
        <v>5</v>
      </c>
      <c r="L94" s="338">
        <v>100</v>
      </c>
      <c r="M94" s="341">
        <f>(K94*N94)-100</f>
        <v>1150</v>
      </c>
      <c r="N94" s="316">
        <v>250</v>
      </c>
      <c r="O94" s="287" t="s">
        <v>537</v>
      </c>
      <c r="P94" s="288">
        <v>44965</v>
      </c>
      <c r="Q94" s="197"/>
      <c r="R94" s="203" t="s">
        <v>538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39">
        <v>5</v>
      </c>
      <c r="B95" s="340">
        <v>44966</v>
      </c>
      <c r="C95" s="315"/>
      <c r="D95" s="315" t="s">
        <v>926</v>
      </c>
      <c r="E95" s="316" t="s">
        <v>539</v>
      </c>
      <c r="F95" s="316">
        <v>6.4</v>
      </c>
      <c r="G95" s="316">
        <v>3</v>
      </c>
      <c r="H95" s="316">
        <v>7.7</v>
      </c>
      <c r="I95" s="337" t="s">
        <v>927</v>
      </c>
      <c r="J95" s="335" t="s">
        <v>940</v>
      </c>
      <c r="K95" s="316">
        <f>H95-F95</f>
        <v>1.2999999999999998</v>
      </c>
      <c r="L95" s="338">
        <v>100</v>
      </c>
      <c r="M95" s="341">
        <f>(K95*N95)-100</f>
        <v>1199.9999999999998</v>
      </c>
      <c r="N95" s="316">
        <v>1000</v>
      </c>
      <c r="O95" s="287" t="s">
        <v>537</v>
      </c>
      <c r="P95" s="288">
        <v>44971</v>
      </c>
      <c r="Q95" s="1"/>
      <c r="R95" s="203" t="s">
        <v>538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97"/>
      <c r="AI95" s="197"/>
      <c r="AJ95" s="203"/>
      <c r="AK95" s="197"/>
      <c r="AL95" s="197"/>
    </row>
    <row r="96" spans="1:38" s="198" customFormat="1" ht="15.6" customHeight="1">
      <c r="A96" s="339">
        <v>6</v>
      </c>
      <c r="B96" s="340">
        <v>44970</v>
      </c>
      <c r="C96" s="315"/>
      <c r="D96" s="315" t="s">
        <v>933</v>
      </c>
      <c r="E96" s="316" t="s">
        <v>539</v>
      </c>
      <c r="F96" s="316">
        <v>75</v>
      </c>
      <c r="G96" s="316">
        <v>35</v>
      </c>
      <c r="H96" s="316">
        <v>95</v>
      </c>
      <c r="I96" s="337" t="s">
        <v>934</v>
      </c>
      <c r="J96" s="335" t="s">
        <v>941</v>
      </c>
      <c r="K96" s="316">
        <f t="shared" ref="K96:K97" si="88">H96-F96</f>
        <v>20</v>
      </c>
      <c r="L96" s="338">
        <v>100</v>
      </c>
      <c r="M96" s="341">
        <f t="shared" ref="M96:M97" si="89">(K96*N96)-100</f>
        <v>900</v>
      </c>
      <c r="N96" s="316">
        <v>50</v>
      </c>
      <c r="O96" s="287" t="s">
        <v>537</v>
      </c>
      <c r="P96" s="288">
        <v>44971</v>
      </c>
      <c r="Q96" s="1"/>
      <c r="R96" s="203" t="s">
        <v>538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97"/>
      <c r="AI96" s="197"/>
      <c r="AJ96" s="203"/>
      <c r="AK96" s="197"/>
      <c r="AL96" s="197"/>
    </row>
    <row r="97" spans="1:38" s="198" customFormat="1" ht="15.6" customHeight="1">
      <c r="A97" s="339">
        <v>7</v>
      </c>
      <c r="B97" s="340">
        <v>44970</v>
      </c>
      <c r="C97" s="315"/>
      <c r="D97" s="315" t="s">
        <v>935</v>
      </c>
      <c r="E97" s="316" t="s">
        <v>539</v>
      </c>
      <c r="F97" s="316">
        <v>29.5</v>
      </c>
      <c r="G97" s="316">
        <v>9</v>
      </c>
      <c r="H97" s="316">
        <v>38</v>
      </c>
      <c r="I97" s="337" t="s">
        <v>936</v>
      </c>
      <c r="J97" s="335" t="s">
        <v>942</v>
      </c>
      <c r="K97" s="316">
        <f t="shared" si="88"/>
        <v>8.5</v>
      </c>
      <c r="L97" s="338">
        <v>100</v>
      </c>
      <c r="M97" s="341">
        <f t="shared" si="89"/>
        <v>2025</v>
      </c>
      <c r="N97" s="316">
        <v>250</v>
      </c>
      <c r="O97" s="287" t="s">
        <v>537</v>
      </c>
      <c r="P97" s="288">
        <v>44971</v>
      </c>
      <c r="Q97" s="1"/>
      <c r="R97" s="203" t="s">
        <v>538</v>
      </c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97"/>
      <c r="AI97" s="197"/>
      <c r="AJ97" s="203"/>
      <c r="AK97" s="197"/>
      <c r="AL97" s="197"/>
    </row>
    <row r="98" spans="1:38" s="272" customFormat="1" ht="15.6" customHeight="1">
      <c r="A98" s="351">
        <v>8</v>
      </c>
      <c r="B98" s="352">
        <v>44971</v>
      </c>
      <c r="C98" s="353"/>
      <c r="D98" s="353" t="s">
        <v>944</v>
      </c>
      <c r="E98" s="269" t="s">
        <v>539</v>
      </c>
      <c r="F98" s="269">
        <v>19</v>
      </c>
      <c r="G98" s="269">
        <v>9</v>
      </c>
      <c r="H98" s="354">
        <v>16</v>
      </c>
      <c r="I98" s="355" t="s">
        <v>945</v>
      </c>
      <c r="J98" s="356" t="s">
        <v>954</v>
      </c>
      <c r="K98" s="357">
        <f t="shared" ref="K98" si="90">H98-F98</f>
        <v>-3</v>
      </c>
      <c r="L98" s="358">
        <v>100</v>
      </c>
      <c r="M98" s="359">
        <f t="shared" ref="M98" si="91">(K98*N98)-100</f>
        <v>-1750</v>
      </c>
      <c r="N98" s="357">
        <v>550</v>
      </c>
      <c r="O98" s="267" t="s">
        <v>549</v>
      </c>
      <c r="P98" s="268">
        <v>44973</v>
      </c>
      <c r="Q98" s="1"/>
      <c r="R98" s="203" t="s">
        <v>538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271"/>
      <c r="AI98" s="271"/>
      <c r="AJ98" s="345"/>
      <c r="AK98" s="271"/>
      <c r="AL98" s="271"/>
    </row>
    <row r="99" spans="1:38" s="272" customFormat="1" ht="15.6" customHeight="1">
      <c r="A99" s="351">
        <v>9</v>
      </c>
      <c r="B99" s="352">
        <v>44972</v>
      </c>
      <c r="C99" s="353"/>
      <c r="D99" s="353" t="s">
        <v>950</v>
      </c>
      <c r="E99" s="269" t="s">
        <v>539</v>
      </c>
      <c r="F99" s="269">
        <v>55</v>
      </c>
      <c r="G99" s="269">
        <v>17</v>
      </c>
      <c r="H99" s="354">
        <v>7</v>
      </c>
      <c r="I99" s="355" t="s">
        <v>951</v>
      </c>
      <c r="J99" s="356" t="s">
        <v>962</v>
      </c>
      <c r="K99" s="357">
        <f t="shared" ref="K99:K100" si="92">H99-F99</f>
        <v>-48</v>
      </c>
      <c r="L99" s="358">
        <v>100</v>
      </c>
      <c r="M99" s="359">
        <f t="shared" ref="M99" si="93">(K99*N99)-100</f>
        <v>-2500</v>
      </c>
      <c r="N99" s="357">
        <v>50</v>
      </c>
      <c r="O99" s="267" t="s">
        <v>549</v>
      </c>
      <c r="P99" s="268">
        <v>44973</v>
      </c>
      <c r="Q99" s="1"/>
      <c r="R99" s="203" t="s">
        <v>538</v>
      </c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271"/>
      <c r="AI99" s="271"/>
      <c r="AJ99" s="345"/>
      <c r="AK99" s="271"/>
      <c r="AL99" s="271"/>
    </row>
    <row r="100" spans="1:38" s="272" customFormat="1" ht="15.6" customHeight="1">
      <c r="A100" s="413">
        <v>10</v>
      </c>
      <c r="B100" s="415">
        <v>44977</v>
      </c>
      <c r="C100" s="362"/>
      <c r="D100" s="362" t="s">
        <v>975</v>
      </c>
      <c r="E100" s="357" t="s">
        <v>539</v>
      </c>
      <c r="F100" s="357">
        <v>72</v>
      </c>
      <c r="G100" s="357"/>
      <c r="H100" s="357">
        <v>0</v>
      </c>
      <c r="I100" s="363"/>
      <c r="J100" s="393" t="s">
        <v>1009</v>
      </c>
      <c r="K100" s="357">
        <f t="shared" si="92"/>
        <v>-72</v>
      </c>
      <c r="L100" s="358">
        <v>100</v>
      </c>
      <c r="M100" s="391">
        <f>(-43*50)-200</f>
        <v>-2350</v>
      </c>
      <c r="N100" s="357">
        <v>50</v>
      </c>
      <c r="O100" s="393" t="s">
        <v>549</v>
      </c>
      <c r="P100" s="395">
        <v>44980</v>
      </c>
      <c r="Q100" s="1"/>
      <c r="R100" s="203" t="s">
        <v>801</v>
      </c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271"/>
      <c r="AI100" s="271"/>
      <c r="AJ100" s="345"/>
      <c r="AK100" s="271"/>
      <c r="AL100" s="271"/>
    </row>
    <row r="101" spans="1:38" s="272" customFormat="1" ht="15.6" customHeight="1">
      <c r="A101" s="414"/>
      <c r="B101" s="414"/>
      <c r="C101" s="362"/>
      <c r="D101" s="362" t="s">
        <v>976</v>
      </c>
      <c r="E101" s="357" t="s">
        <v>970</v>
      </c>
      <c r="F101" s="357">
        <v>29</v>
      </c>
      <c r="G101" s="357"/>
      <c r="H101" s="357">
        <v>0</v>
      </c>
      <c r="I101" s="363"/>
      <c r="J101" s="394"/>
      <c r="K101" s="357">
        <f>F101-H101</f>
        <v>29</v>
      </c>
      <c r="L101" s="358">
        <v>100</v>
      </c>
      <c r="M101" s="392"/>
      <c r="N101" s="357">
        <v>50</v>
      </c>
      <c r="O101" s="394"/>
      <c r="P101" s="396"/>
      <c r="Q101" s="1"/>
      <c r="R101" s="203" t="s">
        <v>801</v>
      </c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271"/>
      <c r="AI101" s="271"/>
      <c r="AJ101" s="345"/>
      <c r="AK101" s="271"/>
      <c r="AL101" s="271"/>
    </row>
    <row r="102" spans="1:38" s="272" customFormat="1" ht="15.6" customHeight="1">
      <c r="A102" s="372">
        <v>11</v>
      </c>
      <c r="B102" s="369">
        <v>44978</v>
      </c>
      <c r="C102" s="362"/>
      <c r="D102" s="362" t="s">
        <v>990</v>
      </c>
      <c r="E102" s="357" t="s">
        <v>539</v>
      </c>
      <c r="F102" s="357">
        <v>48</v>
      </c>
      <c r="G102" s="357">
        <v>32</v>
      </c>
      <c r="H102" s="357">
        <v>32</v>
      </c>
      <c r="I102" s="363" t="s">
        <v>991</v>
      </c>
      <c r="J102" s="356" t="s">
        <v>1010</v>
      </c>
      <c r="K102" s="357">
        <f t="shared" ref="K102" si="94">H102-F102</f>
        <v>-16</v>
      </c>
      <c r="L102" s="358">
        <v>100</v>
      </c>
      <c r="M102" s="359">
        <f t="shared" ref="M102" si="95">(K102*N102)-100</f>
        <v>-4900</v>
      </c>
      <c r="N102" s="357">
        <v>300</v>
      </c>
      <c r="O102" s="267" t="s">
        <v>549</v>
      </c>
      <c r="P102" s="268">
        <v>44980</v>
      </c>
      <c r="Q102" s="1"/>
      <c r="R102" s="203" t="s">
        <v>801</v>
      </c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271"/>
      <c r="AI102" s="271"/>
      <c r="AJ102" s="345"/>
      <c r="AK102" s="271"/>
      <c r="AL102" s="271"/>
    </row>
    <row r="103" spans="1:38" s="272" customFormat="1" ht="15.6" customHeight="1">
      <c r="A103" s="372">
        <v>12</v>
      </c>
      <c r="B103" s="361">
        <v>44979</v>
      </c>
      <c r="C103" s="362"/>
      <c r="D103" s="362" t="s">
        <v>999</v>
      </c>
      <c r="E103" s="357" t="s">
        <v>539</v>
      </c>
      <c r="F103" s="357">
        <v>72</v>
      </c>
      <c r="G103" s="357">
        <v>32</v>
      </c>
      <c r="H103" s="357">
        <v>32</v>
      </c>
      <c r="I103" s="363" t="s">
        <v>934</v>
      </c>
      <c r="J103" s="356" t="s">
        <v>1030</v>
      </c>
      <c r="K103" s="357">
        <f t="shared" ref="K103" si="96">H103-F103</f>
        <v>-40</v>
      </c>
      <c r="L103" s="358">
        <v>100</v>
      </c>
      <c r="M103" s="359">
        <f t="shared" ref="M103" si="97">(K103*N103)-100</f>
        <v>-2100</v>
      </c>
      <c r="N103" s="357">
        <v>50</v>
      </c>
      <c r="O103" s="267" t="s">
        <v>549</v>
      </c>
      <c r="P103" s="268">
        <v>44979</v>
      </c>
      <c r="Q103" s="1"/>
      <c r="R103" s="203" t="s">
        <v>801</v>
      </c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271"/>
      <c r="AI103" s="271"/>
      <c r="AJ103" s="345"/>
      <c r="AK103" s="271"/>
      <c r="AL103" s="271"/>
    </row>
    <row r="104" spans="1:38" s="272" customFormat="1" ht="15.6" customHeight="1">
      <c r="A104" s="372">
        <v>13</v>
      </c>
      <c r="B104" s="361">
        <v>44979</v>
      </c>
      <c r="C104" s="362"/>
      <c r="D104" s="362" t="s">
        <v>1002</v>
      </c>
      <c r="E104" s="357" t="s">
        <v>539</v>
      </c>
      <c r="F104" s="357">
        <v>48</v>
      </c>
      <c r="G104" s="357">
        <v>28</v>
      </c>
      <c r="H104" s="357">
        <v>28</v>
      </c>
      <c r="I104" s="363" t="s">
        <v>1003</v>
      </c>
      <c r="J104" s="356" t="s">
        <v>1031</v>
      </c>
      <c r="K104" s="357">
        <f t="shared" ref="K104" si="98">H104-F104</f>
        <v>-20</v>
      </c>
      <c r="L104" s="358">
        <v>100</v>
      </c>
      <c r="M104" s="359">
        <f t="shared" ref="M104" si="99">(K104*N104)-100</f>
        <v>-5100</v>
      </c>
      <c r="N104" s="357">
        <v>250</v>
      </c>
      <c r="O104" s="267" t="s">
        <v>549</v>
      </c>
      <c r="P104" s="268">
        <v>44979</v>
      </c>
      <c r="Q104" s="1"/>
      <c r="R104" s="203" t="s">
        <v>538</v>
      </c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271"/>
      <c r="AI104" s="271"/>
      <c r="AJ104" s="345"/>
      <c r="AK104" s="271"/>
      <c r="AL104" s="271"/>
    </row>
    <row r="105" spans="1:38" s="272" customFormat="1" ht="15.6" customHeight="1">
      <c r="A105" s="339">
        <v>14</v>
      </c>
      <c r="B105" s="340">
        <v>44980</v>
      </c>
      <c r="C105" s="315"/>
      <c r="D105" s="315" t="s">
        <v>1015</v>
      </c>
      <c r="E105" s="316" t="s">
        <v>539</v>
      </c>
      <c r="F105" s="316">
        <v>22</v>
      </c>
      <c r="G105" s="316"/>
      <c r="H105" s="316">
        <v>42</v>
      </c>
      <c r="I105" s="337" t="s">
        <v>1016</v>
      </c>
      <c r="J105" s="335" t="s">
        <v>941</v>
      </c>
      <c r="K105" s="316">
        <f t="shared" ref="K105:K106" si="100">H105-F105</f>
        <v>20</v>
      </c>
      <c r="L105" s="338">
        <v>100</v>
      </c>
      <c r="M105" s="341">
        <f t="shared" ref="M105:M106" si="101">(K105*N105)-100</f>
        <v>900</v>
      </c>
      <c r="N105" s="316">
        <v>50</v>
      </c>
      <c r="O105" s="287" t="s">
        <v>537</v>
      </c>
      <c r="P105" s="288">
        <v>44980</v>
      </c>
      <c r="Q105" s="1"/>
      <c r="R105" s="203"/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271"/>
      <c r="AI105" s="271"/>
      <c r="AJ105" s="345"/>
      <c r="AK105" s="271"/>
      <c r="AL105" s="271"/>
    </row>
    <row r="106" spans="1:38" s="198" customFormat="1" ht="15.6" customHeight="1">
      <c r="A106" s="351">
        <v>15</v>
      </c>
      <c r="B106" s="352">
        <v>44981</v>
      </c>
      <c r="C106" s="353"/>
      <c r="D106" s="353" t="s">
        <v>1025</v>
      </c>
      <c r="E106" s="269" t="s">
        <v>539</v>
      </c>
      <c r="F106" s="269">
        <v>90</v>
      </c>
      <c r="G106" s="269">
        <v>55</v>
      </c>
      <c r="H106" s="354">
        <v>55</v>
      </c>
      <c r="I106" s="355" t="s">
        <v>1026</v>
      </c>
      <c r="J106" s="356" t="s">
        <v>1037</v>
      </c>
      <c r="K106" s="357">
        <f t="shared" si="100"/>
        <v>-35</v>
      </c>
      <c r="L106" s="358">
        <v>100</v>
      </c>
      <c r="M106" s="359">
        <f t="shared" si="101"/>
        <v>-1850</v>
      </c>
      <c r="N106" s="357">
        <v>50</v>
      </c>
      <c r="O106" s="267" t="s">
        <v>549</v>
      </c>
      <c r="P106" s="268">
        <v>44984</v>
      </c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97"/>
      <c r="AI106" s="197"/>
      <c r="AJ106" s="203"/>
      <c r="AK106" s="197"/>
      <c r="AL106" s="197"/>
    </row>
    <row r="107" spans="1:38" s="198" customFormat="1" ht="15.6" customHeight="1">
      <c r="A107" s="374">
        <v>16</v>
      </c>
      <c r="B107" s="288">
        <v>44984</v>
      </c>
      <c r="C107" s="350"/>
      <c r="D107" s="350" t="s">
        <v>1034</v>
      </c>
      <c r="E107" s="289" t="s">
        <v>539</v>
      </c>
      <c r="F107" s="289">
        <v>255</v>
      </c>
      <c r="G107" s="289">
        <v>150</v>
      </c>
      <c r="H107" s="346">
        <v>305</v>
      </c>
      <c r="I107" s="375" t="s">
        <v>1035</v>
      </c>
      <c r="J107" s="335" t="s">
        <v>1036</v>
      </c>
      <c r="K107" s="316">
        <f t="shared" ref="K107:K108" si="102">H107-F107</f>
        <v>50</v>
      </c>
      <c r="L107" s="338">
        <v>100</v>
      </c>
      <c r="M107" s="341">
        <f t="shared" ref="M107:M108" si="103">(K107*N107)-100</f>
        <v>1150</v>
      </c>
      <c r="N107" s="316">
        <v>25</v>
      </c>
      <c r="O107" s="287" t="s">
        <v>537</v>
      </c>
      <c r="P107" s="288">
        <v>44984</v>
      </c>
      <c r="Q107" s="1"/>
      <c r="R107" s="6" t="s">
        <v>801</v>
      </c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97"/>
      <c r="AI107" s="197"/>
      <c r="AJ107" s="203"/>
      <c r="AK107" s="197"/>
      <c r="AL107" s="197"/>
    </row>
    <row r="108" spans="1:38" s="198" customFormat="1" ht="15.6" customHeight="1">
      <c r="A108" s="351">
        <v>17</v>
      </c>
      <c r="B108" s="268">
        <v>44985</v>
      </c>
      <c r="C108" s="353"/>
      <c r="D108" s="353" t="s">
        <v>1059</v>
      </c>
      <c r="E108" s="269" t="s">
        <v>539</v>
      </c>
      <c r="F108" s="269">
        <v>310</v>
      </c>
      <c r="G108" s="269">
        <v>210</v>
      </c>
      <c r="H108" s="354">
        <v>210</v>
      </c>
      <c r="I108" s="355" t="s">
        <v>1060</v>
      </c>
      <c r="J108" s="356" t="s">
        <v>1063</v>
      </c>
      <c r="K108" s="357">
        <f t="shared" si="102"/>
        <v>-100</v>
      </c>
      <c r="L108" s="358">
        <v>100</v>
      </c>
      <c r="M108" s="359">
        <f t="shared" si="103"/>
        <v>-2600</v>
      </c>
      <c r="N108" s="357">
        <v>25</v>
      </c>
      <c r="O108" s="267" t="s">
        <v>549</v>
      </c>
      <c r="P108" s="268">
        <v>44985</v>
      </c>
      <c r="Q108" s="1"/>
      <c r="R108" s="6" t="s">
        <v>538</v>
      </c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97"/>
      <c r="AI108" s="197"/>
      <c r="AJ108" s="203"/>
      <c r="AK108" s="197"/>
      <c r="AL108" s="197"/>
    </row>
    <row r="109" spans="1:38" s="198" customFormat="1" ht="15.6" customHeight="1">
      <c r="A109" s="374">
        <v>18</v>
      </c>
      <c r="B109" s="288">
        <v>44985</v>
      </c>
      <c r="C109" s="350"/>
      <c r="D109" s="350" t="s">
        <v>1061</v>
      </c>
      <c r="E109" s="289" t="s">
        <v>539</v>
      </c>
      <c r="F109" s="289">
        <v>280</v>
      </c>
      <c r="G109" s="289">
        <v>190</v>
      </c>
      <c r="H109" s="346">
        <v>370</v>
      </c>
      <c r="I109" s="375" t="s">
        <v>1062</v>
      </c>
      <c r="J109" s="335" t="s">
        <v>953</v>
      </c>
      <c r="K109" s="316">
        <f t="shared" ref="K109" si="104">H109-F109</f>
        <v>90</v>
      </c>
      <c r="L109" s="338">
        <v>100</v>
      </c>
      <c r="M109" s="341">
        <f t="shared" ref="M109" si="105">(K109*N109)-100</f>
        <v>2150</v>
      </c>
      <c r="N109" s="316">
        <v>25</v>
      </c>
      <c r="O109" s="287" t="s">
        <v>537</v>
      </c>
      <c r="P109" s="288">
        <v>44985</v>
      </c>
      <c r="Q109" s="1"/>
      <c r="R109" s="6" t="s">
        <v>538</v>
      </c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97"/>
      <c r="AI109" s="197"/>
      <c r="AJ109" s="203"/>
      <c r="AK109" s="197"/>
      <c r="AL109" s="197"/>
    </row>
    <row r="110" spans="1:38" s="198" customFormat="1" ht="15.6" customHeight="1">
      <c r="A110" s="281">
        <v>19</v>
      </c>
      <c r="B110" s="199">
        <v>44985</v>
      </c>
      <c r="C110" s="235"/>
      <c r="D110" s="235" t="s">
        <v>1064</v>
      </c>
      <c r="E110" s="201" t="s">
        <v>539</v>
      </c>
      <c r="F110" s="201" t="s">
        <v>1065</v>
      </c>
      <c r="G110" s="201">
        <v>21</v>
      </c>
      <c r="H110" s="202"/>
      <c r="I110" s="282" t="s">
        <v>1066</v>
      </c>
      <c r="J110" s="226" t="s">
        <v>540</v>
      </c>
      <c r="K110" s="202"/>
      <c r="L110" s="218"/>
      <c r="M110" s="219"/>
      <c r="N110" s="202"/>
      <c r="O110" s="226"/>
      <c r="P110" s="199"/>
      <c r="Q110" s="1"/>
      <c r="R110" s="6" t="s">
        <v>801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97"/>
      <c r="AI110" s="197"/>
      <c r="AJ110" s="203"/>
      <c r="AK110" s="197"/>
      <c r="AL110" s="197"/>
    </row>
    <row r="111" spans="1:38" s="198" customFormat="1" ht="15.6" customHeight="1">
      <c r="A111" s="405">
        <v>20</v>
      </c>
      <c r="B111" s="403">
        <v>44985</v>
      </c>
      <c r="C111" s="235"/>
      <c r="D111" s="235" t="s">
        <v>1067</v>
      </c>
      <c r="E111" s="201" t="s">
        <v>539</v>
      </c>
      <c r="F111" s="201" t="s">
        <v>1069</v>
      </c>
      <c r="G111" s="201"/>
      <c r="H111" s="202"/>
      <c r="I111" s="282"/>
      <c r="J111" s="407" t="s">
        <v>540</v>
      </c>
      <c r="K111" s="202"/>
      <c r="L111" s="218"/>
      <c r="M111" s="219"/>
      <c r="N111" s="202"/>
      <c r="O111" s="226"/>
      <c r="P111" s="199"/>
      <c r="Q111" s="1"/>
      <c r="R111" s="6" t="s">
        <v>538</v>
      </c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97"/>
      <c r="AI111" s="197"/>
      <c r="AJ111" s="203"/>
      <c r="AK111" s="197"/>
      <c r="AL111" s="197"/>
    </row>
    <row r="112" spans="1:38" s="198" customFormat="1" ht="15.6" customHeight="1">
      <c r="A112" s="406"/>
      <c r="B112" s="404"/>
      <c r="C112" s="235"/>
      <c r="D112" s="235" t="s">
        <v>1068</v>
      </c>
      <c r="E112" s="201" t="s">
        <v>970</v>
      </c>
      <c r="F112" s="201" t="s">
        <v>1070</v>
      </c>
      <c r="G112" s="201"/>
      <c r="H112" s="202"/>
      <c r="I112" s="282"/>
      <c r="J112" s="408"/>
      <c r="K112" s="202"/>
      <c r="L112" s="218"/>
      <c r="M112" s="219"/>
      <c r="N112" s="202"/>
      <c r="O112" s="226"/>
      <c r="P112" s="199"/>
      <c r="Q112" s="1"/>
      <c r="R112" s="6"/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97"/>
      <c r="AI112" s="197"/>
      <c r="AJ112" s="203"/>
      <c r="AK112" s="197"/>
      <c r="AL112" s="197"/>
    </row>
    <row r="113" spans="1:38" s="198" customFormat="1" ht="15.6" customHeight="1">
      <c r="A113" s="374">
        <v>21</v>
      </c>
      <c r="B113" s="288">
        <v>44985</v>
      </c>
      <c r="C113" s="350"/>
      <c r="D113" s="350" t="s">
        <v>1071</v>
      </c>
      <c r="E113" s="289" t="s">
        <v>539</v>
      </c>
      <c r="F113" s="289">
        <v>20.5</v>
      </c>
      <c r="G113" s="289"/>
      <c r="H113" s="346">
        <v>28</v>
      </c>
      <c r="I113" s="375" t="s">
        <v>1016</v>
      </c>
      <c r="J113" s="335" t="s">
        <v>909</v>
      </c>
      <c r="K113" s="316">
        <f t="shared" ref="K113" si="106">H113-F113</f>
        <v>7.5</v>
      </c>
      <c r="L113" s="338">
        <v>100</v>
      </c>
      <c r="M113" s="341">
        <f t="shared" ref="M113" si="107">(K113*N113)-100</f>
        <v>1775</v>
      </c>
      <c r="N113" s="316">
        <v>250</v>
      </c>
      <c r="O113" s="287" t="s">
        <v>537</v>
      </c>
      <c r="P113" s="288">
        <v>44985</v>
      </c>
      <c r="Q113" s="1"/>
      <c r="R113" s="6" t="s">
        <v>538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97"/>
      <c r="AI113" s="197"/>
      <c r="AJ113" s="203"/>
      <c r="AK113" s="197"/>
      <c r="AL113" s="197"/>
    </row>
    <row r="114" spans="1:38" s="198" customFormat="1" ht="15.6" customHeight="1">
      <c r="A114" s="281">
        <v>22</v>
      </c>
      <c r="B114" s="199">
        <v>44985</v>
      </c>
      <c r="C114" s="235"/>
      <c r="D114" s="235" t="s">
        <v>1071</v>
      </c>
      <c r="E114" s="201" t="s">
        <v>539</v>
      </c>
      <c r="F114" s="201" t="s">
        <v>1072</v>
      </c>
      <c r="G114" s="201"/>
      <c r="H114" s="202"/>
      <c r="I114" s="282" t="s">
        <v>1016</v>
      </c>
      <c r="J114" s="226" t="s">
        <v>540</v>
      </c>
      <c r="K114" s="202"/>
      <c r="L114" s="218"/>
      <c r="M114" s="219"/>
      <c r="N114" s="202"/>
      <c r="O114" s="226"/>
      <c r="P114" s="199"/>
      <c r="Q114" s="1"/>
      <c r="R114" s="6" t="s">
        <v>538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97"/>
      <c r="AI114" s="197"/>
      <c r="AJ114" s="203"/>
      <c r="AK114" s="197"/>
      <c r="AL114" s="197"/>
    </row>
    <row r="115" spans="1:38" s="198" customFormat="1" ht="15.6" customHeight="1">
      <c r="A115" s="281"/>
      <c r="B115" s="199"/>
      <c r="C115" s="235"/>
      <c r="D115" s="235"/>
      <c r="E115" s="201"/>
      <c r="F115" s="201"/>
      <c r="G115" s="201"/>
      <c r="H115" s="202"/>
      <c r="I115" s="282"/>
      <c r="J115" s="226"/>
      <c r="K115" s="202"/>
      <c r="L115" s="218"/>
      <c r="M115" s="219"/>
      <c r="N115" s="202"/>
      <c r="O115" s="226"/>
      <c r="P115" s="199"/>
      <c r="Q115" s="1"/>
      <c r="R115" s="6"/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97"/>
      <c r="AI115" s="197"/>
      <c r="AJ115" s="203"/>
      <c r="AK115" s="197"/>
      <c r="AL115" s="197"/>
    </row>
    <row r="116" spans="1:38" s="198" customFormat="1" ht="15.6" customHeight="1">
      <c r="A116" s="281"/>
      <c r="B116" s="199"/>
      <c r="C116" s="235"/>
      <c r="D116" s="235"/>
      <c r="E116" s="201"/>
      <c r="F116" s="201"/>
      <c r="G116" s="201"/>
      <c r="H116" s="202"/>
      <c r="I116" s="282"/>
      <c r="J116" s="226"/>
      <c r="K116" s="202"/>
      <c r="L116" s="218"/>
      <c r="M116" s="219"/>
      <c r="N116" s="202"/>
      <c r="O116" s="226"/>
      <c r="P116" s="199"/>
      <c r="Q116" s="1"/>
      <c r="R116" s="6"/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97"/>
      <c r="AI116" s="197"/>
      <c r="AJ116" s="203"/>
      <c r="AK116" s="197"/>
      <c r="AL116" s="197"/>
    </row>
    <row r="117" spans="1:38" ht="38.25" customHeight="1">
      <c r="A117" s="92" t="s">
        <v>561</v>
      </c>
      <c r="B117" s="139"/>
      <c r="C117" s="139"/>
      <c r="D117" s="140"/>
      <c r="E117" s="124"/>
      <c r="F117" s="6"/>
      <c r="G117" s="6"/>
      <c r="H117" s="125"/>
      <c r="I117" s="141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</row>
    <row r="118" spans="1:38" s="198" customFormat="1" ht="38.25">
      <c r="A118" s="93" t="s">
        <v>16</v>
      </c>
      <c r="B118" s="94" t="s">
        <v>514</v>
      </c>
      <c r="C118" s="94"/>
      <c r="D118" s="95" t="s">
        <v>525</v>
      </c>
      <c r="E118" s="94" t="s">
        <v>526</v>
      </c>
      <c r="F118" s="94" t="s">
        <v>527</v>
      </c>
      <c r="G118" s="94" t="s">
        <v>528</v>
      </c>
      <c r="H118" s="94" t="s">
        <v>529</v>
      </c>
      <c r="I118" s="94" t="s">
        <v>530</v>
      </c>
      <c r="J118" s="93" t="s">
        <v>531</v>
      </c>
      <c r="K118" s="128" t="s">
        <v>548</v>
      </c>
      <c r="L118" s="129" t="s">
        <v>533</v>
      </c>
      <c r="M118" s="96" t="s">
        <v>534</v>
      </c>
      <c r="N118" s="94" t="s">
        <v>535</v>
      </c>
      <c r="O118" s="95" t="s">
        <v>536</v>
      </c>
      <c r="P118" s="94" t="s">
        <v>765</v>
      </c>
      <c r="Q118" s="197"/>
      <c r="R118" s="6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</row>
    <row r="119" spans="1:38" ht="14.25" customHeight="1">
      <c r="A119" s="257">
        <v>1</v>
      </c>
      <c r="B119" s="258">
        <v>44840</v>
      </c>
      <c r="C119" s="255"/>
      <c r="D119" s="255" t="s">
        <v>838</v>
      </c>
      <c r="E119" s="256" t="s">
        <v>539</v>
      </c>
      <c r="F119" s="256" t="s">
        <v>839</v>
      </c>
      <c r="G119" s="256">
        <v>1220</v>
      </c>
      <c r="H119" s="256"/>
      <c r="I119" s="256" t="s">
        <v>840</v>
      </c>
      <c r="J119" s="226" t="s">
        <v>540</v>
      </c>
      <c r="K119" s="202"/>
      <c r="L119" s="218"/>
      <c r="M119" s="219"/>
      <c r="N119" s="202"/>
      <c r="O119" s="226"/>
      <c r="P119" s="199"/>
      <c r="Q119" s="197"/>
      <c r="R119" s="197" t="s">
        <v>538</v>
      </c>
      <c r="S119" s="41"/>
      <c r="T119" s="1"/>
      <c r="U119" s="1"/>
      <c r="V119" s="1"/>
      <c r="W119" s="1"/>
      <c r="X119" s="1"/>
      <c r="Y119" s="1"/>
      <c r="Z119" s="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</row>
    <row r="120" spans="1:38" ht="12.75" customHeight="1">
      <c r="A120" s="256"/>
      <c r="B120" s="254"/>
      <c r="C120" s="255"/>
      <c r="D120" s="255"/>
      <c r="E120" s="256"/>
      <c r="F120" s="256"/>
      <c r="G120" s="256"/>
      <c r="H120" s="256"/>
      <c r="I120" s="256"/>
      <c r="J120" s="226"/>
      <c r="K120" s="202"/>
      <c r="L120" s="218"/>
      <c r="M120" s="219"/>
      <c r="N120" s="202"/>
      <c r="O120" s="226"/>
      <c r="P120" s="199"/>
      <c r="R120" s="6"/>
      <c r="S120" s="1"/>
      <c r="T120" s="1"/>
      <c r="U120" s="1"/>
      <c r="V120" s="1"/>
      <c r="W120" s="1"/>
      <c r="X120" s="1"/>
      <c r="Y120" s="1"/>
    </row>
    <row r="121" spans="1:38" ht="12.75" customHeight="1">
      <c r="A121" s="109" t="s">
        <v>541</v>
      </c>
      <c r="B121" s="109"/>
      <c r="C121" s="109"/>
      <c r="D121" s="109"/>
      <c r="E121" s="41"/>
      <c r="F121" s="116" t="s">
        <v>543</v>
      </c>
      <c r="G121" s="54"/>
      <c r="H121" s="54"/>
      <c r="I121" s="54"/>
      <c r="J121" s="6"/>
      <c r="K121" s="132"/>
      <c r="L121" s="133"/>
      <c r="M121" s="6"/>
      <c r="N121" s="99"/>
      <c r="O121" s="142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15" t="s">
        <v>542</v>
      </c>
      <c r="B122" s="109"/>
      <c r="C122" s="109"/>
      <c r="D122" s="109"/>
      <c r="E122" s="6"/>
      <c r="F122" s="116" t="s">
        <v>545</v>
      </c>
      <c r="G122" s="6"/>
      <c r="H122" s="6" t="s">
        <v>761</v>
      </c>
      <c r="I122" s="6"/>
      <c r="J122" s="1"/>
      <c r="K122" s="6"/>
      <c r="L122" s="6"/>
      <c r="M122" s="6"/>
      <c r="N122" s="1"/>
      <c r="O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15"/>
      <c r="B123" s="109"/>
      <c r="C123" s="109"/>
      <c r="D123" s="109"/>
      <c r="E123" s="6"/>
      <c r="F123" s="116"/>
      <c r="G123" s="6"/>
      <c r="H123" s="6"/>
      <c r="I123" s="6"/>
      <c r="J123" s="1"/>
      <c r="K123" s="6"/>
      <c r="L123" s="6"/>
      <c r="M123" s="6"/>
      <c r="N123" s="1"/>
      <c r="O123" s="1"/>
      <c r="Q123" s="1"/>
      <c r="R123" s="54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15"/>
      <c r="B124" s="109"/>
      <c r="C124" s="109"/>
      <c r="D124" s="109"/>
      <c r="E124" s="6"/>
      <c r="F124" s="116"/>
      <c r="G124" s="54"/>
      <c r="H124" s="41"/>
      <c r="I124" s="54"/>
      <c r="J124" s="6"/>
      <c r="K124" s="132"/>
      <c r="L124" s="133"/>
      <c r="M124" s="6"/>
      <c r="N124" s="99"/>
      <c r="O124" s="134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54"/>
      <c r="B125" s="98"/>
      <c r="C125" s="98"/>
      <c r="D125" s="41"/>
      <c r="E125" s="54"/>
      <c r="F125" s="54"/>
      <c r="G125" s="54"/>
      <c r="H125" s="41"/>
      <c r="I125" s="54"/>
      <c r="J125" s="6"/>
      <c r="K125" s="132"/>
      <c r="L125" s="133"/>
      <c r="M125" s="6"/>
      <c r="N125" s="99"/>
      <c r="O125" s="134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38.25" customHeight="1">
      <c r="A126" s="41"/>
      <c r="B126" s="143" t="s">
        <v>562</v>
      </c>
      <c r="C126" s="143"/>
      <c r="D126" s="143"/>
      <c r="E126" s="143"/>
      <c r="F126" s="6"/>
      <c r="G126" s="6"/>
      <c r="H126" s="126"/>
      <c r="I126" s="6"/>
      <c r="J126" s="126"/>
      <c r="K126" s="127"/>
      <c r="L126" s="6"/>
      <c r="M126" s="6"/>
      <c r="N126" s="1"/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93" t="s">
        <v>16</v>
      </c>
      <c r="B127" s="94" t="s">
        <v>514</v>
      </c>
      <c r="C127" s="94"/>
      <c r="D127" s="95" t="s">
        <v>525</v>
      </c>
      <c r="E127" s="94" t="s">
        <v>526</v>
      </c>
      <c r="F127" s="94" t="s">
        <v>527</v>
      </c>
      <c r="G127" s="94" t="s">
        <v>563</v>
      </c>
      <c r="H127" s="94" t="s">
        <v>564</v>
      </c>
      <c r="I127" s="94" t="s">
        <v>530</v>
      </c>
      <c r="J127" s="144" t="s">
        <v>531</v>
      </c>
      <c r="K127" s="94" t="s">
        <v>532</v>
      </c>
      <c r="L127" s="94" t="s">
        <v>565</v>
      </c>
      <c r="M127" s="94" t="s">
        <v>535</v>
      </c>
      <c r="N127" s="95" t="s">
        <v>536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45">
        <v>1</v>
      </c>
      <c r="B128" s="146">
        <v>41579</v>
      </c>
      <c r="C128" s="146"/>
      <c r="D128" s="147" t="s">
        <v>566</v>
      </c>
      <c r="E128" s="148" t="s">
        <v>567</v>
      </c>
      <c r="F128" s="149">
        <v>82</v>
      </c>
      <c r="G128" s="148" t="s">
        <v>568</v>
      </c>
      <c r="H128" s="148">
        <v>100</v>
      </c>
      <c r="I128" s="150">
        <v>100</v>
      </c>
      <c r="J128" s="151" t="s">
        <v>569</v>
      </c>
      <c r="K128" s="152">
        <f t="shared" ref="K128:K180" si="108">H128-F128</f>
        <v>18</v>
      </c>
      <c r="L128" s="153">
        <f t="shared" ref="L128:L180" si="109">K128/F128</f>
        <v>0.21951219512195122</v>
      </c>
      <c r="M128" s="148" t="s">
        <v>537</v>
      </c>
      <c r="N128" s="154">
        <v>42657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2</v>
      </c>
      <c r="B129" s="146">
        <v>41794</v>
      </c>
      <c r="C129" s="146"/>
      <c r="D129" s="147" t="s">
        <v>570</v>
      </c>
      <c r="E129" s="148" t="s">
        <v>539</v>
      </c>
      <c r="F129" s="149">
        <v>257</v>
      </c>
      <c r="G129" s="148" t="s">
        <v>568</v>
      </c>
      <c r="H129" s="148">
        <v>300</v>
      </c>
      <c r="I129" s="150">
        <v>300</v>
      </c>
      <c r="J129" s="151" t="s">
        <v>569</v>
      </c>
      <c r="K129" s="152">
        <f t="shared" si="108"/>
        <v>43</v>
      </c>
      <c r="L129" s="153">
        <f t="shared" si="109"/>
        <v>0.16731517509727625</v>
      </c>
      <c r="M129" s="148" t="s">
        <v>537</v>
      </c>
      <c r="N129" s="154">
        <v>41822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</v>
      </c>
      <c r="B130" s="146">
        <v>41828</v>
      </c>
      <c r="C130" s="146"/>
      <c r="D130" s="147" t="s">
        <v>571</v>
      </c>
      <c r="E130" s="148" t="s">
        <v>539</v>
      </c>
      <c r="F130" s="149">
        <v>393</v>
      </c>
      <c r="G130" s="148" t="s">
        <v>568</v>
      </c>
      <c r="H130" s="148">
        <v>468</v>
      </c>
      <c r="I130" s="150">
        <v>468</v>
      </c>
      <c r="J130" s="151" t="s">
        <v>569</v>
      </c>
      <c r="K130" s="152">
        <f t="shared" si="108"/>
        <v>75</v>
      </c>
      <c r="L130" s="153">
        <f t="shared" si="109"/>
        <v>0.19083969465648856</v>
      </c>
      <c r="M130" s="148" t="s">
        <v>537</v>
      </c>
      <c r="N130" s="154">
        <v>41863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</v>
      </c>
      <c r="B131" s="146">
        <v>41857</v>
      </c>
      <c r="C131" s="146"/>
      <c r="D131" s="147" t="s">
        <v>572</v>
      </c>
      <c r="E131" s="148" t="s">
        <v>539</v>
      </c>
      <c r="F131" s="149">
        <v>205</v>
      </c>
      <c r="G131" s="148" t="s">
        <v>568</v>
      </c>
      <c r="H131" s="148">
        <v>275</v>
      </c>
      <c r="I131" s="150">
        <v>250</v>
      </c>
      <c r="J131" s="151" t="s">
        <v>569</v>
      </c>
      <c r="K131" s="152">
        <f t="shared" si="108"/>
        <v>70</v>
      </c>
      <c r="L131" s="153">
        <f t="shared" si="109"/>
        <v>0.34146341463414637</v>
      </c>
      <c r="M131" s="148" t="s">
        <v>537</v>
      </c>
      <c r="N131" s="154">
        <v>41962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</v>
      </c>
      <c r="B132" s="146">
        <v>41886</v>
      </c>
      <c r="C132" s="146"/>
      <c r="D132" s="147" t="s">
        <v>573</v>
      </c>
      <c r="E132" s="148" t="s">
        <v>539</v>
      </c>
      <c r="F132" s="149">
        <v>162</v>
      </c>
      <c r="G132" s="148" t="s">
        <v>568</v>
      </c>
      <c r="H132" s="148">
        <v>190</v>
      </c>
      <c r="I132" s="150">
        <v>190</v>
      </c>
      <c r="J132" s="151" t="s">
        <v>569</v>
      </c>
      <c r="K132" s="152">
        <f t="shared" si="108"/>
        <v>28</v>
      </c>
      <c r="L132" s="153">
        <f t="shared" si="109"/>
        <v>0.1728395061728395</v>
      </c>
      <c r="M132" s="148" t="s">
        <v>537</v>
      </c>
      <c r="N132" s="154">
        <v>42006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6</v>
      </c>
      <c r="B133" s="146">
        <v>41886</v>
      </c>
      <c r="C133" s="146"/>
      <c r="D133" s="147" t="s">
        <v>574</v>
      </c>
      <c r="E133" s="148" t="s">
        <v>539</v>
      </c>
      <c r="F133" s="149">
        <v>75</v>
      </c>
      <c r="G133" s="148" t="s">
        <v>568</v>
      </c>
      <c r="H133" s="148">
        <v>91.5</v>
      </c>
      <c r="I133" s="150" t="s">
        <v>575</v>
      </c>
      <c r="J133" s="151" t="s">
        <v>576</v>
      </c>
      <c r="K133" s="152">
        <f t="shared" si="108"/>
        <v>16.5</v>
      </c>
      <c r="L133" s="153">
        <f t="shared" si="109"/>
        <v>0.22</v>
      </c>
      <c r="M133" s="148" t="s">
        <v>537</v>
      </c>
      <c r="N133" s="154">
        <v>41954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7</v>
      </c>
      <c r="B134" s="146">
        <v>41913</v>
      </c>
      <c r="C134" s="146"/>
      <c r="D134" s="147" t="s">
        <v>577</v>
      </c>
      <c r="E134" s="148" t="s">
        <v>539</v>
      </c>
      <c r="F134" s="149">
        <v>850</v>
      </c>
      <c r="G134" s="148" t="s">
        <v>568</v>
      </c>
      <c r="H134" s="148">
        <v>982.5</v>
      </c>
      <c r="I134" s="150">
        <v>1050</v>
      </c>
      <c r="J134" s="151" t="s">
        <v>578</v>
      </c>
      <c r="K134" s="152">
        <f t="shared" si="108"/>
        <v>132.5</v>
      </c>
      <c r="L134" s="153">
        <f t="shared" si="109"/>
        <v>0.15588235294117647</v>
      </c>
      <c r="M134" s="148" t="s">
        <v>537</v>
      </c>
      <c r="N134" s="154">
        <v>42039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8</v>
      </c>
      <c r="B135" s="146">
        <v>41913</v>
      </c>
      <c r="C135" s="146"/>
      <c r="D135" s="147" t="s">
        <v>579</v>
      </c>
      <c r="E135" s="148" t="s">
        <v>539</v>
      </c>
      <c r="F135" s="149">
        <v>475</v>
      </c>
      <c r="G135" s="148" t="s">
        <v>568</v>
      </c>
      <c r="H135" s="148">
        <v>515</v>
      </c>
      <c r="I135" s="150">
        <v>600</v>
      </c>
      <c r="J135" s="151" t="s">
        <v>580</v>
      </c>
      <c r="K135" s="152">
        <f t="shared" si="108"/>
        <v>40</v>
      </c>
      <c r="L135" s="153">
        <f t="shared" si="109"/>
        <v>8.4210526315789472E-2</v>
      </c>
      <c r="M135" s="148" t="s">
        <v>537</v>
      </c>
      <c r="N135" s="154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9</v>
      </c>
      <c r="B136" s="146">
        <v>41913</v>
      </c>
      <c r="C136" s="146"/>
      <c r="D136" s="147" t="s">
        <v>581</v>
      </c>
      <c r="E136" s="148" t="s">
        <v>539</v>
      </c>
      <c r="F136" s="149">
        <v>86</v>
      </c>
      <c r="G136" s="148" t="s">
        <v>568</v>
      </c>
      <c r="H136" s="148">
        <v>99</v>
      </c>
      <c r="I136" s="150">
        <v>140</v>
      </c>
      <c r="J136" s="151" t="s">
        <v>582</v>
      </c>
      <c r="K136" s="152">
        <f t="shared" si="108"/>
        <v>13</v>
      </c>
      <c r="L136" s="153">
        <f t="shared" si="109"/>
        <v>0.15116279069767441</v>
      </c>
      <c r="M136" s="148" t="s">
        <v>537</v>
      </c>
      <c r="N136" s="154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10</v>
      </c>
      <c r="B137" s="146">
        <v>41926</v>
      </c>
      <c r="C137" s="146"/>
      <c r="D137" s="147" t="s">
        <v>583</v>
      </c>
      <c r="E137" s="148" t="s">
        <v>539</v>
      </c>
      <c r="F137" s="149">
        <v>496.6</v>
      </c>
      <c r="G137" s="148" t="s">
        <v>568</v>
      </c>
      <c r="H137" s="148">
        <v>621</v>
      </c>
      <c r="I137" s="150">
        <v>580</v>
      </c>
      <c r="J137" s="151" t="s">
        <v>569</v>
      </c>
      <c r="K137" s="152">
        <f t="shared" si="108"/>
        <v>124.39999999999998</v>
      </c>
      <c r="L137" s="153">
        <f t="shared" si="109"/>
        <v>0.25050342327829234</v>
      </c>
      <c r="M137" s="148" t="s">
        <v>537</v>
      </c>
      <c r="N137" s="154">
        <v>42605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11</v>
      </c>
      <c r="B138" s="146">
        <v>41926</v>
      </c>
      <c r="C138" s="146"/>
      <c r="D138" s="147" t="s">
        <v>584</v>
      </c>
      <c r="E138" s="148" t="s">
        <v>539</v>
      </c>
      <c r="F138" s="149">
        <v>2481.9</v>
      </c>
      <c r="G138" s="148" t="s">
        <v>568</v>
      </c>
      <c r="H138" s="148">
        <v>2840</v>
      </c>
      <c r="I138" s="150">
        <v>2870</v>
      </c>
      <c r="J138" s="151" t="s">
        <v>585</v>
      </c>
      <c r="K138" s="152">
        <f t="shared" si="108"/>
        <v>358.09999999999991</v>
      </c>
      <c r="L138" s="153">
        <f t="shared" si="109"/>
        <v>0.14428462065353154</v>
      </c>
      <c r="M138" s="148" t="s">
        <v>537</v>
      </c>
      <c r="N138" s="154">
        <v>42017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12</v>
      </c>
      <c r="B139" s="146">
        <v>41928</v>
      </c>
      <c r="C139" s="146"/>
      <c r="D139" s="147" t="s">
        <v>586</v>
      </c>
      <c r="E139" s="148" t="s">
        <v>539</v>
      </c>
      <c r="F139" s="149">
        <v>84.5</v>
      </c>
      <c r="G139" s="148" t="s">
        <v>568</v>
      </c>
      <c r="H139" s="148">
        <v>93</v>
      </c>
      <c r="I139" s="150">
        <v>110</v>
      </c>
      <c r="J139" s="151" t="s">
        <v>587</v>
      </c>
      <c r="K139" s="152">
        <f t="shared" si="108"/>
        <v>8.5</v>
      </c>
      <c r="L139" s="153">
        <f t="shared" si="109"/>
        <v>0.10059171597633136</v>
      </c>
      <c r="M139" s="148" t="s">
        <v>537</v>
      </c>
      <c r="N139" s="154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13</v>
      </c>
      <c r="B140" s="146">
        <v>41928</v>
      </c>
      <c r="C140" s="146"/>
      <c r="D140" s="147" t="s">
        <v>588</v>
      </c>
      <c r="E140" s="148" t="s">
        <v>539</v>
      </c>
      <c r="F140" s="149">
        <v>401</v>
      </c>
      <c r="G140" s="148" t="s">
        <v>568</v>
      </c>
      <c r="H140" s="148">
        <v>428</v>
      </c>
      <c r="I140" s="150">
        <v>450</v>
      </c>
      <c r="J140" s="151" t="s">
        <v>589</v>
      </c>
      <c r="K140" s="152">
        <f t="shared" si="108"/>
        <v>27</v>
      </c>
      <c r="L140" s="153">
        <f t="shared" si="109"/>
        <v>6.7331670822942641E-2</v>
      </c>
      <c r="M140" s="148" t="s">
        <v>537</v>
      </c>
      <c r="N140" s="154">
        <v>42020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14</v>
      </c>
      <c r="B141" s="146">
        <v>41928</v>
      </c>
      <c r="C141" s="146"/>
      <c r="D141" s="147" t="s">
        <v>590</v>
      </c>
      <c r="E141" s="148" t="s">
        <v>539</v>
      </c>
      <c r="F141" s="149">
        <v>101</v>
      </c>
      <c r="G141" s="148" t="s">
        <v>568</v>
      </c>
      <c r="H141" s="148">
        <v>112</v>
      </c>
      <c r="I141" s="150">
        <v>120</v>
      </c>
      <c r="J141" s="151" t="s">
        <v>591</v>
      </c>
      <c r="K141" s="152">
        <f t="shared" si="108"/>
        <v>11</v>
      </c>
      <c r="L141" s="153">
        <f t="shared" si="109"/>
        <v>0.10891089108910891</v>
      </c>
      <c r="M141" s="148" t="s">
        <v>537</v>
      </c>
      <c r="N141" s="154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15</v>
      </c>
      <c r="B142" s="146">
        <v>41954</v>
      </c>
      <c r="C142" s="146"/>
      <c r="D142" s="147" t="s">
        <v>592</v>
      </c>
      <c r="E142" s="148" t="s">
        <v>539</v>
      </c>
      <c r="F142" s="149">
        <v>59</v>
      </c>
      <c r="G142" s="148" t="s">
        <v>568</v>
      </c>
      <c r="H142" s="148">
        <v>76</v>
      </c>
      <c r="I142" s="150">
        <v>76</v>
      </c>
      <c r="J142" s="151" t="s">
        <v>569</v>
      </c>
      <c r="K142" s="152">
        <f t="shared" si="108"/>
        <v>17</v>
      </c>
      <c r="L142" s="153">
        <f t="shared" si="109"/>
        <v>0.28813559322033899</v>
      </c>
      <c r="M142" s="148" t="s">
        <v>537</v>
      </c>
      <c r="N142" s="154">
        <v>43032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16</v>
      </c>
      <c r="B143" s="146">
        <v>41954</v>
      </c>
      <c r="C143" s="146"/>
      <c r="D143" s="147" t="s">
        <v>581</v>
      </c>
      <c r="E143" s="148" t="s">
        <v>539</v>
      </c>
      <c r="F143" s="149">
        <v>99</v>
      </c>
      <c r="G143" s="148" t="s">
        <v>568</v>
      </c>
      <c r="H143" s="148">
        <v>120</v>
      </c>
      <c r="I143" s="150">
        <v>120</v>
      </c>
      <c r="J143" s="151" t="s">
        <v>550</v>
      </c>
      <c r="K143" s="152">
        <f t="shared" si="108"/>
        <v>21</v>
      </c>
      <c r="L143" s="153">
        <f t="shared" si="109"/>
        <v>0.21212121212121213</v>
      </c>
      <c r="M143" s="148" t="s">
        <v>537</v>
      </c>
      <c r="N143" s="154">
        <v>41960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17</v>
      </c>
      <c r="B144" s="146">
        <v>41956</v>
      </c>
      <c r="C144" s="146"/>
      <c r="D144" s="147" t="s">
        <v>593</v>
      </c>
      <c r="E144" s="148" t="s">
        <v>539</v>
      </c>
      <c r="F144" s="149">
        <v>22</v>
      </c>
      <c r="G144" s="148" t="s">
        <v>568</v>
      </c>
      <c r="H144" s="148">
        <v>33.549999999999997</v>
      </c>
      <c r="I144" s="150">
        <v>32</v>
      </c>
      <c r="J144" s="151" t="s">
        <v>594</v>
      </c>
      <c r="K144" s="152">
        <f t="shared" si="108"/>
        <v>11.549999999999997</v>
      </c>
      <c r="L144" s="153">
        <f t="shared" si="109"/>
        <v>0.52499999999999991</v>
      </c>
      <c r="M144" s="148" t="s">
        <v>537</v>
      </c>
      <c r="N144" s="154">
        <v>42188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18</v>
      </c>
      <c r="B145" s="146">
        <v>41976</v>
      </c>
      <c r="C145" s="146"/>
      <c r="D145" s="147" t="s">
        <v>595</v>
      </c>
      <c r="E145" s="148" t="s">
        <v>539</v>
      </c>
      <c r="F145" s="149">
        <v>440</v>
      </c>
      <c r="G145" s="148" t="s">
        <v>568</v>
      </c>
      <c r="H145" s="148">
        <v>520</v>
      </c>
      <c r="I145" s="150">
        <v>520</v>
      </c>
      <c r="J145" s="151" t="s">
        <v>596</v>
      </c>
      <c r="K145" s="152">
        <f t="shared" si="108"/>
        <v>80</v>
      </c>
      <c r="L145" s="153">
        <f t="shared" si="109"/>
        <v>0.18181818181818182</v>
      </c>
      <c r="M145" s="148" t="s">
        <v>537</v>
      </c>
      <c r="N145" s="154">
        <v>42208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19</v>
      </c>
      <c r="B146" s="146">
        <v>41976</v>
      </c>
      <c r="C146" s="146"/>
      <c r="D146" s="147" t="s">
        <v>597</v>
      </c>
      <c r="E146" s="148" t="s">
        <v>539</v>
      </c>
      <c r="F146" s="149">
        <v>360</v>
      </c>
      <c r="G146" s="148" t="s">
        <v>568</v>
      </c>
      <c r="H146" s="148">
        <v>427</v>
      </c>
      <c r="I146" s="150">
        <v>425</v>
      </c>
      <c r="J146" s="151" t="s">
        <v>598</v>
      </c>
      <c r="K146" s="152">
        <f t="shared" si="108"/>
        <v>67</v>
      </c>
      <c r="L146" s="153">
        <f t="shared" si="109"/>
        <v>0.18611111111111112</v>
      </c>
      <c r="M146" s="148" t="s">
        <v>537</v>
      </c>
      <c r="N146" s="154">
        <v>42058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20</v>
      </c>
      <c r="B147" s="146">
        <v>42012</v>
      </c>
      <c r="C147" s="146"/>
      <c r="D147" s="147" t="s">
        <v>599</v>
      </c>
      <c r="E147" s="148" t="s">
        <v>539</v>
      </c>
      <c r="F147" s="149">
        <v>360</v>
      </c>
      <c r="G147" s="148" t="s">
        <v>568</v>
      </c>
      <c r="H147" s="148">
        <v>455</v>
      </c>
      <c r="I147" s="150">
        <v>420</v>
      </c>
      <c r="J147" s="151" t="s">
        <v>600</v>
      </c>
      <c r="K147" s="152">
        <f t="shared" si="108"/>
        <v>95</v>
      </c>
      <c r="L147" s="153">
        <f t="shared" si="109"/>
        <v>0.2638888888888889</v>
      </c>
      <c r="M147" s="148" t="s">
        <v>537</v>
      </c>
      <c r="N147" s="154">
        <v>42024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21</v>
      </c>
      <c r="B148" s="146">
        <v>42012</v>
      </c>
      <c r="C148" s="146"/>
      <c r="D148" s="147" t="s">
        <v>601</v>
      </c>
      <c r="E148" s="148" t="s">
        <v>539</v>
      </c>
      <c r="F148" s="149">
        <v>130</v>
      </c>
      <c r="G148" s="148"/>
      <c r="H148" s="148">
        <v>175.5</v>
      </c>
      <c r="I148" s="150">
        <v>165</v>
      </c>
      <c r="J148" s="151" t="s">
        <v>602</v>
      </c>
      <c r="K148" s="152">
        <f t="shared" si="108"/>
        <v>45.5</v>
      </c>
      <c r="L148" s="153">
        <f t="shared" si="109"/>
        <v>0.35</v>
      </c>
      <c r="M148" s="148" t="s">
        <v>537</v>
      </c>
      <c r="N148" s="154">
        <v>43088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22</v>
      </c>
      <c r="B149" s="146">
        <v>42040</v>
      </c>
      <c r="C149" s="146"/>
      <c r="D149" s="147" t="s">
        <v>365</v>
      </c>
      <c r="E149" s="148" t="s">
        <v>567</v>
      </c>
      <c r="F149" s="149">
        <v>98</v>
      </c>
      <c r="G149" s="148"/>
      <c r="H149" s="148">
        <v>120</v>
      </c>
      <c r="I149" s="150">
        <v>120</v>
      </c>
      <c r="J149" s="151" t="s">
        <v>569</v>
      </c>
      <c r="K149" s="152">
        <f t="shared" si="108"/>
        <v>22</v>
      </c>
      <c r="L149" s="153">
        <f t="shared" si="109"/>
        <v>0.22448979591836735</v>
      </c>
      <c r="M149" s="148" t="s">
        <v>537</v>
      </c>
      <c r="N149" s="154">
        <v>42753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23</v>
      </c>
      <c r="B150" s="146">
        <v>42040</v>
      </c>
      <c r="C150" s="146"/>
      <c r="D150" s="147" t="s">
        <v>603</v>
      </c>
      <c r="E150" s="148" t="s">
        <v>567</v>
      </c>
      <c r="F150" s="149">
        <v>196</v>
      </c>
      <c r="G150" s="148"/>
      <c r="H150" s="148">
        <v>262</v>
      </c>
      <c r="I150" s="150">
        <v>255</v>
      </c>
      <c r="J150" s="151" t="s">
        <v>569</v>
      </c>
      <c r="K150" s="152">
        <f t="shared" si="108"/>
        <v>66</v>
      </c>
      <c r="L150" s="153">
        <f t="shared" si="109"/>
        <v>0.33673469387755101</v>
      </c>
      <c r="M150" s="148" t="s">
        <v>537</v>
      </c>
      <c r="N150" s="154">
        <v>42599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24</v>
      </c>
      <c r="B151" s="156">
        <v>42067</v>
      </c>
      <c r="C151" s="156"/>
      <c r="D151" s="157" t="s">
        <v>364</v>
      </c>
      <c r="E151" s="158" t="s">
        <v>567</v>
      </c>
      <c r="F151" s="159">
        <v>235</v>
      </c>
      <c r="G151" s="159"/>
      <c r="H151" s="160">
        <v>77</v>
      </c>
      <c r="I151" s="160" t="s">
        <v>604</v>
      </c>
      <c r="J151" s="161" t="s">
        <v>605</v>
      </c>
      <c r="K151" s="162">
        <f t="shared" si="108"/>
        <v>-158</v>
      </c>
      <c r="L151" s="163">
        <f t="shared" si="109"/>
        <v>-0.67234042553191486</v>
      </c>
      <c r="M151" s="159" t="s">
        <v>549</v>
      </c>
      <c r="N151" s="156">
        <v>43522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25</v>
      </c>
      <c r="B152" s="146">
        <v>42067</v>
      </c>
      <c r="C152" s="146"/>
      <c r="D152" s="147" t="s">
        <v>606</v>
      </c>
      <c r="E152" s="148" t="s">
        <v>567</v>
      </c>
      <c r="F152" s="149">
        <v>185</v>
      </c>
      <c r="G152" s="148"/>
      <c r="H152" s="148">
        <v>224</v>
      </c>
      <c r="I152" s="150" t="s">
        <v>607</v>
      </c>
      <c r="J152" s="151" t="s">
        <v>569</v>
      </c>
      <c r="K152" s="152">
        <f t="shared" si="108"/>
        <v>39</v>
      </c>
      <c r="L152" s="153">
        <f t="shared" si="109"/>
        <v>0.21081081081081082</v>
      </c>
      <c r="M152" s="148" t="s">
        <v>537</v>
      </c>
      <c r="N152" s="154">
        <v>42647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26</v>
      </c>
      <c r="B153" s="156">
        <v>42090</v>
      </c>
      <c r="C153" s="156"/>
      <c r="D153" s="164" t="s">
        <v>608</v>
      </c>
      <c r="E153" s="159" t="s">
        <v>567</v>
      </c>
      <c r="F153" s="159">
        <v>49.5</v>
      </c>
      <c r="G153" s="160"/>
      <c r="H153" s="160">
        <v>15.85</v>
      </c>
      <c r="I153" s="160">
        <v>67</v>
      </c>
      <c r="J153" s="161" t="s">
        <v>609</v>
      </c>
      <c r="K153" s="160">
        <f t="shared" si="108"/>
        <v>-33.65</v>
      </c>
      <c r="L153" s="165">
        <f t="shared" si="109"/>
        <v>-0.67979797979797973</v>
      </c>
      <c r="M153" s="159" t="s">
        <v>549</v>
      </c>
      <c r="N153" s="166">
        <v>43627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27</v>
      </c>
      <c r="B154" s="146">
        <v>42093</v>
      </c>
      <c r="C154" s="146"/>
      <c r="D154" s="147" t="s">
        <v>610</v>
      </c>
      <c r="E154" s="148" t="s">
        <v>567</v>
      </c>
      <c r="F154" s="149">
        <v>183.5</v>
      </c>
      <c r="G154" s="148"/>
      <c r="H154" s="148">
        <v>219</v>
      </c>
      <c r="I154" s="150">
        <v>218</v>
      </c>
      <c r="J154" s="151" t="s">
        <v>611</v>
      </c>
      <c r="K154" s="152">
        <f t="shared" si="108"/>
        <v>35.5</v>
      </c>
      <c r="L154" s="153">
        <f t="shared" si="109"/>
        <v>0.19346049046321526</v>
      </c>
      <c r="M154" s="148" t="s">
        <v>537</v>
      </c>
      <c r="N154" s="154">
        <v>42103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28</v>
      </c>
      <c r="B155" s="146">
        <v>42114</v>
      </c>
      <c r="C155" s="146"/>
      <c r="D155" s="147" t="s">
        <v>612</v>
      </c>
      <c r="E155" s="148" t="s">
        <v>567</v>
      </c>
      <c r="F155" s="149">
        <f>(227+237)/2</f>
        <v>232</v>
      </c>
      <c r="G155" s="148"/>
      <c r="H155" s="148">
        <v>298</v>
      </c>
      <c r="I155" s="150">
        <v>298</v>
      </c>
      <c r="J155" s="151" t="s">
        <v>569</v>
      </c>
      <c r="K155" s="152">
        <f t="shared" si="108"/>
        <v>66</v>
      </c>
      <c r="L155" s="153">
        <f t="shared" si="109"/>
        <v>0.28448275862068967</v>
      </c>
      <c r="M155" s="148" t="s">
        <v>537</v>
      </c>
      <c r="N155" s="154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29</v>
      </c>
      <c r="B156" s="146">
        <v>42128</v>
      </c>
      <c r="C156" s="146"/>
      <c r="D156" s="147" t="s">
        <v>613</v>
      </c>
      <c r="E156" s="148" t="s">
        <v>539</v>
      </c>
      <c r="F156" s="149">
        <v>385</v>
      </c>
      <c r="G156" s="148"/>
      <c r="H156" s="148">
        <f>212.5+331</f>
        <v>543.5</v>
      </c>
      <c r="I156" s="150">
        <v>510</v>
      </c>
      <c r="J156" s="151" t="s">
        <v>614</v>
      </c>
      <c r="K156" s="152">
        <f t="shared" si="108"/>
        <v>158.5</v>
      </c>
      <c r="L156" s="153">
        <f t="shared" si="109"/>
        <v>0.41168831168831171</v>
      </c>
      <c r="M156" s="148" t="s">
        <v>537</v>
      </c>
      <c r="N156" s="154">
        <v>42235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30</v>
      </c>
      <c r="B157" s="146">
        <v>42128</v>
      </c>
      <c r="C157" s="146"/>
      <c r="D157" s="147" t="s">
        <v>615</v>
      </c>
      <c r="E157" s="148" t="s">
        <v>539</v>
      </c>
      <c r="F157" s="149">
        <v>115.5</v>
      </c>
      <c r="G157" s="148"/>
      <c r="H157" s="148">
        <v>146</v>
      </c>
      <c r="I157" s="150">
        <v>142</v>
      </c>
      <c r="J157" s="151" t="s">
        <v>616</v>
      </c>
      <c r="K157" s="152">
        <f t="shared" si="108"/>
        <v>30.5</v>
      </c>
      <c r="L157" s="153">
        <f t="shared" si="109"/>
        <v>0.26406926406926406</v>
      </c>
      <c r="M157" s="148" t="s">
        <v>537</v>
      </c>
      <c r="N157" s="154">
        <v>42202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31</v>
      </c>
      <c r="B158" s="146">
        <v>42151</v>
      </c>
      <c r="C158" s="146"/>
      <c r="D158" s="147" t="s">
        <v>617</v>
      </c>
      <c r="E158" s="148" t="s">
        <v>539</v>
      </c>
      <c r="F158" s="149">
        <v>237.5</v>
      </c>
      <c r="G158" s="148"/>
      <c r="H158" s="148">
        <v>279.5</v>
      </c>
      <c r="I158" s="150">
        <v>278</v>
      </c>
      <c r="J158" s="151" t="s">
        <v>569</v>
      </c>
      <c r="K158" s="152">
        <f t="shared" si="108"/>
        <v>42</v>
      </c>
      <c r="L158" s="153">
        <f t="shared" si="109"/>
        <v>0.17684210526315788</v>
      </c>
      <c r="M158" s="148" t="s">
        <v>537</v>
      </c>
      <c r="N158" s="154">
        <v>42222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32</v>
      </c>
      <c r="B159" s="146">
        <v>42174</v>
      </c>
      <c r="C159" s="146"/>
      <c r="D159" s="147" t="s">
        <v>588</v>
      </c>
      <c r="E159" s="148" t="s">
        <v>567</v>
      </c>
      <c r="F159" s="149">
        <v>340</v>
      </c>
      <c r="G159" s="148"/>
      <c r="H159" s="148">
        <v>448</v>
      </c>
      <c r="I159" s="150">
        <v>448</v>
      </c>
      <c r="J159" s="151" t="s">
        <v>569</v>
      </c>
      <c r="K159" s="152">
        <f t="shared" si="108"/>
        <v>108</v>
      </c>
      <c r="L159" s="153">
        <f t="shared" si="109"/>
        <v>0.31764705882352939</v>
      </c>
      <c r="M159" s="148" t="s">
        <v>537</v>
      </c>
      <c r="N159" s="154">
        <v>43018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33</v>
      </c>
      <c r="B160" s="146">
        <v>42191</v>
      </c>
      <c r="C160" s="146"/>
      <c r="D160" s="147" t="s">
        <v>618</v>
      </c>
      <c r="E160" s="148" t="s">
        <v>567</v>
      </c>
      <c r="F160" s="149">
        <v>390</v>
      </c>
      <c r="G160" s="148"/>
      <c r="H160" s="148">
        <v>460</v>
      </c>
      <c r="I160" s="150">
        <v>460</v>
      </c>
      <c r="J160" s="151" t="s">
        <v>569</v>
      </c>
      <c r="K160" s="152">
        <f t="shared" si="108"/>
        <v>70</v>
      </c>
      <c r="L160" s="153">
        <f t="shared" si="109"/>
        <v>0.17948717948717949</v>
      </c>
      <c r="M160" s="148" t="s">
        <v>537</v>
      </c>
      <c r="N160" s="154">
        <v>42478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34</v>
      </c>
      <c r="B161" s="156">
        <v>42195</v>
      </c>
      <c r="C161" s="156"/>
      <c r="D161" s="157" t="s">
        <v>619</v>
      </c>
      <c r="E161" s="158" t="s">
        <v>567</v>
      </c>
      <c r="F161" s="159">
        <v>122.5</v>
      </c>
      <c r="G161" s="159"/>
      <c r="H161" s="160">
        <v>61</v>
      </c>
      <c r="I161" s="160">
        <v>172</v>
      </c>
      <c r="J161" s="161" t="s">
        <v>620</v>
      </c>
      <c r="K161" s="162">
        <f t="shared" si="108"/>
        <v>-61.5</v>
      </c>
      <c r="L161" s="163">
        <f t="shared" si="109"/>
        <v>-0.50204081632653064</v>
      </c>
      <c r="M161" s="159" t="s">
        <v>549</v>
      </c>
      <c r="N161" s="156">
        <v>43333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35</v>
      </c>
      <c r="B162" s="146">
        <v>42219</v>
      </c>
      <c r="C162" s="146"/>
      <c r="D162" s="147" t="s">
        <v>621</v>
      </c>
      <c r="E162" s="148" t="s">
        <v>567</v>
      </c>
      <c r="F162" s="149">
        <v>297.5</v>
      </c>
      <c r="G162" s="148"/>
      <c r="H162" s="148">
        <v>350</v>
      </c>
      <c r="I162" s="150">
        <v>360</v>
      </c>
      <c r="J162" s="151" t="s">
        <v>622</v>
      </c>
      <c r="K162" s="152">
        <f t="shared" si="108"/>
        <v>52.5</v>
      </c>
      <c r="L162" s="153">
        <f t="shared" si="109"/>
        <v>0.17647058823529413</v>
      </c>
      <c r="M162" s="148" t="s">
        <v>537</v>
      </c>
      <c r="N162" s="154">
        <v>42232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36</v>
      </c>
      <c r="B163" s="146">
        <v>42219</v>
      </c>
      <c r="C163" s="146"/>
      <c r="D163" s="147" t="s">
        <v>623</v>
      </c>
      <c r="E163" s="148" t="s">
        <v>567</v>
      </c>
      <c r="F163" s="149">
        <v>115.5</v>
      </c>
      <c r="G163" s="148"/>
      <c r="H163" s="148">
        <v>149</v>
      </c>
      <c r="I163" s="150">
        <v>140</v>
      </c>
      <c r="J163" s="151" t="s">
        <v>624</v>
      </c>
      <c r="K163" s="152">
        <f t="shared" si="108"/>
        <v>33.5</v>
      </c>
      <c r="L163" s="153">
        <f t="shared" si="109"/>
        <v>0.29004329004329005</v>
      </c>
      <c r="M163" s="148" t="s">
        <v>537</v>
      </c>
      <c r="N163" s="154">
        <v>42740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37</v>
      </c>
      <c r="B164" s="146">
        <v>42251</v>
      </c>
      <c r="C164" s="146"/>
      <c r="D164" s="147" t="s">
        <v>617</v>
      </c>
      <c r="E164" s="148" t="s">
        <v>567</v>
      </c>
      <c r="F164" s="149">
        <v>226</v>
      </c>
      <c r="G164" s="148"/>
      <c r="H164" s="148">
        <v>292</v>
      </c>
      <c r="I164" s="150">
        <v>292</v>
      </c>
      <c r="J164" s="151" t="s">
        <v>625</v>
      </c>
      <c r="K164" s="152">
        <f t="shared" si="108"/>
        <v>66</v>
      </c>
      <c r="L164" s="153">
        <f t="shared" si="109"/>
        <v>0.29203539823008851</v>
      </c>
      <c r="M164" s="148" t="s">
        <v>537</v>
      </c>
      <c r="N164" s="154">
        <v>42286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38</v>
      </c>
      <c r="B165" s="146">
        <v>42254</v>
      </c>
      <c r="C165" s="146"/>
      <c r="D165" s="147" t="s">
        <v>612</v>
      </c>
      <c r="E165" s="148" t="s">
        <v>567</v>
      </c>
      <c r="F165" s="149">
        <v>232.5</v>
      </c>
      <c r="G165" s="148"/>
      <c r="H165" s="148">
        <v>312.5</v>
      </c>
      <c r="I165" s="150">
        <v>310</v>
      </c>
      <c r="J165" s="151" t="s">
        <v>569</v>
      </c>
      <c r="K165" s="152">
        <f t="shared" si="108"/>
        <v>80</v>
      </c>
      <c r="L165" s="153">
        <f t="shared" si="109"/>
        <v>0.34408602150537637</v>
      </c>
      <c r="M165" s="148" t="s">
        <v>537</v>
      </c>
      <c r="N165" s="154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39</v>
      </c>
      <c r="B166" s="146">
        <v>42268</v>
      </c>
      <c r="C166" s="146"/>
      <c r="D166" s="147" t="s">
        <v>626</v>
      </c>
      <c r="E166" s="148" t="s">
        <v>567</v>
      </c>
      <c r="F166" s="149">
        <v>196.5</v>
      </c>
      <c r="G166" s="148"/>
      <c r="H166" s="148">
        <v>238</v>
      </c>
      <c r="I166" s="150">
        <v>238</v>
      </c>
      <c r="J166" s="151" t="s">
        <v>625</v>
      </c>
      <c r="K166" s="152">
        <f t="shared" si="108"/>
        <v>41.5</v>
      </c>
      <c r="L166" s="153">
        <f t="shared" si="109"/>
        <v>0.21119592875318066</v>
      </c>
      <c r="M166" s="148" t="s">
        <v>537</v>
      </c>
      <c r="N166" s="154">
        <v>42291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40</v>
      </c>
      <c r="B167" s="146">
        <v>42271</v>
      </c>
      <c r="C167" s="146"/>
      <c r="D167" s="147" t="s">
        <v>566</v>
      </c>
      <c r="E167" s="148" t="s">
        <v>567</v>
      </c>
      <c r="F167" s="149">
        <v>65</v>
      </c>
      <c r="G167" s="148"/>
      <c r="H167" s="148">
        <v>82</v>
      </c>
      <c r="I167" s="150">
        <v>82</v>
      </c>
      <c r="J167" s="151" t="s">
        <v>625</v>
      </c>
      <c r="K167" s="152">
        <f t="shared" si="108"/>
        <v>17</v>
      </c>
      <c r="L167" s="153">
        <f t="shared" si="109"/>
        <v>0.26153846153846155</v>
      </c>
      <c r="M167" s="148" t="s">
        <v>537</v>
      </c>
      <c r="N167" s="154">
        <v>42578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41</v>
      </c>
      <c r="B168" s="146">
        <v>42291</v>
      </c>
      <c r="C168" s="146"/>
      <c r="D168" s="147" t="s">
        <v>627</v>
      </c>
      <c r="E168" s="148" t="s">
        <v>567</v>
      </c>
      <c r="F168" s="149">
        <v>144</v>
      </c>
      <c r="G168" s="148"/>
      <c r="H168" s="148">
        <v>182.5</v>
      </c>
      <c r="I168" s="150">
        <v>181</v>
      </c>
      <c r="J168" s="151" t="s">
        <v>625</v>
      </c>
      <c r="K168" s="152">
        <f t="shared" si="108"/>
        <v>38.5</v>
      </c>
      <c r="L168" s="153">
        <f t="shared" si="109"/>
        <v>0.2673611111111111</v>
      </c>
      <c r="M168" s="148" t="s">
        <v>537</v>
      </c>
      <c r="N168" s="154">
        <v>42817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42</v>
      </c>
      <c r="B169" s="146">
        <v>42291</v>
      </c>
      <c r="C169" s="146"/>
      <c r="D169" s="147" t="s">
        <v>628</v>
      </c>
      <c r="E169" s="148" t="s">
        <v>567</v>
      </c>
      <c r="F169" s="149">
        <v>264</v>
      </c>
      <c r="G169" s="148"/>
      <c r="H169" s="148">
        <v>311</v>
      </c>
      <c r="I169" s="150">
        <v>311</v>
      </c>
      <c r="J169" s="151" t="s">
        <v>625</v>
      </c>
      <c r="K169" s="152">
        <f t="shared" si="108"/>
        <v>47</v>
      </c>
      <c r="L169" s="153">
        <f t="shared" si="109"/>
        <v>0.17803030303030304</v>
      </c>
      <c r="M169" s="148" t="s">
        <v>537</v>
      </c>
      <c r="N169" s="154">
        <v>42604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43</v>
      </c>
      <c r="B170" s="146">
        <v>42318</v>
      </c>
      <c r="C170" s="146"/>
      <c r="D170" s="147" t="s">
        <v>629</v>
      </c>
      <c r="E170" s="148" t="s">
        <v>539</v>
      </c>
      <c r="F170" s="149">
        <v>549.5</v>
      </c>
      <c r="G170" s="148"/>
      <c r="H170" s="148">
        <v>630</v>
      </c>
      <c r="I170" s="150">
        <v>630</v>
      </c>
      <c r="J170" s="151" t="s">
        <v>625</v>
      </c>
      <c r="K170" s="152">
        <f t="shared" si="108"/>
        <v>80.5</v>
      </c>
      <c r="L170" s="153">
        <f t="shared" si="109"/>
        <v>0.1464968152866242</v>
      </c>
      <c r="M170" s="148" t="s">
        <v>537</v>
      </c>
      <c r="N170" s="154">
        <v>42419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44</v>
      </c>
      <c r="B171" s="146">
        <v>42342</v>
      </c>
      <c r="C171" s="146"/>
      <c r="D171" s="147" t="s">
        <v>630</v>
      </c>
      <c r="E171" s="148" t="s">
        <v>567</v>
      </c>
      <c r="F171" s="149">
        <v>1027.5</v>
      </c>
      <c r="G171" s="148"/>
      <c r="H171" s="148">
        <v>1315</v>
      </c>
      <c r="I171" s="150">
        <v>1250</v>
      </c>
      <c r="J171" s="151" t="s">
        <v>625</v>
      </c>
      <c r="K171" s="152">
        <f t="shared" si="108"/>
        <v>287.5</v>
      </c>
      <c r="L171" s="153">
        <f t="shared" si="109"/>
        <v>0.27980535279805352</v>
      </c>
      <c r="M171" s="148" t="s">
        <v>537</v>
      </c>
      <c r="N171" s="154">
        <v>43244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45</v>
      </c>
      <c r="B172" s="146">
        <v>42367</v>
      </c>
      <c r="C172" s="146"/>
      <c r="D172" s="147" t="s">
        <v>631</v>
      </c>
      <c r="E172" s="148" t="s">
        <v>567</v>
      </c>
      <c r="F172" s="149">
        <v>465</v>
      </c>
      <c r="G172" s="148"/>
      <c r="H172" s="148">
        <v>540</v>
      </c>
      <c r="I172" s="150">
        <v>540</v>
      </c>
      <c r="J172" s="151" t="s">
        <v>625</v>
      </c>
      <c r="K172" s="152">
        <f t="shared" si="108"/>
        <v>75</v>
      </c>
      <c r="L172" s="153">
        <f t="shared" si="109"/>
        <v>0.16129032258064516</v>
      </c>
      <c r="M172" s="148" t="s">
        <v>537</v>
      </c>
      <c r="N172" s="154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46</v>
      </c>
      <c r="B173" s="146">
        <v>42380</v>
      </c>
      <c r="C173" s="146"/>
      <c r="D173" s="147" t="s">
        <v>365</v>
      </c>
      <c r="E173" s="148" t="s">
        <v>539</v>
      </c>
      <c r="F173" s="149">
        <v>81</v>
      </c>
      <c r="G173" s="148"/>
      <c r="H173" s="148">
        <v>110</v>
      </c>
      <c r="I173" s="150">
        <v>110</v>
      </c>
      <c r="J173" s="151" t="s">
        <v>625</v>
      </c>
      <c r="K173" s="152">
        <f t="shared" si="108"/>
        <v>29</v>
      </c>
      <c r="L173" s="153">
        <f t="shared" si="109"/>
        <v>0.35802469135802467</v>
      </c>
      <c r="M173" s="148" t="s">
        <v>537</v>
      </c>
      <c r="N173" s="154">
        <v>42745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47</v>
      </c>
      <c r="B174" s="146">
        <v>42382</v>
      </c>
      <c r="C174" s="146"/>
      <c r="D174" s="147" t="s">
        <v>632</v>
      </c>
      <c r="E174" s="148" t="s">
        <v>539</v>
      </c>
      <c r="F174" s="149">
        <v>417.5</v>
      </c>
      <c r="G174" s="148"/>
      <c r="H174" s="148">
        <v>547</v>
      </c>
      <c r="I174" s="150">
        <v>535</v>
      </c>
      <c r="J174" s="151" t="s">
        <v>625</v>
      </c>
      <c r="K174" s="152">
        <f t="shared" si="108"/>
        <v>129.5</v>
      </c>
      <c r="L174" s="153">
        <f t="shared" si="109"/>
        <v>0.31017964071856285</v>
      </c>
      <c r="M174" s="148" t="s">
        <v>537</v>
      </c>
      <c r="N174" s="154">
        <v>42578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48</v>
      </c>
      <c r="B175" s="146">
        <v>42408</v>
      </c>
      <c r="C175" s="146"/>
      <c r="D175" s="147" t="s">
        <v>633</v>
      </c>
      <c r="E175" s="148" t="s">
        <v>567</v>
      </c>
      <c r="F175" s="149">
        <v>650</v>
      </c>
      <c r="G175" s="148"/>
      <c r="H175" s="148">
        <v>800</v>
      </c>
      <c r="I175" s="150">
        <v>800</v>
      </c>
      <c r="J175" s="151" t="s">
        <v>625</v>
      </c>
      <c r="K175" s="152">
        <f t="shared" si="108"/>
        <v>150</v>
      </c>
      <c r="L175" s="153">
        <f t="shared" si="109"/>
        <v>0.23076923076923078</v>
      </c>
      <c r="M175" s="148" t="s">
        <v>537</v>
      </c>
      <c r="N175" s="154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49</v>
      </c>
      <c r="B176" s="146">
        <v>42433</v>
      </c>
      <c r="C176" s="146"/>
      <c r="D176" s="147" t="s">
        <v>206</v>
      </c>
      <c r="E176" s="148" t="s">
        <v>567</v>
      </c>
      <c r="F176" s="149">
        <v>437.5</v>
      </c>
      <c r="G176" s="148"/>
      <c r="H176" s="148">
        <v>504.5</v>
      </c>
      <c r="I176" s="150">
        <v>522</v>
      </c>
      <c r="J176" s="151" t="s">
        <v>634</v>
      </c>
      <c r="K176" s="152">
        <f t="shared" si="108"/>
        <v>67</v>
      </c>
      <c r="L176" s="153">
        <f t="shared" si="109"/>
        <v>0.15314285714285714</v>
      </c>
      <c r="M176" s="148" t="s">
        <v>537</v>
      </c>
      <c r="N176" s="154">
        <v>42480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50</v>
      </c>
      <c r="B177" s="146">
        <v>42438</v>
      </c>
      <c r="C177" s="146"/>
      <c r="D177" s="147" t="s">
        <v>635</v>
      </c>
      <c r="E177" s="148" t="s">
        <v>567</v>
      </c>
      <c r="F177" s="149">
        <v>189.5</v>
      </c>
      <c r="G177" s="148"/>
      <c r="H177" s="148">
        <v>218</v>
      </c>
      <c r="I177" s="150">
        <v>218</v>
      </c>
      <c r="J177" s="151" t="s">
        <v>625</v>
      </c>
      <c r="K177" s="152">
        <f t="shared" si="108"/>
        <v>28.5</v>
      </c>
      <c r="L177" s="153">
        <f t="shared" si="109"/>
        <v>0.15039577836411611</v>
      </c>
      <c r="M177" s="148" t="s">
        <v>537</v>
      </c>
      <c r="N177" s="154">
        <v>43034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51</v>
      </c>
      <c r="B178" s="156">
        <v>42471</v>
      </c>
      <c r="C178" s="156"/>
      <c r="D178" s="164" t="s">
        <v>636</v>
      </c>
      <c r="E178" s="159" t="s">
        <v>567</v>
      </c>
      <c r="F178" s="159">
        <v>36.5</v>
      </c>
      <c r="G178" s="160"/>
      <c r="H178" s="160">
        <v>15.85</v>
      </c>
      <c r="I178" s="160">
        <v>60</v>
      </c>
      <c r="J178" s="161" t="s">
        <v>637</v>
      </c>
      <c r="K178" s="162">
        <f t="shared" si="108"/>
        <v>-20.65</v>
      </c>
      <c r="L178" s="163">
        <f t="shared" si="109"/>
        <v>-0.5657534246575342</v>
      </c>
      <c r="M178" s="159" t="s">
        <v>549</v>
      </c>
      <c r="N178" s="167">
        <v>43627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52</v>
      </c>
      <c r="B179" s="146">
        <v>42472</v>
      </c>
      <c r="C179" s="146"/>
      <c r="D179" s="147" t="s">
        <v>638</v>
      </c>
      <c r="E179" s="148" t="s">
        <v>567</v>
      </c>
      <c r="F179" s="149">
        <v>93</v>
      </c>
      <c r="G179" s="148"/>
      <c r="H179" s="148">
        <v>149</v>
      </c>
      <c r="I179" s="150">
        <v>140</v>
      </c>
      <c r="J179" s="151" t="s">
        <v>639</v>
      </c>
      <c r="K179" s="152">
        <f t="shared" si="108"/>
        <v>56</v>
      </c>
      <c r="L179" s="153">
        <f t="shared" si="109"/>
        <v>0.60215053763440862</v>
      </c>
      <c r="M179" s="148" t="s">
        <v>537</v>
      </c>
      <c r="N179" s="154">
        <v>42740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53</v>
      </c>
      <c r="B180" s="146">
        <v>42472</v>
      </c>
      <c r="C180" s="146"/>
      <c r="D180" s="147" t="s">
        <v>640</v>
      </c>
      <c r="E180" s="148" t="s">
        <v>567</v>
      </c>
      <c r="F180" s="149">
        <v>130</v>
      </c>
      <c r="G180" s="148"/>
      <c r="H180" s="148">
        <v>150</v>
      </c>
      <c r="I180" s="150" t="s">
        <v>641</v>
      </c>
      <c r="J180" s="151" t="s">
        <v>625</v>
      </c>
      <c r="K180" s="152">
        <f t="shared" si="108"/>
        <v>20</v>
      </c>
      <c r="L180" s="153">
        <f t="shared" si="109"/>
        <v>0.15384615384615385</v>
      </c>
      <c r="M180" s="148" t="s">
        <v>537</v>
      </c>
      <c r="N180" s="154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54</v>
      </c>
      <c r="B181" s="146">
        <v>42473</v>
      </c>
      <c r="C181" s="146"/>
      <c r="D181" s="147" t="s">
        <v>642</v>
      </c>
      <c r="E181" s="148" t="s">
        <v>567</v>
      </c>
      <c r="F181" s="149">
        <v>196</v>
      </c>
      <c r="G181" s="148"/>
      <c r="H181" s="148">
        <v>299</v>
      </c>
      <c r="I181" s="150">
        <v>299</v>
      </c>
      <c r="J181" s="151" t="s">
        <v>625</v>
      </c>
      <c r="K181" s="152">
        <v>103</v>
      </c>
      <c r="L181" s="153">
        <v>0.52551020408163296</v>
      </c>
      <c r="M181" s="148" t="s">
        <v>537</v>
      </c>
      <c r="N181" s="154">
        <v>42620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55</v>
      </c>
      <c r="B182" s="146">
        <v>42473</v>
      </c>
      <c r="C182" s="146"/>
      <c r="D182" s="147" t="s">
        <v>643</v>
      </c>
      <c r="E182" s="148" t="s">
        <v>567</v>
      </c>
      <c r="F182" s="149">
        <v>88</v>
      </c>
      <c r="G182" s="148"/>
      <c r="H182" s="148">
        <v>103</v>
      </c>
      <c r="I182" s="150">
        <v>103</v>
      </c>
      <c r="J182" s="151" t="s">
        <v>625</v>
      </c>
      <c r="K182" s="152">
        <v>15</v>
      </c>
      <c r="L182" s="153">
        <v>0.170454545454545</v>
      </c>
      <c r="M182" s="148" t="s">
        <v>537</v>
      </c>
      <c r="N182" s="154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56</v>
      </c>
      <c r="B183" s="146">
        <v>42492</v>
      </c>
      <c r="C183" s="146"/>
      <c r="D183" s="147" t="s">
        <v>644</v>
      </c>
      <c r="E183" s="148" t="s">
        <v>567</v>
      </c>
      <c r="F183" s="149">
        <v>127.5</v>
      </c>
      <c r="G183" s="148"/>
      <c r="H183" s="148">
        <v>148</v>
      </c>
      <c r="I183" s="150" t="s">
        <v>645</v>
      </c>
      <c r="J183" s="151" t="s">
        <v>625</v>
      </c>
      <c r="K183" s="152">
        <f>H183-F183</f>
        <v>20.5</v>
      </c>
      <c r="L183" s="153">
        <f>K183/F183</f>
        <v>0.16078431372549021</v>
      </c>
      <c r="M183" s="148" t="s">
        <v>537</v>
      </c>
      <c r="N183" s="154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57</v>
      </c>
      <c r="B184" s="146">
        <v>42493</v>
      </c>
      <c r="C184" s="146"/>
      <c r="D184" s="147" t="s">
        <v>646</v>
      </c>
      <c r="E184" s="148" t="s">
        <v>567</v>
      </c>
      <c r="F184" s="149">
        <v>675</v>
      </c>
      <c r="G184" s="148"/>
      <c r="H184" s="148">
        <v>815</v>
      </c>
      <c r="I184" s="150" t="s">
        <v>647</v>
      </c>
      <c r="J184" s="151" t="s">
        <v>625</v>
      </c>
      <c r="K184" s="152">
        <f>H184-F184</f>
        <v>140</v>
      </c>
      <c r="L184" s="153">
        <f>K184/F184</f>
        <v>0.2074074074074074</v>
      </c>
      <c r="M184" s="148" t="s">
        <v>537</v>
      </c>
      <c r="N184" s="154">
        <v>43154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58</v>
      </c>
      <c r="B185" s="156">
        <v>42522</v>
      </c>
      <c r="C185" s="156"/>
      <c r="D185" s="157" t="s">
        <v>648</v>
      </c>
      <c r="E185" s="158" t="s">
        <v>567</v>
      </c>
      <c r="F185" s="159">
        <v>500</v>
      </c>
      <c r="G185" s="159"/>
      <c r="H185" s="160">
        <v>232.5</v>
      </c>
      <c r="I185" s="160" t="s">
        <v>649</v>
      </c>
      <c r="J185" s="161" t="s">
        <v>650</v>
      </c>
      <c r="K185" s="162">
        <f>H185-F185</f>
        <v>-267.5</v>
      </c>
      <c r="L185" s="163">
        <f>K185/F185</f>
        <v>-0.53500000000000003</v>
      </c>
      <c r="M185" s="159" t="s">
        <v>549</v>
      </c>
      <c r="N185" s="156">
        <v>43735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59</v>
      </c>
      <c r="B186" s="146">
        <v>42527</v>
      </c>
      <c r="C186" s="146"/>
      <c r="D186" s="147" t="s">
        <v>495</v>
      </c>
      <c r="E186" s="148" t="s">
        <v>567</v>
      </c>
      <c r="F186" s="149">
        <v>110</v>
      </c>
      <c r="G186" s="148"/>
      <c r="H186" s="148">
        <v>126.5</v>
      </c>
      <c r="I186" s="150">
        <v>125</v>
      </c>
      <c r="J186" s="151" t="s">
        <v>576</v>
      </c>
      <c r="K186" s="152">
        <f>H186-F186</f>
        <v>16.5</v>
      </c>
      <c r="L186" s="153">
        <f>K186/F186</f>
        <v>0.15</v>
      </c>
      <c r="M186" s="148" t="s">
        <v>537</v>
      </c>
      <c r="N186" s="154">
        <v>42552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60</v>
      </c>
      <c r="B187" s="146">
        <v>42538</v>
      </c>
      <c r="C187" s="146"/>
      <c r="D187" s="147" t="s">
        <v>651</v>
      </c>
      <c r="E187" s="148" t="s">
        <v>567</v>
      </c>
      <c r="F187" s="149">
        <v>44</v>
      </c>
      <c r="G187" s="148"/>
      <c r="H187" s="148">
        <v>69.5</v>
      </c>
      <c r="I187" s="150">
        <v>69.5</v>
      </c>
      <c r="J187" s="151" t="s">
        <v>652</v>
      </c>
      <c r="K187" s="152">
        <f>H187-F187</f>
        <v>25.5</v>
      </c>
      <c r="L187" s="153">
        <f>K187/F187</f>
        <v>0.57954545454545459</v>
      </c>
      <c r="M187" s="148" t="s">
        <v>537</v>
      </c>
      <c r="N187" s="154">
        <v>42977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61</v>
      </c>
      <c r="B188" s="146">
        <v>42549</v>
      </c>
      <c r="C188" s="146"/>
      <c r="D188" s="147" t="s">
        <v>653</v>
      </c>
      <c r="E188" s="148" t="s">
        <v>567</v>
      </c>
      <c r="F188" s="149">
        <v>262.5</v>
      </c>
      <c r="G188" s="148"/>
      <c r="H188" s="148">
        <v>340</v>
      </c>
      <c r="I188" s="150">
        <v>333</v>
      </c>
      <c r="J188" s="151" t="s">
        <v>654</v>
      </c>
      <c r="K188" s="152">
        <v>77.5</v>
      </c>
      <c r="L188" s="153">
        <v>0.29523809523809502</v>
      </c>
      <c r="M188" s="148" t="s">
        <v>537</v>
      </c>
      <c r="N188" s="154">
        <v>43017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62</v>
      </c>
      <c r="B189" s="146">
        <v>42549</v>
      </c>
      <c r="C189" s="146"/>
      <c r="D189" s="147" t="s">
        <v>655</v>
      </c>
      <c r="E189" s="148" t="s">
        <v>567</v>
      </c>
      <c r="F189" s="149">
        <v>840</v>
      </c>
      <c r="G189" s="148"/>
      <c r="H189" s="148">
        <v>1230</v>
      </c>
      <c r="I189" s="150">
        <v>1230</v>
      </c>
      <c r="J189" s="151" t="s">
        <v>625</v>
      </c>
      <c r="K189" s="152">
        <v>390</v>
      </c>
      <c r="L189" s="153">
        <v>0.46428571428571402</v>
      </c>
      <c r="M189" s="148" t="s">
        <v>537</v>
      </c>
      <c r="N189" s="154">
        <v>42649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8">
        <v>63</v>
      </c>
      <c r="B190" s="169">
        <v>42556</v>
      </c>
      <c r="C190" s="169"/>
      <c r="D190" s="170" t="s">
        <v>656</v>
      </c>
      <c r="E190" s="171" t="s">
        <v>567</v>
      </c>
      <c r="F190" s="171">
        <v>395</v>
      </c>
      <c r="G190" s="172"/>
      <c r="H190" s="172">
        <f>(468.5+342.5)/2</f>
        <v>405.5</v>
      </c>
      <c r="I190" s="172">
        <v>510</v>
      </c>
      <c r="J190" s="173" t="s">
        <v>657</v>
      </c>
      <c r="K190" s="174">
        <f t="shared" ref="K190:K196" si="110">H190-F190</f>
        <v>10.5</v>
      </c>
      <c r="L190" s="175">
        <f t="shared" ref="L190:L196" si="111">K190/F190</f>
        <v>2.6582278481012658E-2</v>
      </c>
      <c r="M190" s="171" t="s">
        <v>658</v>
      </c>
      <c r="N190" s="169">
        <v>43606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64</v>
      </c>
      <c r="B191" s="156">
        <v>42584</v>
      </c>
      <c r="C191" s="156"/>
      <c r="D191" s="157" t="s">
        <v>659</v>
      </c>
      <c r="E191" s="158" t="s">
        <v>539</v>
      </c>
      <c r="F191" s="159">
        <f>169.5-12.8</f>
        <v>156.69999999999999</v>
      </c>
      <c r="G191" s="159"/>
      <c r="H191" s="160">
        <v>77</v>
      </c>
      <c r="I191" s="160" t="s">
        <v>660</v>
      </c>
      <c r="J191" s="161" t="s">
        <v>661</v>
      </c>
      <c r="K191" s="162">
        <f t="shared" si="110"/>
        <v>-79.699999999999989</v>
      </c>
      <c r="L191" s="163">
        <f t="shared" si="111"/>
        <v>-0.50861518825781749</v>
      </c>
      <c r="M191" s="159" t="s">
        <v>549</v>
      </c>
      <c r="N191" s="156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65</v>
      </c>
      <c r="B192" s="156">
        <v>42586</v>
      </c>
      <c r="C192" s="156"/>
      <c r="D192" s="157" t="s">
        <v>662</v>
      </c>
      <c r="E192" s="158" t="s">
        <v>567</v>
      </c>
      <c r="F192" s="159">
        <v>400</v>
      </c>
      <c r="G192" s="159"/>
      <c r="H192" s="160">
        <v>305</v>
      </c>
      <c r="I192" s="160">
        <v>475</v>
      </c>
      <c r="J192" s="161" t="s">
        <v>663</v>
      </c>
      <c r="K192" s="162">
        <f t="shared" si="110"/>
        <v>-95</v>
      </c>
      <c r="L192" s="163">
        <f t="shared" si="111"/>
        <v>-0.23749999999999999</v>
      </c>
      <c r="M192" s="159" t="s">
        <v>549</v>
      </c>
      <c r="N192" s="156">
        <v>43606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66</v>
      </c>
      <c r="B193" s="146">
        <v>42593</v>
      </c>
      <c r="C193" s="146"/>
      <c r="D193" s="147" t="s">
        <v>664</v>
      </c>
      <c r="E193" s="148" t="s">
        <v>567</v>
      </c>
      <c r="F193" s="149">
        <v>86.5</v>
      </c>
      <c r="G193" s="148"/>
      <c r="H193" s="148">
        <v>130</v>
      </c>
      <c r="I193" s="150">
        <v>130</v>
      </c>
      <c r="J193" s="151" t="s">
        <v>665</v>
      </c>
      <c r="K193" s="152">
        <f t="shared" si="110"/>
        <v>43.5</v>
      </c>
      <c r="L193" s="153">
        <f t="shared" si="111"/>
        <v>0.50289017341040465</v>
      </c>
      <c r="M193" s="148" t="s">
        <v>537</v>
      </c>
      <c r="N193" s="154">
        <v>43091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67</v>
      </c>
      <c r="B194" s="156">
        <v>42600</v>
      </c>
      <c r="C194" s="156"/>
      <c r="D194" s="157" t="s">
        <v>109</v>
      </c>
      <c r="E194" s="158" t="s">
        <v>567</v>
      </c>
      <c r="F194" s="159">
        <v>133.5</v>
      </c>
      <c r="G194" s="159"/>
      <c r="H194" s="160">
        <v>126.5</v>
      </c>
      <c r="I194" s="160">
        <v>178</v>
      </c>
      <c r="J194" s="161" t="s">
        <v>666</v>
      </c>
      <c r="K194" s="162">
        <f t="shared" si="110"/>
        <v>-7</v>
      </c>
      <c r="L194" s="163">
        <f t="shared" si="111"/>
        <v>-5.2434456928838954E-2</v>
      </c>
      <c r="M194" s="159" t="s">
        <v>549</v>
      </c>
      <c r="N194" s="156">
        <v>42615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68</v>
      </c>
      <c r="B195" s="146">
        <v>42613</v>
      </c>
      <c r="C195" s="146"/>
      <c r="D195" s="147" t="s">
        <v>667</v>
      </c>
      <c r="E195" s="148" t="s">
        <v>567</v>
      </c>
      <c r="F195" s="149">
        <v>560</v>
      </c>
      <c r="G195" s="148"/>
      <c r="H195" s="148">
        <v>725</v>
      </c>
      <c r="I195" s="150">
        <v>725</v>
      </c>
      <c r="J195" s="151" t="s">
        <v>569</v>
      </c>
      <c r="K195" s="152">
        <f t="shared" si="110"/>
        <v>165</v>
      </c>
      <c r="L195" s="153">
        <f t="shared" si="111"/>
        <v>0.29464285714285715</v>
      </c>
      <c r="M195" s="148" t="s">
        <v>537</v>
      </c>
      <c r="N195" s="154">
        <v>42456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69</v>
      </c>
      <c r="B196" s="146">
        <v>42614</v>
      </c>
      <c r="C196" s="146"/>
      <c r="D196" s="147" t="s">
        <v>668</v>
      </c>
      <c r="E196" s="148" t="s">
        <v>567</v>
      </c>
      <c r="F196" s="149">
        <v>160.5</v>
      </c>
      <c r="G196" s="148"/>
      <c r="H196" s="148">
        <v>210</v>
      </c>
      <c r="I196" s="150">
        <v>210</v>
      </c>
      <c r="J196" s="151" t="s">
        <v>569</v>
      </c>
      <c r="K196" s="152">
        <f t="shared" si="110"/>
        <v>49.5</v>
      </c>
      <c r="L196" s="153">
        <f t="shared" si="111"/>
        <v>0.30841121495327101</v>
      </c>
      <c r="M196" s="148" t="s">
        <v>537</v>
      </c>
      <c r="N196" s="154">
        <v>42871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70</v>
      </c>
      <c r="B197" s="146">
        <v>42646</v>
      </c>
      <c r="C197" s="146"/>
      <c r="D197" s="147" t="s">
        <v>378</v>
      </c>
      <c r="E197" s="148" t="s">
        <v>567</v>
      </c>
      <c r="F197" s="149">
        <v>430</v>
      </c>
      <c r="G197" s="148"/>
      <c r="H197" s="148">
        <v>596</v>
      </c>
      <c r="I197" s="150">
        <v>575</v>
      </c>
      <c r="J197" s="151" t="s">
        <v>669</v>
      </c>
      <c r="K197" s="152">
        <v>166</v>
      </c>
      <c r="L197" s="153">
        <v>0.38604651162790699</v>
      </c>
      <c r="M197" s="148" t="s">
        <v>537</v>
      </c>
      <c r="N197" s="154">
        <v>42769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71</v>
      </c>
      <c r="B198" s="146">
        <v>42657</v>
      </c>
      <c r="C198" s="146"/>
      <c r="D198" s="147" t="s">
        <v>670</v>
      </c>
      <c r="E198" s="148" t="s">
        <v>567</v>
      </c>
      <c r="F198" s="149">
        <v>280</v>
      </c>
      <c r="G198" s="148"/>
      <c r="H198" s="148">
        <v>345</v>
      </c>
      <c r="I198" s="150">
        <v>345</v>
      </c>
      <c r="J198" s="151" t="s">
        <v>569</v>
      </c>
      <c r="K198" s="152">
        <f t="shared" ref="K198:K203" si="112">H198-F198</f>
        <v>65</v>
      </c>
      <c r="L198" s="153">
        <f>K198/F198</f>
        <v>0.23214285714285715</v>
      </c>
      <c r="M198" s="148" t="s">
        <v>537</v>
      </c>
      <c r="N198" s="154">
        <v>42814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72</v>
      </c>
      <c r="B199" s="146">
        <v>42657</v>
      </c>
      <c r="C199" s="146"/>
      <c r="D199" s="147" t="s">
        <v>671</v>
      </c>
      <c r="E199" s="148" t="s">
        <v>567</v>
      </c>
      <c r="F199" s="149">
        <v>245</v>
      </c>
      <c r="G199" s="148"/>
      <c r="H199" s="148">
        <v>325.5</v>
      </c>
      <c r="I199" s="150">
        <v>330</v>
      </c>
      <c r="J199" s="151" t="s">
        <v>672</v>
      </c>
      <c r="K199" s="152">
        <f t="shared" si="112"/>
        <v>80.5</v>
      </c>
      <c r="L199" s="153">
        <f>K199/F199</f>
        <v>0.32857142857142857</v>
      </c>
      <c r="M199" s="148" t="s">
        <v>537</v>
      </c>
      <c r="N199" s="154">
        <v>42769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73</v>
      </c>
      <c r="B200" s="146">
        <v>42660</v>
      </c>
      <c r="C200" s="146"/>
      <c r="D200" s="147" t="s">
        <v>334</v>
      </c>
      <c r="E200" s="148" t="s">
        <v>567</v>
      </c>
      <c r="F200" s="149">
        <v>125</v>
      </c>
      <c r="G200" s="148"/>
      <c r="H200" s="148">
        <v>160</v>
      </c>
      <c r="I200" s="150">
        <v>160</v>
      </c>
      <c r="J200" s="151" t="s">
        <v>625</v>
      </c>
      <c r="K200" s="152">
        <f t="shared" si="112"/>
        <v>35</v>
      </c>
      <c r="L200" s="153">
        <v>0.28000000000000003</v>
      </c>
      <c r="M200" s="148" t="s">
        <v>537</v>
      </c>
      <c r="N200" s="154">
        <v>42803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74</v>
      </c>
      <c r="B201" s="146">
        <v>42660</v>
      </c>
      <c r="C201" s="146"/>
      <c r="D201" s="147" t="s">
        <v>434</v>
      </c>
      <c r="E201" s="148" t="s">
        <v>567</v>
      </c>
      <c r="F201" s="149">
        <v>114</v>
      </c>
      <c r="G201" s="148"/>
      <c r="H201" s="148">
        <v>145</v>
      </c>
      <c r="I201" s="150">
        <v>145</v>
      </c>
      <c r="J201" s="151" t="s">
        <v>625</v>
      </c>
      <c r="K201" s="152">
        <f t="shared" si="112"/>
        <v>31</v>
      </c>
      <c r="L201" s="153">
        <f>K201/F201</f>
        <v>0.27192982456140352</v>
      </c>
      <c r="M201" s="148" t="s">
        <v>537</v>
      </c>
      <c r="N201" s="154">
        <v>42859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75</v>
      </c>
      <c r="B202" s="146">
        <v>42660</v>
      </c>
      <c r="C202" s="146"/>
      <c r="D202" s="147" t="s">
        <v>673</v>
      </c>
      <c r="E202" s="148" t="s">
        <v>567</v>
      </c>
      <c r="F202" s="149">
        <v>212</v>
      </c>
      <c r="G202" s="148"/>
      <c r="H202" s="148">
        <v>280</v>
      </c>
      <c r="I202" s="150">
        <v>276</v>
      </c>
      <c r="J202" s="151" t="s">
        <v>674</v>
      </c>
      <c r="K202" s="152">
        <f t="shared" si="112"/>
        <v>68</v>
      </c>
      <c r="L202" s="153">
        <f>K202/F202</f>
        <v>0.32075471698113206</v>
      </c>
      <c r="M202" s="148" t="s">
        <v>537</v>
      </c>
      <c r="N202" s="154">
        <v>42858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76</v>
      </c>
      <c r="B203" s="146">
        <v>42678</v>
      </c>
      <c r="C203" s="146"/>
      <c r="D203" s="147" t="s">
        <v>425</v>
      </c>
      <c r="E203" s="148" t="s">
        <v>567</v>
      </c>
      <c r="F203" s="149">
        <v>155</v>
      </c>
      <c r="G203" s="148"/>
      <c r="H203" s="148">
        <v>210</v>
      </c>
      <c r="I203" s="150">
        <v>210</v>
      </c>
      <c r="J203" s="151" t="s">
        <v>675</v>
      </c>
      <c r="K203" s="152">
        <f t="shared" si="112"/>
        <v>55</v>
      </c>
      <c r="L203" s="153">
        <f>K203/F203</f>
        <v>0.35483870967741937</v>
      </c>
      <c r="M203" s="148" t="s">
        <v>537</v>
      </c>
      <c r="N203" s="154">
        <v>42944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77</v>
      </c>
      <c r="B204" s="156">
        <v>42710</v>
      </c>
      <c r="C204" s="156"/>
      <c r="D204" s="157" t="s">
        <v>676</v>
      </c>
      <c r="E204" s="158" t="s">
        <v>567</v>
      </c>
      <c r="F204" s="159">
        <v>150.5</v>
      </c>
      <c r="G204" s="159"/>
      <c r="H204" s="160">
        <v>72.5</v>
      </c>
      <c r="I204" s="160">
        <v>174</v>
      </c>
      <c r="J204" s="161" t="s">
        <v>677</v>
      </c>
      <c r="K204" s="162">
        <v>-78</v>
      </c>
      <c r="L204" s="163">
        <v>-0.51827242524916906</v>
      </c>
      <c r="M204" s="159" t="s">
        <v>549</v>
      </c>
      <c r="N204" s="156">
        <v>43333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78</v>
      </c>
      <c r="B205" s="146">
        <v>42712</v>
      </c>
      <c r="C205" s="146"/>
      <c r="D205" s="147" t="s">
        <v>678</v>
      </c>
      <c r="E205" s="148" t="s">
        <v>567</v>
      </c>
      <c r="F205" s="149">
        <v>380</v>
      </c>
      <c r="G205" s="148"/>
      <c r="H205" s="148">
        <v>478</v>
      </c>
      <c r="I205" s="150">
        <v>468</v>
      </c>
      <c r="J205" s="151" t="s">
        <v>625</v>
      </c>
      <c r="K205" s="152">
        <f>H205-F205</f>
        <v>98</v>
      </c>
      <c r="L205" s="153">
        <f>K205/F205</f>
        <v>0.25789473684210529</v>
      </c>
      <c r="M205" s="148" t="s">
        <v>537</v>
      </c>
      <c r="N205" s="154">
        <v>43025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79</v>
      </c>
      <c r="B206" s="146">
        <v>42734</v>
      </c>
      <c r="C206" s="146"/>
      <c r="D206" s="147" t="s">
        <v>108</v>
      </c>
      <c r="E206" s="148" t="s">
        <v>567</v>
      </c>
      <c r="F206" s="149">
        <v>305</v>
      </c>
      <c r="G206" s="148"/>
      <c r="H206" s="148">
        <v>375</v>
      </c>
      <c r="I206" s="150">
        <v>375</v>
      </c>
      <c r="J206" s="151" t="s">
        <v>625</v>
      </c>
      <c r="K206" s="152">
        <f>H206-F206</f>
        <v>70</v>
      </c>
      <c r="L206" s="153">
        <f>K206/F206</f>
        <v>0.22950819672131148</v>
      </c>
      <c r="M206" s="148" t="s">
        <v>537</v>
      </c>
      <c r="N206" s="154">
        <v>42768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80</v>
      </c>
      <c r="B207" s="146">
        <v>42739</v>
      </c>
      <c r="C207" s="146"/>
      <c r="D207" s="147" t="s">
        <v>94</v>
      </c>
      <c r="E207" s="148" t="s">
        <v>567</v>
      </c>
      <c r="F207" s="149">
        <v>99.5</v>
      </c>
      <c r="G207" s="148"/>
      <c r="H207" s="148">
        <v>158</v>
      </c>
      <c r="I207" s="150">
        <v>158</v>
      </c>
      <c r="J207" s="151" t="s">
        <v>625</v>
      </c>
      <c r="K207" s="152">
        <f>H207-F207</f>
        <v>58.5</v>
      </c>
      <c r="L207" s="153">
        <f>K207/F207</f>
        <v>0.5879396984924623</v>
      </c>
      <c r="M207" s="148" t="s">
        <v>537</v>
      </c>
      <c r="N207" s="154">
        <v>42898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81</v>
      </c>
      <c r="B208" s="146">
        <v>42739</v>
      </c>
      <c r="C208" s="146"/>
      <c r="D208" s="147" t="s">
        <v>94</v>
      </c>
      <c r="E208" s="148" t="s">
        <v>567</v>
      </c>
      <c r="F208" s="149">
        <v>99.5</v>
      </c>
      <c r="G208" s="148"/>
      <c r="H208" s="148">
        <v>158</v>
      </c>
      <c r="I208" s="150">
        <v>158</v>
      </c>
      <c r="J208" s="151" t="s">
        <v>625</v>
      </c>
      <c r="K208" s="152">
        <v>58.5</v>
      </c>
      <c r="L208" s="153">
        <v>0.58793969849246197</v>
      </c>
      <c r="M208" s="148" t="s">
        <v>537</v>
      </c>
      <c r="N208" s="154">
        <v>42898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82</v>
      </c>
      <c r="B209" s="146">
        <v>42786</v>
      </c>
      <c r="C209" s="146"/>
      <c r="D209" s="147" t="s">
        <v>182</v>
      </c>
      <c r="E209" s="148" t="s">
        <v>567</v>
      </c>
      <c r="F209" s="149">
        <v>140.5</v>
      </c>
      <c r="G209" s="148"/>
      <c r="H209" s="148">
        <v>220</v>
      </c>
      <c r="I209" s="150">
        <v>220</v>
      </c>
      <c r="J209" s="151" t="s">
        <v>625</v>
      </c>
      <c r="K209" s="152">
        <f>H209-F209</f>
        <v>79.5</v>
      </c>
      <c r="L209" s="153">
        <f>K209/F209</f>
        <v>0.5658362989323843</v>
      </c>
      <c r="M209" s="148" t="s">
        <v>537</v>
      </c>
      <c r="N209" s="154">
        <v>42864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83</v>
      </c>
      <c r="B210" s="146">
        <v>42786</v>
      </c>
      <c r="C210" s="146"/>
      <c r="D210" s="147" t="s">
        <v>679</v>
      </c>
      <c r="E210" s="148" t="s">
        <v>567</v>
      </c>
      <c r="F210" s="149">
        <v>202.5</v>
      </c>
      <c r="G210" s="148"/>
      <c r="H210" s="148">
        <v>234</v>
      </c>
      <c r="I210" s="150">
        <v>234</v>
      </c>
      <c r="J210" s="151" t="s">
        <v>625</v>
      </c>
      <c r="K210" s="152">
        <v>31.5</v>
      </c>
      <c r="L210" s="153">
        <v>0.155555555555556</v>
      </c>
      <c r="M210" s="148" t="s">
        <v>537</v>
      </c>
      <c r="N210" s="154">
        <v>42836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84</v>
      </c>
      <c r="B211" s="146">
        <v>42818</v>
      </c>
      <c r="C211" s="146"/>
      <c r="D211" s="147" t="s">
        <v>680</v>
      </c>
      <c r="E211" s="148" t="s">
        <v>567</v>
      </c>
      <c r="F211" s="149">
        <v>300.5</v>
      </c>
      <c r="G211" s="148"/>
      <c r="H211" s="148">
        <v>417.5</v>
      </c>
      <c r="I211" s="150">
        <v>420</v>
      </c>
      <c r="J211" s="151" t="s">
        <v>681</v>
      </c>
      <c r="K211" s="152">
        <f>H211-F211</f>
        <v>117</v>
      </c>
      <c r="L211" s="153">
        <f>K211/F211</f>
        <v>0.38935108153078202</v>
      </c>
      <c r="M211" s="148" t="s">
        <v>537</v>
      </c>
      <c r="N211" s="154">
        <v>43070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85</v>
      </c>
      <c r="B212" s="146">
        <v>42818</v>
      </c>
      <c r="C212" s="146"/>
      <c r="D212" s="147" t="s">
        <v>655</v>
      </c>
      <c r="E212" s="148" t="s">
        <v>567</v>
      </c>
      <c r="F212" s="149">
        <v>850</v>
      </c>
      <c r="G212" s="148"/>
      <c r="H212" s="148">
        <v>1042.5</v>
      </c>
      <c r="I212" s="150">
        <v>1023</v>
      </c>
      <c r="J212" s="151" t="s">
        <v>682</v>
      </c>
      <c r="K212" s="152">
        <v>192.5</v>
      </c>
      <c r="L212" s="153">
        <v>0.22647058823529401</v>
      </c>
      <c r="M212" s="148" t="s">
        <v>537</v>
      </c>
      <c r="N212" s="154">
        <v>42830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86</v>
      </c>
      <c r="B213" s="146">
        <v>42830</v>
      </c>
      <c r="C213" s="146"/>
      <c r="D213" s="147" t="s">
        <v>453</v>
      </c>
      <c r="E213" s="148" t="s">
        <v>567</v>
      </c>
      <c r="F213" s="149">
        <v>785</v>
      </c>
      <c r="G213" s="148"/>
      <c r="H213" s="148">
        <v>930</v>
      </c>
      <c r="I213" s="150">
        <v>920</v>
      </c>
      <c r="J213" s="151" t="s">
        <v>683</v>
      </c>
      <c r="K213" s="152">
        <f>H213-F213</f>
        <v>145</v>
      </c>
      <c r="L213" s="153">
        <f>K213/F213</f>
        <v>0.18471337579617833</v>
      </c>
      <c r="M213" s="148" t="s">
        <v>537</v>
      </c>
      <c r="N213" s="154">
        <v>42976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87</v>
      </c>
      <c r="B214" s="156">
        <v>42831</v>
      </c>
      <c r="C214" s="156"/>
      <c r="D214" s="157" t="s">
        <v>684</v>
      </c>
      <c r="E214" s="158" t="s">
        <v>567</v>
      </c>
      <c r="F214" s="159">
        <v>40</v>
      </c>
      <c r="G214" s="159"/>
      <c r="H214" s="160">
        <v>13.1</v>
      </c>
      <c r="I214" s="160">
        <v>60</v>
      </c>
      <c r="J214" s="161" t="s">
        <v>685</v>
      </c>
      <c r="K214" s="162">
        <v>-26.9</v>
      </c>
      <c r="L214" s="163">
        <v>-0.67249999999999999</v>
      </c>
      <c r="M214" s="159" t="s">
        <v>549</v>
      </c>
      <c r="N214" s="156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88</v>
      </c>
      <c r="B215" s="146">
        <v>42837</v>
      </c>
      <c r="C215" s="146"/>
      <c r="D215" s="147" t="s">
        <v>93</v>
      </c>
      <c r="E215" s="148" t="s">
        <v>567</v>
      </c>
      <c r="F215" s="149">
        <v>289.5</v>
      </c>
      <c r="G215" s="148"/>
      <c r="H215" s="148">
        <v>354</v>
      </c>
      <c r="I215" s="150">
        <v>360</v>
      </c>
      <c r="J215" s="151" t="s">
        <v>686</v>
      </c>
      <c r="K215" s="152">
        <f t="shared" ref="K215:K223" si="113">H215-F215</f>
        <v>64.5</v>
      </c>
      <c r="L215" s="153">
        <f t="shared" ref="L215:L223" si="114">K215/F215</f>
        <v>0.22279792746113988</v>
      </c>
      <c r="M215" s="148" t="s">
        <v>537</v>
      </c>
      <c r="N215" s="154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89</v>
      </c>
      <c r="B216" s="146">
        <v>42845</v>
      </c>
      <c r="C216" s="146"/>
      <c r="D216" s="147" t="s">
        <v>401</v>
      </c>
      <c r="E216" s="148" t="s">
        <v>567</v>
      </c>
      <c r="F216" s="149">
        <v>700</v>
      </c>
      <c r="G216" s="148"/>
      <c r="H216" s="148">
        <v>840</v>
      </c>
      <c r="I216" s="150">
        <v>840</v>
      </c>
      <c r="J216" s="151" t="s">
        <v>687</v>
      </c>
      <c r="K216" s="152">
        <f t="shared" si="113"/>
        <v>140</v>
      </c>
      <c r="L216" s="153">
        <f t="shared" si="114"/>
        <v>0.2</v>
      </c>
      <c r="M216" s="148" t="s">
        <v>537</v>
      </c>
      <c r="N216" s="154">
        <v>42893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90</v>
      </c>
      <c r="B217" s="146">
        <v>42887</v>
      </c>
      <c r="C217" s="146"/>
      <c r="D217" s="147" t="s">
        <v>688</v>
      </c>
      <c r="E217" s="148" t="s">
        <v>567</v>
      </c>
      <c r="F217" s="149">
        <v>130</v>
      </c>
      <c r="G217" s="148"/>
      <c r="H217" s="148">
        <v>144.25</v>
      </c>
      <c r="I217" s="150">
        <v>170</v>
      </c>
      <c r="J217" s="151" t="s">
        <v>689</v>
      </c>
      <c r="K217" s="152">
        <f t="shared" si="113"/>
        <v>14.25</v>
      </c>
      <c r="L217" s="153">
        <f t="shared" si="114"/>
        <v>0.10961538461538461</v>
      </c>
      <c r="M217" s="148" t="s">
        <v>537</v>
      </c>
      <c r="N217" s="154">
        <v>43675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91</v>
      </c>
      <c r="B218" s="146">
        <v>42901</v>
      </c>
      <c r="C218" s="146"/>
      <c r="D218" s="147" t="s">
        <v>690</v>
      </c>
      <c r="E218" s="148" t="s">
        <v>567</v>
      </c>
      <c r="F218" s="149">
        <v>214.5</v>
      </c>
      <c r="G218" s="148"/>
      <c r="H218" s="148">
        <v>262</v>
      </c>
      <c r="I218" s="150">
        <v>262</v>
      </c>
      <c r="J218" s="151" t="s">
        <v>691</v>
      </c>
      <c r="K218" s="152">
        <f t="shared" si="113"/>
        <v>47.5</v>
      </c>
      <c r="L218" s="153">
        <f t="shared" si="114"/>
        <v>0.22144522144522144</v>
      </c>
      <c r="M218" s="148" t="s">
        <v>537</v>
      </c>
      <c r="N218" s="154">
        <v>42977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92</v>
      </c>
      <c r="B219" s="177">
        <v>42933</v>
      </c>
      <c r="C219" s="177"/>
      <c r="D219" s="178" t="s">
        <v>692</v>
      </c>
      <c r="E219" s="179" t="s">
        <v>567</v>
      </c>
      <c r="F219" s="180">
        <v>370</v>
      </c>
      <c r="G219" s="179"/>
      <c r="H219" s="179">
        <v>447.5</v>
      </c>
      <c r="I219" s="181">
        <v>450</v>
      </c>
      <c r="J219" s="182" t="s">
        <v>625</v>
      </c>
      <c r="K219" s="152">
        <f t="shared" si="113"/>
        <v>77.5</v>
      </c>
      <c r="L219" s="183">
        <f t="shared" si="114"/>
        <v>0.20945945945945946</v>
      </c>
      <c r="M219" s="179" t="s">
        <v>537</v>
      </c>
      <c r="N219" s="184">
        <v>43035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93</v>
      </c>
      <c r="B220" s="177">
        <v>42943</v>
      </c>
      <c r="C220" s="177"/>
      <c r="D220" s="178" t="s">
        <v>180</v>
      </c>
      <c r="E220" s="179" t="s">
        <v>567</v>
      </c>
      <c r="F220" s="180">
        <v>657.5</v>
      </c>
      <c r="G220" s="179"/>
      <c r="H220" s="179">
        <v>825</v>
      </c>
      <c r="I220" s="181">
        <v>820</v>
      </c>
      <c r="J220" s="182" t="s">
        <v>625</v>
      </c>
      <c r="K220" s="152">
        <f t="shared" si="113"/>
        <v>167.5</v>
      </c>
      <c r="L220" s="183">
        <f t="shared" si="114"/>
        <v>0.25475285171102663</v>
      </c>
      <c r="M220" s="179" t="s">
        <v>537</v>
      </c>
      <c r="N220" s="184">
        <v>43090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94</v>
      </c>
      <c r="B221" s="146">
        <v>42964</v>
      </c>
      <c r="C221" s="146"/>
      <c r="D221" s="147" t="s">
        <v>347</v>
      </c>
      <c r="E221" s="148" t="s">
        <v>567</v>
      </c>
      <c r="F221" s="149">
        <v>605</v>
      </c>
      <c r="G221" s="148"/>
      <c r="H221" s="148">
        <v>750</v>
      </c>
      <c r="I221" s="150">
        <v>750</v>
      </c>
      <c r="J221" s="151" t="s">
        <v>683</v>
      </c>
      <c r="K221" s="152">
        <f t="shared" si="113"/>
        <v>145</v>
      </c>
      <c r="L221" s="153">
        <f t="shared" si="114"/>
        <v>0.23966942148760331</v>
      </c>
      <c r="M221" s="148" t="s">
        <v>537</v>
      </c>
      <c r="N221" s="154">
        <v>43027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95</v>
      </c>
      <c r="B222" s="156">
        <v>42979</v>
      </c>
      <c r="C222" s="156"/>
      <c r="D222" s="164" t="s">
        <v>693</v>
      </c>
      <c r="E222" s="159" t="s">
        <v>567</v>
      </c>
      <c r="F222" s="159">
        <v>255</v>
      </c>
      <c r="G222" s="160"/>
      <c r="H222" s="160">
        <v>217.25</v>
      </c>
      <c r="I222" s="160">
        <v>320</v>
      </c>
      <c r="J222" s="161" t="s">
        <v>694</v>
      </c>
      <c r="K222" s="162">
        <f t="shared" si="113"/>
        <v>-37.75</v>
      </c>
      <c r="L222" s="165">
        <f t="shared" si="114"/>
        <v>-0.14803921568627451</v>
      </c>
      <c r="M222" s="159" t="s">
        <v>549</v>
      </c>
      <c r="N222" s="156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96</v>
      </c>
      <c r="B223" s="146">
        <v>42997</v>
      </c>
      <c r="C223" s="146"/>
      <c r="D223" s="147" t="s">
        <v>695</v>
      </c>
      <c r="E223" s="148" t="s">
        <v>567</v>
      </c>
      <c r="F223" s="149">
        <v>215</v>
      </c>
      <c r="G223" s="148"/>
      <c r="H223" s="148">
        <v>258</v>
      </c>
      <c r="I223" s="150">
        <v>258</v>
      </c>
      <c r="J223" s="151" t="s">
        <v>625</v>
      </c>
      <c r="K223" s="152">
        <f t="shared" si="113"/>
        <v>43</v>
      </c>
      <c r="L223" s="153">
        <f t="shared" si="114"/>
        <v>0.2</v>
      </c>
      <c r="M223" s="148" t="s">
        <v>537</v>
      </c>
      <c r="N223" s="154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97</v>
      </c>
      <c r="B224" s="146">
        <v>42997</v>
      </c>
      <c r="C224" s="146"/>
      <c r="D224" s="147" t="s">
        <v>695</v>
      </c>
      <c r="E224" s="148" t="s">
        <v>567</v>
      </c>
      <c r="F224" s="149">
        <v>215</v>
      </c>
      <c r="G224" s="148"/>
      <c r="H224" s="148">
        <v>258</v>
      </c>
      <c r="I224" s="150">
        <v>258</v>
      </c>
      <c r="J224" s="182" t="s">
        <v>625</v>
      </c>
      <c r="K224" s="152">
        <v>43</v>
      </c>
      <c r="L224" s="153">
        <v>0.2</v>
      </c>
      <c r="M224" s="148" t="s">
        <v>537</v>
      </c>
      <c r="N224" s="154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98</v>
      </c>
      <c r="B225" s="177">
        <v>42998</v>
      </c>
      <c r="C225" s="177"/>
      <c r="D225" s="178" t="s">
        <v>696</v>
      </c>
      <c r="E225" s="179" t="s">
        <v>567</v>
      </c>
      <c r="F225" s="149">
        <v>75</v>
      </c>
      <c r="G225" s="179"/>
      <c r="H225" s="179">
        <v>90</v>
      </c>
      <c r="I225" s="181">
        <v>90</v>
      </c>
      <c r="J225" s="151" t="s">
        <v>697</v>
      </c>
      <c r="K225" s="152">
        <f t="shared" ref="K225:K230" si="115">H225-F225</f>
        <v>15</v>
      </c>
      <c r="L225" s="153">
        <f t="shared" ref="L225:L230" si="116">K225/F225</f>
        <v>0.2</v>
      </c>
      <c r="M225" s="148" t="s">
        <v>537</v>
      </c>
      <c r="N225" s="154">
        <v>43019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99</v>
      </c>
      <c r="B226" s="177">
        <v>43011</v>
      </c>
      <c r="C226" s="177"/>
      <c r="D226" s="178" t="s">
        <v>551</v>
      </c>
      <c r="E226" s="179" t="s">
        <v>567</v>
      </c>
      <c r="F226" s="180">
        <v>315</v>
      </c>
      <c r="G226" s="179"/>
      <c r="H226" s="179">
        <v>392</v>
      </c>
      <c r="I226" s="181">
        <v>384</v>
      </c>
      <c r="J226" s="182" t="s">
        <v>698</v>
      </c>
      <c r="K226" s="152">
        <f t="shared" si="115"/>
        <v>77</v>
      </c>
      <c r="L226" s="183">
        <f t="shared" si="116"/>
        <v>0.24444444444444444</v>
      </c>
      <c r="M226" s="179" t="s">
        <v>537</v>
      </c>
      <c r="N226" s="184">
        <v>43017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100</v>
      </c>
      <c r="B227" s="177">
        <v>43013</v>
      </c>
      <c r="C227" s="177"/>
      <c r="D227" s="178" t="s">
        <v>429</v>
      </c>
      <c r="E227" s="179" t="s">
        <v>567</v>
      </c>
      <c r="F227" s="180">
        <v>145</v>
      </c>
      <c r="G227" s="179"/>
      <c r="H227" s="179">
        <v>179</v>
      </c>
      <c r="I227" s="181">
        <v>180</v>
      </c>
      <c r="J227" s="182" t="s">
        <v>699</v>
      </c>
      <c r="K227" s="152">
        <f t="shared" si="115"/>
        <v>34</v>
      </c>
      <c r="L227" s="183">
        <f t="shared" si="116"/>
        <v>0.23448275862068965</v>
      </c>
      <c r="M227" s="179" t="s">
        <v>537</v>
      </c>
      <c r="N227" s="184">
        <v>43025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101</v>
      </c>
      <c r="B228" s="177">
        <v>43014</v>
      </c>
      <c r="C228" s="177"/>
      <c r="D228" s="178" t="s">
        <v>324</v>
      </c>
      <c r="E228" s="179" t="s">
        <v>567</v>
      </c>
      <c r="F228" s="180">
        <v>256</v>
      </c>
      <c r="G228" s="179"/>
      <c r="H228" s="179">
        <v>323</v>
      </c>
      <c r="I228" s="181">
        <v>320</v>
      </c>
      <c r="J228" s="182" t="s">
        <v>625</v>
      </c>
      <c r="K228" s="152">
        <f t="shared" si="115"/>
        <v>67</v>
      </c>
      <c r="L228" s="183">
        <f t="shared" si="116"/>
        <v>0.26171875</v>
      </c>
      <c r="M228" s="179" t="s">
        <v>537</v>
      </c>
      <c r="N228" s="184">
        <v>43067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102</v>
      </c>
      <c r="B229" s="177">
        <v>43017</v>
      </c>
      <c r="C229" s="177"/>
      <c r="D229" s="178" t="s">
        <v>339</v>
      </c>
      <c r="E229" s="179" t="s">
        <v>567</v>
      </c>
      <c r="F229" s="180">
        <v>137.5</v>
      </c>
      <c r="G229" s="179"/>
      <c r="H229" s="179">
        <v>184</v>
      </c>
      <c r="I229" s="181">
        <v>183</v>
      </c>
      <c r="J229" s="182" t="s">
        <v>700</v>
      </c>
      <c r="K229" s="152">
        <f t="shared" si="115"/>
        <v>46.5</v>
      </c>
      <c r="L229" s="183">
        <f t="shared" si="116"/>
        <v>0.33818181818181819</v>
      </c>
      <c r="M229" s="179" t="s">
        <v>537</v>
      </c>
      <c r="N229" s="184">
        <v>43108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103</v>
      </c>
      <c r="B230" s="177">
        <v>43018</v>
      </c>
      <c r="C230" s="177"/>
      <c r="D230" s="178" t="s">
        <v>701</v>
      </c>
      <c r="E230" s="179" t="s">
        <v>567</v>
      </c>
      <c r="F230" s="180">
        <v>125.5</v>
      </c>
      <c r="G230" s="179"/>
      <c r="H230" s="179">
        <v>158</v>
      </c>
      <c r="I230" s="181">
        <v>155</v>
      </c>
      <c r="J230" s="182" t="s">
        <v>702</v>
      </c>
      <c r="K230" s="152">
        <f t="shared" si="115"/>
        <v>32.5</v>
      </c>
      <c r="L230" s="183">
        <f t="shared" si="116"/>
        <v>0.25896414342629481</v>
      </c>
      <c r="M230" s="179" t="s">
        <v>537</v>
      </c>
      <c r="N230" s="184">
        <v>43067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104</v>
      </c>
      <c r="B231" s="177">
        <v>43018</v>
      </c>
      <c r="C231" s="177"/>
      <c r="D231" s="178" t="s">
        <v>703</v>
      </c>
      <c r="E231" s="179" t="s">
        <v>567</v>
      </c>
      <c r="F231" s="180">
        <v>895</v>
      </c>
      <c r="G231" s="179"/>
      <c r="H231" s="179">
        <v>1122.5</v>
      </c>
      <c r="I231" s="181">
        <v>1078</v>
      </c>
      <c r="J231" s="182" t="s">
        <v>704</v>
      </c>
      <c r="K231" s="152">
        <v>227.5</v>
      </c>
      <c r="L231" s="183">
        <v>0.25418994413407803</v>
      </c>
      <c r="M231" s="179" t="s">
        <v>537</v>
      </c>
      <c r="N231" s="184">
        <v>43117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105</v>
      </c>
      <c r="B232" s="177">
        <v>43020</v>
      </c>
      <c r="C232" s="177"/>
      <c r="D232" s="178" t="s">
        <v>333</v>
      </c>
      <c r="E232" s="179" t="s">
        <v>567</v>
      </c>
      <c r="F232" s="180">
        <v>525</v>
      </c>
      <c r="G232" s="179"/>
      <c r="H232" s="179">
        <v>629</v>
      </c>
      <c r="I232" s="181">
        <v>629</v>
      </c>
      <c r="J232" s="182" t="s">
        <v>625</v>
      </c>
      <c r="K232" s="152">
        <v>104</v>
      </c>
      <c r="L232" s="183">
        <v>0.19809523809523799</v>
      </c>
      <c r="M232" s="179" t="s">
        <v>537</v>
      </c>
      <c r="N232" s="184">
        <v>43119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106</v>
      </c>
      <c r="B233" s="177">
        <v>43046</v>
      </c>
      <c r="C233" s="177"/>
      <c r="D233" s="178" t="s">
        <v>370</v>
      </c>
      <c r="E233" s="179" t="s">
        <v>567</v>
      </c>
      <c r="F233" s="180">
        <v>740</v>
      </c>
      <c r="G233" s="179"/>
      <c r="H233" s="179">
        <v>892.5</v>
      </c>
      <c r="I233" s="181">
        <v>900</v>
      </c>
      <c r="J233" s="182" t="s">
        <v>705</v>
      </c>
      <c r="K233" s="152">
        <f>H233-F233</f>
        <v>152.5</v>
      </c>
      <c r="L233" s="183">
        <f>K233/F233</f>
        <v>0.20608108108108109</v>
      </c>
      <c r="M233" s="179" t="s">
        <v>537</v>
      </c>
      <c r="N233" s="184">
        <v>43052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107</v>
      </c>
      <c r="B234" s="146">
        <v>43073</v>
      </c>
      <c r="C234" s="146"/>
      <c r="D234" s="147" t="s">
        <v>706</v>
      </c>
      <c r="E234" s="148" t="s">
        <v>567</v>
      </c>
      <c r="F234" s="149">
        <v>118.5</v>
      </c>
      <c r="G234" s="148"/>
      <c r="H234" s="148">
        <v>143.5</v>
      </c>
      <c r="I234" s="150">
        <v>145</v>
      </c>
      <c r="J234" s="151" t="s">
        <v>558</v>
      </c>
      <c r="K234" s="152">
        <f>H234-F234</f>
        <v>25</v>
      </c>
      <c r="L234" s="153">
        <f>K234/F234</f>
        <v>0.2109704641350211</v>
      </c>
      <c r="M234" s="148" t="s">
        <v>537</v>
      </c>
      <c r="N234" s="154">
        <v>43097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5">
        <v>108</v>
      </c>
      <c r="B235" s="156">
        <v>43090</v>
      </c>
      <c r="C235" s="156"/>
      <c r="D235" s="157" t="s">
        <v>406</v>
      </c>
      <c r="E235" s="158" t="s">
        <v>567</v>
      </c>
      <c r="F235" s="159">
        <v>715</v>
      </c>
      <c r="G235" s="159"/>
      <c r="H235" s="160">
        <v>500</v>
      </c>
      <c r="I235" s="160">
        <v>872</v>
      </c>
      <c r="J235" s="161" t="s">
        <v>707</v>
      </c>
      <c r="K235" s="162">
        <f>H235-F235</f>
        <v>-215</v>
      </c>
      <c r="L235" s="163">
        <f>K235/F235</f>
        <v>-0.30069930069930068</v>
      </c>
      <c r="M235" s="159" t="s">
        <v>549</v>
      </c>
      <c r="N235" s="156">
        <v>43670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109</v>
      </c>
      <c r="B236" s="146">
        <v>43098</v>
      </c>
      <c r="C236" s="146"/>
      <c r="D236" s="147" t="s">
        <v>551</v>
      </c>
      <c r="E236" s="148" t="s">
        <v>567</v>
      </c>
      <c r="F236" s="149">
        <v>435</v>
      </c>
      <c r="G236" s="148"/>
      <c r="H236" s="148">
        <v>542.5</v>
      </c>
      <c r="I236" s="150">
        <v>539</v>
      </c>
      <c r="J236" s="151" t="s">
        <v>625</v>
      </c>
      <c r="K236" s="152">
        <v>107.5</v>
      </c>
      <c r="L236" s="153">
        <v>0.247126436781609</v>
      </c>
      <c r="M236" s="148" t="s">
        <v>537</v>
      </c>
      <c r="N236" s="154">
        <v>43206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110</v>
      </c>
      <c r="B237" s="146">
        <v>43098</v>
      </c>
      <c r="C237" s="146"/>
      <c r="D237" s="147" t="s">
        <v>509</v>
      </c>
      <c r="E237" s="148" t="s">
        <v>567</v>
      </c>
      <c r="F237" s="149">
        <v>885</v>
      </c>
      <c r="G237" s="148"/>
      <c r="H237" s="148">
        <v>1090</v>
      </c>
      <c r="I237" s="150">
        <v>1084</v>
      </c>
      <c r="J237" s="151" t="s">
        <v>625</v>
      </c>
      <c r="K237" s="152">
        <v>205</v>
      </c>
      <c r="L237" s="153">
        <v>0.23163841807909599</v>
      </c>
      <c r="M237" s="148" t="s">
        <v>537</v>
      </c>
      <c r="N237" s="154">
        <v>43213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111</v>
      </c>
      <c r="B238" s="186">
        <v>43192</v>
      </c>
      <c r="C238" s="186"/>
      <c r="D238" s="164" t="s">
        <v>708</v>
      </c>
      <c r="E238" s="159" t="s">
        <v>567</v>
      </c>
      <c r="F238" s="187">
        <v>478.5</v>
      </c>
      <c r="G238" s="159"/>
      <c r="H238" s="159">
        <v>442</v>
      </c>
      <c r="I238" s="160">
        <v>613</v>
      </c>
      <c r="J238" s="161" t="s">
        <v>709</v>
      </c>
      <c r="K238" s="162">
        <f>H238-F238</f>
        <v>-36.5</v>
      </c>
      <c r="L238" s="163">
        <f>K238/F238</f>
        <v>-7.6280041797283177E-2</v>
      </c>
      <c r="M238" s="159" t="s">
        <v>549</v>
      </c>
      <c r="N238" s="156">
        <v>43762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5">
        <v>112</v>
      </c>
      <c r="B239" s="156">
        <v>43194</v>
      </c>
      <c r="C239" s="156"/>
      <c r="D239" s="157" t="s">
        <v>710</v>
      </c>
      <c r="E239" s="158" t="s">
        <v>567</v>
      </c>
      <c r="F239" s="159">
        <f>141.5-7.3</f>
        <v>134.19999999999999</v>
      </c>
      <c r="G239" s="159"/>
      <c r="H239" s="160">
        <v>77</v>
      </c>
      <c r="I239" s="160">
        <v>180</v>
      </c>
      <c r="J239" s="161" t="s">
        <v>711</v>
      </c>
      <c r="K239" s="162">
        <f>H239-F239</f>
        <v>-57.199999999999989</v>
      </c>
      <c r="L239" s="163">
        <f>K239/F239</f>
        <v>-0.42622950819672129</v>
      </c>
      <c r="M239" s="159" t="s">
        <v>549</v>
      </c>
      <c r="N239" s="156">
        <v>43522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5">
        <v>113</v>
      </c>
      <c r="B240" s="156">
        <v>43209</v>
      </c>
      <c r="C240" s="156"/>
      <c r="D240" s="157" t="s">
        <v>712</v>
      </c>
      <c r="E240" s="158" t="s">
        <v>567</v>
      </c>
      <c r="F240" s="159">
        <v>430</v>
      </c>
      <c r="G240" s="159"/>
      <c r="H240" s="160">
        <v>220</v>
      </c>
      <c r="I240" s="160">
        <v>537</v>
      </c>
      <c r="J240" s="161" t="s">
        <v>713</v>
      </c>
      <c r="K240" s="162">
        <f>H240-F240</f>
        <v>-210</v>
      </c>
      <c r="L240" s="163">
        <f>K240/F240</f>
        <v>-0.48837209302325579</v>
      </c>
      <c r="M240" s="159" t="s">
        <v>549</v>
      </c>
      <c r="N240" s="156">
        <v>43252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114</v>
      </c>
      <c r="B241" s="177">
        <v>43220</v>
      </c>
      <c r="C241" s="177"/>
      <c r="D241" s="178" t="s">
        <v>371</v>
      </c>
      <c r="E241" s="179" t="s">
        <v>567</v>
      </c>
      <c r="F241" s="179">
        <v>153.5</v>
      </c>
      <c r="G241" s="179"/>
      <c r="H241" s="179">
        <v>196</v>
      </c>
      <c r="I241" s="181">
        <v>196</v>
      </c>
      <c r="J241" s="151" t="s">
        <v>714</v>
      </c>
      <c r="K241" s="152">
        <f>H241-F241</f>
        <v>42.5</v>
      </c>
      <c r="L241" s="153">
        <f>K241/F241</f>
        <v>0.27687296416938112</v>
      </c>
      <c r="M241" s="148" t="s">
        <v>537</v>
      </c>
      <c r="N241" s="154">
        <v>43605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5">
        <v>115</v>
      </c>
      <c r="B242" s="156">
        <v>43306</v>
      </c>
      <c r="C242" s="156"/>
      <c r="D242" s="157" t="s">
        <v>684</v>
      </c>
      <c r="E242" s="158" t="s">
        <v>567</v>
      </c>
      <c r="F242" s="159">
        <v>27.5</v>
      </c>
      <c r="G242" s="159"/>
      <c r="H242" s="160">
        <v>13.1</v>
      </c>
      <c r="I242" s="160">
        <v>60</v>
      </c>
      <c r="J242" s="161" t="s">
        <v>715</v>
      </c>
      <c r="K242" s="162">
        <v>-14.4</v>
      </c>
      <c r="L242" s="163">
        <v>-0.52363636363636401</v>
      </c>
      <c r="M242" s="159" t="s">
        <v>549</v>
      </c>
      <c r="N242" s="156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116</v>
      </c>
      <c r="B243" s="186">
        <v>43318</v>
      </c>
      <c r="C243" s="186"/>
      <c r="D243" s="164" t="s">
        <v>716</v>
      </c>
      <c r="E243" s="159" t="s">
        <v>567</v>
      </c>
      <c r="F243" s="159">
        <v>148.5</v>
      </c>
      <c r="G243" s="159"/>
      <c r="H243" s="159">
        <v>102</v>
      </c>
      <c r="I243" s="160">
        <v>182</v>
      </c>
      <c r="J243" s="161" t="s">
        <v>717</v>
      </c>
      <c r="K243" s="162">
        <f>H243-F243</f>
        <v>-46.5</v>
      </c>
      <c r="L243" s="163">
        <f>K243/F243</f>
        <v>-0.31313131313131315</v>
      </c>
      <c r="M243" s="159" t="s">
        <v>549</v>
      </c>
      <c r="N243" s="156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117</v>
      </c>
      <c r="B244" s="146">
        <v>43335</v>
      </c>
      <c r="C244" s="146"/>
      <c r="D244" s="147" t="s">
        <v>718</v>
      </c>
      <c r="E244" s="148" t="s">
        <v>567</v>
      </c>
      <c r="F244" s="179">
        <v>285</v>
      </c>
      <c r="G244" s="148"/>
      <c r="H244" s="148">
        <v>355</v>
      </c>
      <c r="I244" s="150">
        <v>364</v>
      </c>
      <c r="J244" s="151" t="s">
        <v>719</v>
      </c>
      <c r="K244" s="152">
        <v>70</v>
      </c>
      <c r="L244" s="153">
        <v>0.24561403508771901</v>
      </c>
      <c r="M244" s="148" t="s">
        <v>537</v>
      </c>
      <c r="N244" s="154">
        <v>43455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45">
        <v>118</v>
      </c>
      <c r="B245" s="146">
        <v>43341</v>
      </c>
      <c r="C245" s="146"/>
      <c r="D245" s="147" t="s">
        <v>359</v>
      </c>
      <c r="E245" s="148" t="s">
        <v>567</v>
      </c>
      <c r="F245" s="179">
        <v>525</v>
      </c>
      <c r="G245" s="148"/>
      <c r="H245" s="148">
        <v>585</v>
      </c>
      <c r="I245" s="150">
        <v>635</v>
      </c>
      <c r="J245" s="151" t="s">
        <v>720</v>
      </c>
      <c r="K245" s="152">
        <f t="shared" ref="K245:K262" si="117">H245-F245</f>
        <v>60</v>
      </c>
      <c r="L245" s="153">
        <f t="shared" ref="L245:L262" si="118">K245/F245</f>
        <v>0.11428571428571428</v>
      </c>
      <c r="M245" s="148" t="s">
        <v>537</v>
      </c>
      <c r="N245" s="154">
        <v>43662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119</v>
      </c>
      <c r="B246" s="146">
        <v>43395</v>
      </c>
      <c r="C246" s="146"/>
      <c r="D246" s="147" t="s">
        <v>347</v>
      </c>
      <c r="E246" s="148" t="s">
        <v>567</v>
      </c>
      <c r="F246" s="179">
        <v>475</v>
      </c>
      <c r="G246" s="148"/>
      <c r="H246" s="148">
        <v>574</v>
      </c>
      <c r="I246" s="150">
        <v>570</v>
      </c>
      <c r="J246" s="151" t="s">
        <v>625</v>
      </c>
      <c r="K246" s="152">
        <f t="shared" si="117"/>
        <v>99</v>
      </c>
      <c r="L246" s="153">
        <f t="shared" si="118"/>
        <v>0.20842105263157895</v>
      </c>
      <c r="M246" s="148" t="s">
        <v>537</v>
      </c>
      <c r="N246" s="154">
        <v>43403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120</v>
      </c>
      <c r="B247" s="177">
        <v>43397</v>
      </c>
      <c r="C247" s="177"/>
      <c r="D247" s="178" t="s">
        <v>366</v>
      </c>
      <c r="E247" s="179" t="s">
        <v>567</v>
      </c>
      <c r="F247" s="179">
        <v>707.5</v>
      </c>
      <c r="G247" s="179"/>
      <c r="H247" s="179">
        <v>872</v>
      </c>
      <c r="I247" s="181">
        <v>872</v>
      </c>
      <c r="J247" s="182" t="s">
        <v>625</v>
      </c>
      <c r="K247" s="152">
        <f t="shared" si="117"/>
        <v>164.5</v>
      </c>
      <c r="L247" s="183">
        <f t="shared" si="118"/>
        <v>0.23250883392226149</v>
      </c>
      <c r="M247" s="179" t="s">
        <v>537</v>
      </c>
      <c r="N247" s="184">
        <v>43482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121</v>
      </c>
      <c r="B248" s="177">
        <v>43398</v>
      </c>
      <c r="C248" s="177"/>
      <c r="D248" s="178" t="s">
        <v>721</v>
      </c>
      <c r="E248" s="179" t="s">
        <v>567</v>
      </c>
      <c r="F248" s="179">
        <v>162</v>
      </c>
      <c r="G248" s="179"/>
      <c r="H248" s="179">
        <v>204</v>
      </c>
      <c r="I248" s="181">
        <v>209</v>
      </c>
      <c r="J248" s="182" t="s">
        <v>722</v>
      </c>
      <c r="K248" s="152">
        <f t="shared" si="117"/>
        <v>42</v>
      </c>
      <c r="L248" s="183">
        <f t="shared" si="118"/>
        <v>0.25925925925925924</v>
      </c>
      <c r="M248" s="179" t="s">
        <v>537</v>
      </c>
      <c r="N248" s="184">
        <v>43539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122</v>
      </c>
      <c r="B249" s="177">
        <v>43399</v>
      </c>
      <c r="C249" s="177"/>
      <c r="D249" s="178" t="s">
        <v>446</v>
      </c>
      <c r="E249" s="179" t="s">
        <v>567</v>
      </c>
      <c r="F249" s="179">
        <v>240</v>
      </c>
      <c r="G249" s="179"/>
      <c r="H249" s="179">
        <v>297</v>
      </c>
      <c r="I249" s="181">
        <v>297</v>
      </c>
      <c r="J249" s="182" t="s">
        <v>625</v>
      </c>
      <c r="K249" s="188">
        <f t="shared" si="117"/>
        <v>57</v>
      </c>
      <c r="L249" s="183">
        <f t="shared" si="118"/>
        <v>0.23749999999999999</v>
      </c>
      <c r="M249" s="179" t="s">
        <v>537</v>
      </c>
      <c r="N249" s="184">
        <v>43417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45">
        <v>123</v>
      </c>
      <c r="B250" s="146">
        <v>43439</v>
      </c>
      <c r="C250" s="146"/>
      <c r="D250" s="147" t="s">
        <v>723</v>
      </c>
      <c r="E250" s="148" t="s">
        <v>567</v>
      </c>
      <c r="F250" s="148">
        <v>202.5</v>
      </c>
      <c r="G250" s="148"/>
      <c r="H250" s="148">
        <v>255</v>
      </c>
      <c r="I250" s="150">
        <v>252</v>
      </c>
      <c r="J250" s="151" t="s">
        <v>625</v>
      </c>
      <c r="K250" s="152">
        <f t="shared" si="117"/>
        <v>52.5</v>
      </c>
      <c r="L250" s="153">
        <f t="shared" si="118"/>
        <v>0.25925925925925924</v>
      </c>
      <c r="M250" s="148" t="s">
        <v>537</v>
      </c>
      <c r="N250" s="154">
        <v>43542</v>
      </c>
      <c r="O250" s="1"/>
      <c r="P250" s="1"/>
      <c r="Q250" s="1"/>
      <c r="R250" s="6" t="s">
        <v>724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124</v>
      </c>
      <c r="B251" s="177">
        <v>43465</v>
      </c>
      <c r="C251" s="146"/>
      <c r="D251" s="178" t="s">
        <v>393</v>
      </c>
      <c r="E251" s="179" t="s">
        <v>567</v>
      </c>
      <c r="F251" s="179">
        <v>710</v>
      </c>
      <c r="G251" s="179"/>
      <c r="H251" s="179">
        <v>866</v>
      </c>
      <c r="I251" s="181">
        <v>866</v>
      </c>
      <c r="J251" s="182" t="s">
        <v>625</v>
      </c>
      <c r="K251" s="152">
        <f t="shared" si="117"/>
        <v>156</v>
      </c>
      <c r="L251" s="153">
        <f t="shared" si="118"/>
        <v>0.21971830985915494</v>
      </c>
      <c r="M251" s="148" t="s">
        <v>537</v>
      </c>
      <c r="N251" s="154">
        <v>43553</v>
      </c>
      <c r="O251" s="1"/>
      <c r="P251" s="1"/>
      <c r="Q251" s="1"/>
      <c r="R251" s="6" t="s">
        <v>724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125</v>
      </c>
      <c r="B252" s="177">
        <v>43522</v>
      </c>
      <c r="C252" s="177"/>
      <c r="D252" s="178" t="s">
        <v>151</v>
      </c>
      <c r="E252" s="179" t="s">
        <v>567</v>
      </c>
      <c r="F252" s="179">
        <v>337.25</v>
      </c>
      <c r="G252" s="179"/>
      <c r="H252" s="179">
        <v>398.5</v>
      </c>
      <c r="I252" s="181">
        <v>411</v>
      </c>
      <c r="J252" s="151" t="s">
        <v>725</v>
      </c>
      <c r="K252" s="152">
        <f t="shared" si="117"/>
        <v>61.25</v>
      </c>
      <c r="L252" s="153">
        <f t="shared" si="118"/>
        <v>0.1816160118606375</v>
      </c>
      <c r="M252" s="148" t="s">
        <v>537</v>
      </c>
      <c r="N252" s="154">
        <v>43760</v>
      </c>
      <c r="O252" s="1"/>
      <c r="P252" s="1"/>
      <c r="Q252" s="1"/>
      <c r="R252" s="6" t="s">
        <v>724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126</v>
      </c>
      <c r="B253" s="190">
        <v>43559</v>
      </c>
      <c r="C253" s="190"/>
      <c r="D253" s="191" t="s">
        <v>726</v>
      </c>
      <c r="E253" s="192" t="s">
        <v>567</v>
      </c>
      <c r="F253" s="192">
        <v>130</v>
      </c>
      <c r="G253" s="192"/>
      <c r="H253" s="192">
        <v>65</v>
      </c>
      <c r="I253" s="193">
        <v>158</v>
      </c>
      <c r="J253" s="161" t="s">
        <v>727</v>
      </c>
      <c r="K253" s="162">
        <f t="shared" si="117"/>
        <v>-65</v>
      </c>
      <c r="L253" s="163">
        <f t="shared" si="118"/>
        <v>-0.5</v>
      </c>
      <c r="M253" s="159" t="s">
        <v>549</v>
      </c>
      <c r="N253" s="156">
        <v>43726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127</v>
      </c>
      <c r="B254" s="177">
        <v>43017</v>
      </c>
      <c r="C254" s="177"/>
      <c r="D254" s="178" t="s">
        <v>182</v>
      </c>
      <c r="E254" s="179" t="s">
        <v>567</v>
      </c>
      <c r="F254" s="179">
        <v>141.5</v>
      </c>
      <c r="G254" s="179"/>
      <c r="H254" s="179">
        <v>183.5</v>
      </c>
      <c r="I254" s="181">
        <v>210</v>
      </c>
      <c r="J254" s="151" t="s">
        <v>722</v>
      </c>
      <c r="K254" s="152">
        <f t="shared" si="117"/>
        <v>42</v>
      </c>
      <c r="L254" s="153">
        <f t="shared" si="118"/>
        <v>0.29681978798586572</v>
      </c>
      <c r="M254" s="148" t="s">
        <v>537</v>
      </c>
      <c r="N254" s="154">
        <v>43042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128</v>
      </c>
      <c r="B255" s="190">
        <v>43074</v>
      </c>
      <c r="C255" s="190"/>
      <c r="D255" s="191" t="s">
        <v>729</v>
      </c>
      <c r="E255" s="192" t="s">
        <v>567</v>
      </c>
      <c r="F255" s="187">
        <v>172</v>
      </c>
      <c r="G255" s="192"/>
      <c r="H255" s="192">
        <v>155.25</v>
      </c>
      <c r="I255" s="193">
        <v>230</v>
      </c>
      <c r="J255" s="161" t="s">
        <v>730</v>
      </c>
      <c r="K255" s="162">
        <f t="shared" si="117"/>
        <v>-16.75</v>
      </c>
      <c r="L255" s="163">
        <f t="shared" si="118"/>
        <v>-9.7383720930232565E-2</v>
      </c>
      <c r="M255" s="159" t="s">
        <v>549</v>
      </c>
      <c r="N255" s="156">
        <v>43787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129</v>
      </c>
      <c r="B256" s="177">
        <v>43398</v>
      </c>
      <c r="C256" s="177"/>
      <c r="D256" s="178" t="s">
        <v>107</v>
      </c>
      <c r="E256" s="179" t="s">
        <v>567</v>
      </c>
      <c r="F256" s="179">
        <v>698.5</v>
      </c>
      <c r="G256" s="179"/>
      <c r="H256" s="179">
        <v>890</v>
      </c>
      <c r="I256" s="181">
        <v>890</v>
      </c>
      <c r="J256" s="151" t="s">
        <v>790</v>
      </c>
      <c r="K256" s="152">
        <f t="shared" si="117"/>
        <v>191.5</v>
      </c>
      <c r="L256" s="153">
        <f t="shared" si="118"/>
        <v>0.27415891195418757</v>
      </c>
      <c r="M256" s="148" t="s">
        <v>537</v>
      </c>
      <c r="N256" s="154">
        <v>44328</v>
      </c>
      <c r="O256" s="1"/>
      <c r="P256" s="1"/>
      <c r="Q256" s="1"/>
      <c r="R256" s="6" t="s">
        <v>724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130</v>
      </c>
      <c r="B257" s="177">
        <v>42877</v>
      </c>
      <c r="C257" s="177"/>
      <c r="D257" s="178" t="s">
        <v>358</v>
      </c>
      <c r="E257" s="179" t="s">
        <v>567</v>
      </c>
      <c r="F257" s="179">
        <v>127.6</v>
      </c>
      <c r="G257" s="179"/>
      <c r="H257" s="179">
        <v>138</v>
      </c>
      <c r="I257" s="181">
        <v>190</v>
      </c>
      <c r="J257" s="151" t="s">
        <v>731</v>
      </c>
      <c r="K257" s="152">
        <f t="shared" si="117"/>
        <v>10.400000000000006</v>
      </c>
      <c r="L257" s="153">
        <f t="shared" si="118"/>
        <v>8.1504702194357417E-2</v>
      </c>
      <c r="M257" s="148" t="s">
        <v>537</v>
      </c>
      <c r="N257" s="154">
        <v>43774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131</v>
      </c>
      <c r="B258" s="177">
        <v>43158</v>
      </c>
      <c r="C258" s="177"/>
      <c r="D258" s="178" t="s">
        <v>732</v>
      </c>
      <c r="E258" s="179" t="s">
        <v>567</v>
      </c>
      <c r="F258" s="179">
        <v>317</v>
      </c>
      <c r="G258" s="179"/>
      <c r="H258" s="179">
        <v>382.5</v>
      </c>
      <c r="I258" s="181">
        <v>398</v>
      </c>
      <c r="J258" s="151" t="s">
        <v>733</v>
      </c>
      <c r="K258" s="152">
        <f t="shared" si="117"/>
        <v>65.5</v>
      </c>
      <c r="L258" s="153">
        <f t="shared" si="118"/>
        <v>0.20662460567823343</v>
      </c>
      <c r="M258" s="148" t="s">
        <v>537</v>
      </c>
      <c r="N258" s="154">
        <v>44238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132</v>
      </c>
      <c r="B259" s="190">
        <v>43164</v>
      </c>
      <c r="C259" s="190"/>
      <c r="D259" s="191" t="s">
        <v>144</v>
      </c>
      <c r="E259" s="192" t="s">
        <v>567</v>
      </c>
      <c r="F259" s="187">
        <f>510-14.4</f>
        <v>495.6</v>
      </c>
      <c r="G259" s="192"/>
      <c r="H259" s="192">
        <v>350</v>
      </c>
      <c r="I259" s="193">
        <v>672</v>
      </c>
      <c r="J259" s="161" t="s">
        <v>734</v>
      </c>
      <c r="K259" s="162">
        <f t="shared" si="117"/>
        <v>-145.60000000000002</v>
      </c>
      <c r="L259" s="163">
        <f t="shared" si="118"/>
        <v>-0.29378531073446329</v>
      </c>
      <c r="M259" s="159" t="s">
        <v>549</v>
      </c>
      <c r="N259" s="156">
        <v>43887</v>
      </c>
      <c r="O259" s="1"/>
      <c r="P259" s="1"/>
      <c r="Q259" s="1"/>
      <c r="R259" s="6" t="s">
        <v>724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133</v>
      </c>
      <c r="B260" s="190">
        <v>43237</v>
      </c>
      <c r="C260" s="190"/>
      <c r="D260" s="191" t="s">
        <v>438</v>
      </c>
      <c r="E260" s="192" t="s">
        <v>567</v>
      </c>
      <c r="F260" s="187">
        <v>230.3</v>
      </c>
      <c r="G260" s="192"/>
      <c r="H260" s="192">
        <v>102.5</v>
      </c>
      <c r="I260" s="193">
        <v>348</v>
      </c>
      <c r="J260" s="161" t="s">
        <v>735</v>
      </c>
      <c r="K260" s="162">
        <f t="shared" si="117"/>
        <v>-127.80000000000001</v>
      </c>
      <c r="L260" s="163">
        <f t="shared" si="118"/>
        <v>-0.55492835432045162</v>
      </c>
      <c r="M260" s="159" t="s">
        <v>549</v>
      </c>
      <c r="N260" s="156">
        <v>43896</v>
      </c>
      <c r="O260" s="1"/>
      <c r="P260" s="1"/>
      <c r="Q260" s="1"/>
      <c r="R260" s="6" t="s">
        <v>724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134</v>
      </c>
      <c r="B261" s="177">
        <v>43258</v>
      </c>
      <c r="C261" s="177"/>
      <c r="D261" s="178" t="s">
        <v>410</v>
      </c>
      <c r="E261" s="179" t="s">
        <v>567</v>
      </c>
      <c r="F261" s="179">
        <f>342.5-5.1</f>
        <v>337.4</v>
      </c>
      <c r="G261" s="179"/>
      <c r="H261" s="179">
        <v>412.5</v>
      </c>
      <c r="I261" s="181">
        <v>439</v>
      </c>
      <c r="J261" s="151" t="s">
        <v>736</v>
      </c>
      <c r="K261" s="152">
        <f t="shared" si="117"/>
        <v>75.100000000000023</v>
      </c>
      <c r="L261" s="153">
        <f t="shared" si="118"/>
        <v>0.22258446947243635</v>
      </c>
      <c r="M261" s="148" t="s">
        <v>537</v>
      </c>
      <c r="N261" s="154">
        <v>44230</v>
      </c>
      <c r="O261" s="1"/>
      <c r="P261" s="1"/>
      <c r="Q261" s="1"/>
      <c r="R261" s="6" t="s">
        <v>728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0">
        <v>135</v>
      </c>
      <c r="B262" s="169">
        <v>43285</v>
      </c>
      <c r="C262" s="169"/>
      <c r="D262" s="170" t="s">
        <v>55</v>
      </c>
      <c r="E262" s="171" t="s">
        <v>567</v>
      </c>
      <c r="F262" s="171">
        <f>127.5-5.53</f>
        <v>121.97</v>
      </c>
      <c r="G262" s="172"/>
      <c r="H262" s="172">
        <v>122.5</v>
      </c>
      <c r="I262" s="172">
        <v>170</v>
      </c>
      <c r="J262" s="173" t="s">
        <v>763</v>
      </c>
      <c r="K262" s="174">
        <f t="shared" si="117"/>
        <v>0.53000000000000114</v>
      </c>
      <c r="L262" s="175">
        <f t="shared" si="118"/>
        <v>4.3453308190538747E-3</v>
      </c>
      <c r="M262" s="171" t="s">
        <v>658</v>
      </c>
      <c r="N262" s="169">
        <v>44431</v>
      </c>
      <c r="O262" s="1"/>
      <c r="P262" s="1"/>
      <c r="Q262" s="1"/>
      <c r="R262" s="6" t="s">
        <v>724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136</v>
      </c>
      <c r="B263" s="190">
        <v>43294</v>
      </c>
      <c r="C263" s="190"/>
      <c r="D263" s="191" t="s">
        <v>349</v>
      </c>
      <c r="E263" s="192" t="s">
        <v>567</v>
      </c>
      <c r="F263" s="187">
        <v>46.5</v>
      </c>
      <c r="G263" s="192"/>
      <c r="H263" s="192">
        <v>17</v>
      </c>
      <c r="I263" s="193">
        <v>59</v>
      </c>
      <c r="J263" s="161" t="s">
        <v>737</v>
      </c>
      <c r="K263" s="162">
        <f t="shared" ref="K263:K271" si="119">H263-F263</f>
        <v>-29.5</v>
      </c>
      <c r="L263" s="163">
        <f t="shared" ref="L263:L271" si="120">K263/F263</f>
        <v>-0.63440860215053763</v>
      </c>
      <c r="M263" s="159" t="s">
        <v>549</v>
      </c>
      <c r="N263" s="156">
        <v>43887</v>
      </c>
      <c r="O263" s="1"/>
      <c r="P263" s="1"/>
      <c r="Q263" s="1"/>
      <c r="R263" s="6" t="s">
        <v>724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137</v>
      </c>
      <c r="B264" s="177">
        <v>43396</v>
      </c>
      <c r="C264" s="177"/>
      <c r="D264" s="178" t="s">
        <v>395</v>
      </c>
      <c r="E264" s="179" t="s">
        <v>567</v>
      </c>
      <c r="F264" s="179">
        <v>156.5</v>
      </c>
      <c r="G264" s="179"/>
      <c r="H264" s="179">
        <v>207.5</v>
      </c>
      <c r="I264" s="181">
        <v>191</v>
      </c>
      <c r="J264" s="151" t="s">
        <v>625</v>
      </c>
      <c r="K264" s="152">
        <f t="shared" si="119"/>
        <v>51</v>
      </c>
      <c r="L264" s="153">
        <f t="shared" si="120"/>
        <v>0.32587859424920129</v>
      </c>
      <c r="M264" s="148" t="s">
        <v>537</v>
      </c>
      <c r="N264" s="154">
        <v>44369</v>
      </c>
      <c r="O264" s="1"/>
      <c r="P264" s="1"/>
      <c r="Q264" s="1"/>
      <c r="R264" s="6" t="s">
        <v>724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138</v>
      </c>
      <c r="B265" s="177">
        <v>43439</v>
      </c>
      <c r="C265" s="177"/>
      <c r="D265" s="178" t="s">
        <v>314</v>
      </c>
      <c r="E265" s="179" t="s">
        <v>567</v>
      </c>
      <c r="F265" s="179">
        <v>259.5</v>
      </c>
      <c r="G265" s="179"/>
      <c r="H265" s="179">
        <v>320</v>
      </c>
      <c r="I265" s="181">
        <v>320</v>
      </c>
      <c r="J265" s="151" t="s">
        <v>625</v>
      </c>
      <c r="K265" s="152">
        <f t="shared" si="119"/>
        <v>60.5</v>
      </c>
      <c r="L265" s="153">
        <f t="shared" si="120"/>
        <v>0.23314065510597304</v>
      </c>
      <c r="M265" s="148" t="s">
        <v>537</v>
      </c>
      <c r="N265" s="154">
        <v>44323</v>
      </c>
      <c r="O265" s="1"/>
      <c r="P265" s="1"/>
      <c r="Q265" s="1"/>
      <c r="R265" s="6" t="s">
        <v>724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139</v>
      </c>
      <c r="B266" s="190">
        <v>43439</v>
      </c>
      <c r="C266" s="190"/>
      <c r="D266" s="191" t="s">
        <v>738</v>
      </c>
      <c r="E266" s="192" t="s">
        <v>567</v>
      </c>
      <c r="F266" s="192">
        <v>715</v>
      </c>
      <c r="G266" s="192"/>
      <c r="H266" s="192">
        <v>445</v>
      </c>
      <c r="I266" s="193">
        <v>840</v>
      </c>
      <c r="J266" s="161" t="s">
        <v>739</v>
      </c>
      <c r="K266" s="162">
        <f t="shared" si="119"/>
        <v>-270</v>
      </c>
      <c r="L266" s="163">
        <f t="shared" si="120"/>
        <v>-0.3776223776223776</v>
      </c>
      <c r="M266" s="159" t="s">
        <v>549</v>
      </c>
      <c r="N266" s="156">
        <v>43800</v>
      </c>
      <c r="O266" s="1"/>
      <c r="P266" s="1"/>
      <c r="Q266" s="1"/>
      <c r="R266" s="6" t="s">
        <v>724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140</v>
      </c>
      <c r="B267" s="177">
        <v>43469</v>
      </c>
      <c r="C267" s="177"/>
      <c r="D267" s="178" t="s">
        <v>156</v>
      </c>
      <c r="E267" s="179" t="s">
        <v>567</v>
      </c>
      <c r="F267" s="179">
        <v>875</v>
      </c>
      <c r="G267" s="179"/>
      <c r="H267" s="179">
        <v>1165</v>
      </c>
      <c r="I267" s="181">
        <v>1185</v>
      </c>
      <c r="J267" s="151" t="s">
        <v>740</v>
      </c>
      <c r="K267" s="152">
        <f t="shared" si="119"/>
        <v>290</v>
      </c>
      <c r="L267" s="153">
        <f t="shared" si="120"/>
        <v>0.33142857142857141</v>
      </c>
      <c r="M267" s="148" t="s">
        <v>537</v>
      </c>
      <c r="N267" s="154">
        <v>43847</v>
      </c>
      <c r="O267" s="1"/>
      <c r="P267" s="1"/>
      <c r="Q267" s="1"/>
      <c r="R267" s="6" t="s">
        <v>724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141</v>
      </c>
      <c r="B268" s="177">
        <v>43559</v>
      </c>
      <c r="C268" s="177"/>
      <c r="D268" s="178" t="s">
        <v>330</v>
      </c>
      <c r="E268" s="179" t="s">
        <v>567</v>
      </c>
      <c r="F268" s="179">
        <f>387-14.63</f>
        <v>372.37</v>
      </c>
      <c r="G268" s="179"/>
      <c r="H268" s="179">
        <v>490</v>
      </c>
      <c r="I268" s="181">
        <v>490</v>
      </c>
      <c r="J268" s="151" t="s">
        <v>625</v>
      </c>
      <c r="K268" s="152">
        <f t="shared" si="119"/>
        <v>117.63</v>
      </c>
      <c r="L268" s="153">
        <f t="shared" si="120"/>
        <v>0.31589548030185027</v>
      </c>
      <c r="M268" s="148" t="s">
        <v>537</v>
      </c>
      <c r="N268" s="154">
        <v>43850</v>
      </c>
      <c r="O268" s="1"/>
      <c r="P268" s="1"/>
      <c r="Q268" s="1"/>
      <c r="R268" s="6" t="s">
        <v>724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142</v>
      </c>
      <c r="B269" s="190">
        <v>43578</v>
      </c>
      <c r="C269" s="190"/>
      <c r="D269" s="191" t="s">
        <v>741</v>
      </c>
      <c r="E269" s="192" t="s">
        <v>539</v>
      </c>
      <c r="F269" s="192">
        <v>220</v>
      </c>
      <c r="G269" s="192"/>
      <c r="H269" s="192">
        <v>127.5</v>
      </c>
      <c r="I269" s="193">
        <v>284</v>
      </c>
      <c r="J269" s="161" t="s">
        <v>742</v>
      </c>
      <c r="K269" s="162">
        <f t="shared" si="119"/>
        <v>-92.5</v>
      </c>
      <c r="L269" s="163">
        <f t="shared" si="120"/>
        <v>-0.42045454545454547</v>
      </c>
      <c r="M269" s="159" t="s">
        <v>549</v>
      </c>
      <c r="N269" s="156">
        <v>43896</v>
      </c>
      <c r="O269" s="1"/>
      <c r="P269" s="1"/>
      <c r="Q269" s="1"/>
      <c r="R269" s="6" t="s">
        <v>724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143</v>
      </c>
      <c r="B270" s="177">
        <v>43622</v>
      </c>
      <c r="C270" s="177"/>
      <c r="D270" s="178" t="s">
        <v>447</v>
      </c>
      <c r="E270" s="179" t="s">
        <v>539</v>
      </c>
      <c r="F270" s="179">
        <v>332.8</v>
      </c>
      <c r="G270" s="179"/>
      <c r="H270" s="179">
        <v>405</v>
      </c>
      <c r="I270" s="181">
        <v>419</v>
      </c>
      <c r="J270" s="151" t="s">
        <v>743</v>
      </c>
      <c r="K270" s="152">
        <f t="shared" si="119"/>
        <v>72.199999999999989</v>
      </c>
      <c r="L270" s="153">
        <f t="shared" si="120"/>
        <v>0.21694711538461534</v>
      </c>
      <c r="M270" s="148" t="s">
        <v>537</v>
      </c>
      <c r="N270" s="154">
        <v>43860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0">
        <v>144</v>
      </c>
      <c r="B271" s="169">
        <v>43641</v>
      </c>
      <c r="C271" s="169"/>
      <c r="D271" s="170" t="s">
        <v>149</v>
      </c>
      <c r="E271" s="171" t="s">
        <v>567</v>
      </c>
      <c r="F271" s="171">
        <v>386</v>
      </c>
      <c r="G271" s="172"/>
      <c r="H271" s="172">
        <v>395</v>
      </c>
      <c r="I271" s="172">
        <v>452</v>
      </c>
      <c r="J271" s="173" t="s">
        <v>744</v>
      </c>
      <c r="K271" s="174">
        <f t="shared" si="119"/>
        <v>9</v>
      </c>
      <c r="L271" s="175">
        <f t="shared" si="120"/>
        <v>2.3316062176165803E-2</v>
      </c>
      <c r="M271" s="171" t="s">
        <v>658</v>
      </c>
      <c r="N271" s="169">
        <v>43868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0">
        <v>145</v>
      </c>
      <c r="B272" s="169">
        <v>43707</v>
      </c>
      <c r="C272" s="169"/>
      <c r="D272" s="170" t="s">
        <v>130</v>
      </c>
      <c r="E272" s="171" t="s">
        <v>567</v>
      </c>
      <c r="F272" s="171">
        <v>137.5</v>
      </c>
      <c r="G272" s="172"/>
      <c r="H272" s="172">
        <v>138.5</v>
      </c>
      <c r="I272" s="172">
        <v>190</v>
      </c>
      <c r="J272" s="173" t="s">
        <v>762</v>
      </c>
      <c r="K272" s="174">
        <f>H272-F272</f>
        <v>1</v>
      </c>
      <c r="L272" s="175">
        <f>K272/F272</f>
        <v>7.2727272727272727E-3</v>
      </c>
      <c r="M272" s="171" t="s">
        <v>658</v>
      </c>
      <c r="N272" s="169">
        <v>44432</v>
      </c>
      <c r="O272" s="1"/>
      <c r="P272" s="1"/>
      <c r="Q272" s="1"/>
      <c r="R272" s="6" t="s">
        <v>724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146</v>
      </c>
      <c r="B273" s="177">
        <v>43731</v>
      </c>
      <c r="C273" s="177"/>
      <c r="D273" s="178" t="s">
        <v>403</v>
      </c>
      <c r="E273" s="179" t="s">
        <v>567</v>
      </c>
      <c r="F273" s="179">
        <v>235</v>
      </c>
      <c r="G273" s="179"/>
      <c r="H273" s="179">
        <v>295</v>
      </c>
      <c r="I273" s="181">
        <v>296</v>
      </c>
      <c r="J273" s="151" t="s">
        <v>745</v>
      </c>
      <c r="K273" s="152">
        <f t="shared" ref="K273:K279" si="121">H273-F273</f>
        <v>60</v>
      </c>
      <c r="L273" s="153">
        <f t="shared" ref="L273:L279" si="122">K273/F273</f>
        <v>0.25531914893617019</v>
      </c>
      <c r="M273" s="148" t="s">
        <v>537</v>
      </c>
      <c r="N273" s="154">
        <v>43844</v>
      </c>
      <c r="O273" s="1"/>
      <c r="P273" s="1"/>
      <c r="Q273" s="1"/>
      <c r="R273" s="6" t="s">
        <v>728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147</v>
      </c>
      <c r="B274" s="177">
        <v>43752</v>
      </c>
      <c r="C274" s="177"/>
      <c r="D274" s="178" t="s">
        <v>746</v>
      </c>
      <c r="E274" s="179" t="s">
        <v>567</v>
      </c>
      <c r="F274" s="179">
        <v>277.5</v>
      </c>
      <c r="G274" s="179"/>
      <c r="H274" s="179">
        <v>333</v>
      </c>
      <c r="I274" s="181">
        <v>333</v>
      </c>
      <c r="J274" s="151" t="s">
        <v>747</v>
      </c>
      <c r="K274" s="152">
        <f t="shared" si="121"/>
        <v>55.5</v>
      </c>
      <c r="L274" s="153">
        <f t="shared" si="122"/>
        <v>0.2</v>
      </c>
      <c r="M274" s="148" t="s">
        <v>537</v>
      </c>
      <c r="N274" s="154">
        <v>43846</v>
      </c>
      <c r="O274" s="1"/>
      <c r="P274" s="1"/>
      <c r="Q274" s="1"/>
      <c r="R274" s="6" t="s">
        <v>724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148</v>
      </c>
      <c r="B275" s="177">
        <v>43752</v>
      </c>
      <c r="C275" s="177"/>
      <c r="D275" s="178" t="s">
        <v>748</v>
      </c>
      <c r="E275" s="179" t="s">
        <v>567</v>
      </c>
      <c r="F275" s="179">
        <v>930</v>
      </c>
      <c r="G275" s="179"/>
      <c r="H275" s="179">
        <v>1165</v>
      </c>
      <c r="I275" s="181">
        <v>1200</v>
      </c>
      <c r="J275" s="151" t="s">
        <v>749</v>
      </c>
      <c r="K275" s="152">
        <f t="shared" si="121"/>
        <v>235</v>
      </c>
      <c r="L275" s="153">
        <f t="shared" si="122"/>
        <v>0.25268817204301075</v>
      </c>
      <c r="M275" s="148" t="s">
        <v>537</v>
      </c>
      <c r="N275" s="154">
        <v>43847</v>
      </c>
      <c r="O275" s="1"/>
      <c r="P275" s="1"/>
      <c r="Q275" s="1"/>
      <c r="R275" s="6" t="s">
        <v>728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149</v>
      </c>
      <c r="B276" s="177">
        <v>43753</v>
      </c>
      <c r="C276" s="177"/>
      <c r="D276" s="178" t="s">
        <v>750</v>
      </c>
      <c r="E276" s="179" t="s">
        <v>567</v>
      </c>
      <c r="F276" s="149">
        <v>111</v>
      </c>
      <c r="G276" s="179"/>
      <c r="H276" s="179">
        <v>141</v>
      </c>
      <c r="I276" s="181">
        <v>141</v>
      </c>
      <c r="J276" s="151" t="s">
        <v>552</v>
      </c>
      <c r="K276" s="152">
        <f t="shared" si="121"/>
        <v>30</v>
      </c>
      <c r="L276" s="153">
        <f t="shared" si="122"/>
        <v>0.27027027027027029</v>
      </c>
      <c r="M276" s="148" t="s">
        <v>537</v>
      </c>
      <c r="N276" s="154">
        <v>44328</v>
      </c>
      <c r="O276" s="1"/>
      <c r="P276" s="1"/>
      <c r="Q276" s="1"/>
      <c r="R276" s="6" t="s">
        <v>728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150</v>
      </c>
      <c r="B277" s="177">
        <v>43753</v>
      </c>
      <c r="C277" s="177"/>
      <c r="D277" s="178" t="s">
        <v>751</v>
      </c>
      <c r="E277" s="179" t="s">
        <v>567</v>
      </c>
      <c r="F277" s="149">
        <v>296</v>
      </c>
      <c r="G277" s="179"/>
      <c r="H277" s="179">
        <v>370</v>
      </c>
      <c r="I277" s="181">
        <v>370</v>
      </c>
      <c r="J277" s="151" t="s">
        <v>625</v>
      </c>
      <c r="K277" s="152">
        <f t="shared" si="121"/>
        <v>74</v>
      </c>
      <c r="L277" s="153">
        <f t="shared" si="122"/>
        <v>0.25</v>
      </c>
      <c r="M277" s="148" t="s">
        <v>537</v>
      </c>
      <c r="N277" s="154">
        <v>43853</v>
      </c>
      <c r="O277" s="1"/>
      <c r="P277" s="1"/>
      <c r="Q277" s="1"/>
      <c r="R277" s="6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151</v>
      </c>
      <c r="B278" s="177">
        <v>43754</v>
      </c>
      <c r="C278" s="177"/>
      <c r="D278" s="178" t="s">
        <v>752</v>
      </c>
      <c r="E278" s="179" t="s">
        <v>567</v>
      </c>
      <c r="F278" s="149">
        <v>300</v>
      </c>
      <c r="G278" s="179"/>
      <c r="H278" s="179">
        <v>382.5</v>
      </c>
      <c r="I278" s="181">
        <v>344</v>
      </c>
      <c r="J278" s="151" t="s">
        <v>793</v>
      </c>
      <c r="K278" s="152">
        <f t="shared" si="121"/>
        <v>82.5</v>
      </c>
      <c r="L278" s="153">
        <f t="shared" si="122"/>
        <v>0.27500000000000002</v>
      </c>
      <c r="M278" s="148" t="s">
        <v>537</v>
      </c>
      <c r="N278" s="154">
        <v>44238</v>
      </c>
      <c r="O278" s="1"/>
      <c r="P278" s="1"/>
      <c r="Q278" s="1"/>
      <c r="R278" s="6" t="s">
        <v>728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152</v>
      </c>
      <c r="B279" s="177">
        <v>43832</v>
      </c>
      <c r="C279" s="177"/>
      <c r="D279" s="178" t="s">
        <v>753</v>
      </c>
      <c r="E279" s="179" t="s">
        <v>567</v>
      </c>
      <c r="F279" s="149">
        <v>495</v>
      </c>
      <c r="G279" s="179"/>
      <c r="H279" s="179">
        <v>595</v>
      </c>
      <c r="I279" s="181">
        <v>590</v>
      </c>
      <c r="J279" s="151" t="s">
        <v>792</v>
      </c>
      <c r="K279" s="152">
        <f t="shared" si="121"/>
        <v>100</v>
      </c>
      <c r="L279" s="153">
        <f t="shared" si="122"/>
        <v>0.20202020202020202</v>
      </c>
      <c r="M279" s="148" t="s">
        <v>537</v>
      </c>
      <c r="N279" s="154">
        <v>44589</v>
      </c>
      <c r="O279" s="1"/>
      <c r="P279" s="1"/>
      <c r="Q279" s="1"/>
      <c r="R279" s="6" t="s">
        <v>728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153</v>
      </c>
      <c r="B280" s="177">
        <v>43966</v>
      </c>
      <c r="C280" s="177"/>
      <c r="D280" s="178" t="s">
        <v>71</v>
      </c>
      <c r="E280" s="179" t="s">
        <v>567</v>
      </c>
      <c r="F280" s="149">
        <v>67.5</v>
      </c>
      <c r="G280" s="179"/>
      <c r="H280" s="179">
        <v>86</v>
      </c>
      <c r="I280" s="181">
        <v>86</v>
      </c>
      <c r="J280" s="151" t="s">
        <v>754</v>
      </c>
      <c r="K280" s="152">
        <f t="shared" ref="K280:K288" si="123">H280-F280</f>
        <v>18.5</v>
      </c>
      <c r="L280" s="153">
        <f t="shared" ref="L280:L288" si="124">K280/F280</f>
        <v>0.27407407407407408</v>
      </c>
      <c r="M280" s="148" t="s">
        <v>537</v>
      </c>
      <c r="N280" s="154">
        <v>44008</v>
      </c>
      <c r="O280" s="1"/>
      <c r="P280" s="1"/>
      <c r="Q280" s="1"/>
      <c r="R280" s="6" t="s">
        <v>728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154</v>
      </c>
      <c r="B281" s="177">
        <v>44035</v>
      </c>
      <c r="C281" s="177"/>
      <c r="D281" s="178" t="s">
        <v>446</v>
      </c>
      <c r="E281" s="179" t="s">
        <v>567</v>
      </c>
      <c r="F281" s="149">
        <v>231</v>
      </c>
      <c r="G281" s="179"/>
      <c r="H281" s="179">
        <v>281</v>
      </c>
      <c r="I281" s="181">
        <v>281</v>
      </c>
      <c r="J281" s="151" t="s">
        <v>625</v>
      </c>
      <c r="K281" s="152">
        <f t="shared" si="123"/>
        <v>50</v>
      </c>
      <c r="L281" s="153">
        <f t="shared" si="124"/>
        <v>0.21645021645021645</v>
      </c>
      <c r="M281" s="148" t="s">
        <v>537</v>
      </c>
      <c r="N281" s="154">
        <v>44358</v>
      </c>
      <c r="O281" s="1"/>
      <c r="P281" s="1"/>
      <c r="Q281" s="1"/>
      <c r="R281" s="6" t="s">
        <v>728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155</v>
      </c>
      <c r="B282" s="177">
        <v>44092</v>
      </c>
      <c r="C282" s="177"/>
      <c r="D282" s="178" t="s">
        <v>386</v>
      </c>
      <c r="E282" s="179" t="s">
        <v>567</v>
      </c>
      <c r="F282" s="179">
        <v>206</v>
      </c>
      <c r="G282" s="179"/>
      <c r="H282" s="179">
        <v>248</v>
      </c>
      <c r="I282" s="181">
        <v>248</v>
      </c>
      <c r="J282" s="151" t="s">
        <v>625</v>
      </c>
      <c r="K282" s="152">
        <f t="shared" si="123"/>
        <v>42</v>
      </c>
      <c r="L282" s="153">
        <f t="shared" si="124"/>
        <v>0.20388349514563106</v>
      </c>
      <c r="M282" s="148" t="s">
        <v>537</v>
      </c>
      <c r="N282" s="154">
        <v>44214</v>
      </c>
      <c r="O282" s="1"/>
      <c r="P282" s="1"/>
      <c r="Q282" s="1"/>
      <c r="R282" s="6" t="s">
        <v>728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156</v>
      </c>
      <c r="B283" s="177">
        <v>44140</v>
      </c>
      <c r="C283" s="177"/>
      <c r="D283" s="178" t="s">
        <v>386</v>
      </c>
      <c r="E283" s="179" t="s">
        <v>567</v>
      </c>
      <c r="F283" s="179">
        <v>182.5</v>
      </c>
      <c r="G283" s="179"/>
      <c r="H283" s="179">
        <v>248</v>
      </c>
      <c r="I283" s="181">
        <v>248</v>
      </c>
      <c r="J283" s="151" t="s">
        <v>625</v>
      </c>
      <c r="K283" s="152">
        <f t="shared" si="123"/>
        <v>65.5</v>
      </c>
      <c r="L283" s="153">
        <f t="shared" si="124"/>
        <v>0.35890410958904112</v>
      </c>
      <c r="M283" s="148" t="s">
        <v>537</v>
      </c>
      <c r="N283" s="154">
        <v>44214</v>
      </c>
      <c r="O283" s="1"/>
      <c r="P283" s="1"/>
      <c r="Q283" s="1"/>
      <c r="R283" s="6" t="s">
        <v>728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157</v>
      </c>
      <c r="B284" s="177">
        <v>44140</v>
      </c>
      <c r="C284" s="177"/>
      <c r="D284" s="178" t="s">
        <v>314</v>
      </c>
      <c r="E284" s="179" t="s">
        <v>567</v>
      </c>
      <c r="F284" s="179">
        <v>247.5</v>
      </c>
      <c r="G284" s="179"/>
      <c r="H284" s="179">
        <v>320</v>
      </c>
      <c r="I284" s="181">
        <v>320</v>
      </c>
      <c r="J284" s="151" t="s">
        <v>625</v>
      </c>
      <c r="K284" s="152">
        <f t="shared" si="123"/>
        <v>72.5</v>
      </c>
      <c r="L284" s="153">
        <f t="shared" si="124"/>
        <v>0.29292929292929293</v>
      </c>
      <c r="M284" s="148" t="s">
        <v>537</v>
      </c>
      <c r="N284" s="154">
        <v>44323</v>
      </c>
      <c r="O284" s="1"/>
      <c r="P284" s="1"/>
      <c r="Q284" s="1"/>
      <c r="R284" s="6" t="s">
        <v>728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158</v>
      </c>
      <c r="B285" s="177">
        <v>44140</v>
      </c>
      <c r="C285" s="177"/>
      <c r="D285" s="178" t="s">
        <v>267</v>
      </c>
      <c r="E285" s="179" t="s">
        <v>567</v>
      </c>
      <c r="F285" s="149">
        <v>925</v>
      </c>
      <c r="G285" s="179"/>
      <c r="H285" s="179">
        <v>1095</v>
      </c>
      <c r="I285" s="181">
        <v>1093</v>
      </c>
      <c r="J285" s="151" t="s">
        <v>755</v>
      </c>
      <c r="K285" s="152">
        <f t="shared" si="123"/>
        <v>170</v>
      </c>
      <c r="L285" s="153">
        <f t="shared" si="124"/>
        <v>0.18378378378378379</v>
      </c>
      <c r="M285" s="148" t="s">
        <v>537</v>
      </c>
      <c r="N285" s="154">
        <v>44201</v>
      </c>
      <c r="O285" s="1"/>
      <c r="P285" s="1"/>
      <c r="Q285" s="1"/>
      <c r="R285" s="6" t="s">
        <v>728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159</v>
      </c>
      <c r="B286" s="177">
        <v>44140</v>
      </c>
      <c r="C286" s="177"/>
      <c r="D286" s="178" t="s">
        <v>330</v>
      </c>
      <c r="E286" s="179" t="s">
        <v>567</v>
      </c>
      <c r="F286" s="149">
        <v>332.5</v>
      </c>
      <c r="G286" s="179"/>
      <c r="H286" s="179">
        <v>393</v>
      </c>
      <c r="I286" s="181">
        <v>406</v>
      </c>
      <c r="J286" s="151" t="s">
        <v>756</v>
      </c>
      <c r="K286" s="152">
        <f t="shared" si="123"/>
        <v>60.5</v>
      </c>
      <c r="L286" s="153">
        <f t="shared" si="124"/>
        <v>0.18195488721804512</v>
      </c>
      <c r="M286" s="148" t="s">
        <v>537</v>
      </c>
      <c r="N286" s="154">
        <v>44256</v>
      </c>
      <c r="O286" s="1"/>
      <c r="P286" s="1"/>
      <c r="Q286" s="1"/>
      <c r="R286" s="6" t="s">
        <v>728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160</v>
      </c>
      <c r="B287" s="177">
        <v>44141</v>
      </c>
      <c r="C287" s="177"/>
      <c r="D287" s="178" t="s">
        <v>446</v>
      </c>
      <c r="E287" s="179" t="s">
        <v>567</v>
      </c>
      <c r="F287" s="149">
        <v>231</v>
      </c>
      <c r="G287" s="179"/>
      <c r="H287" s="179">
        <v>281</v>
      </c>
      <c r="I287" s="181">
        <v>281</v>
      </c>
      <c r="J287" s="151" t="s">
        <v>625</v>
      </c>
      <c r="K287" s="152">
        <f t="shared" si="123"/>
        <v>50</v>
      </c>
      <c r="L287" s="153">
        <f t="shared" si="124"/>
        <v>0.21645021645021645</v>
      </c>
      <c r="M287" s="148" t="s">
        <v>537</v>
      </c>
      <c r="N287" s="154">
        <v>44358</v>
      </c>
      <c r="O287" s="1"/>
      <c r="P287" s="1"/>
      <c r="Q287" s="1"/>
      <c r="R287" s="6" t="s">
        <v>728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161</v>
      </c>
      <c r="B288" s="177">
        <v>44187</v>
      </c>
      <c r="C288" s="177"/>
      <c r="D288" s="178" t="s">
        <v>422</v>
      </c>
      <c r="E288" s="179" t="s">
        <v>567</v>
      </c>
      <c r="F288" s="149">
        <v>190</v>
      </c>
      <c r="G288" s="179"/>
      <c r="H288" s="179">
        <v>239</v>
      </c>
      <c r="I288" s="181">
        <v>239</v>
      </c>
      <c r="J288" s="151" t="s">
        <v>843</v>
      </c>
      <c r="K288" s="152">
        <f t="shared" si="123"/>
        <v>49</v>
      </c>
      <c r="L288" s="153">
        <f t="shared" si="124"/>
        <v>0.25789473684210529</v>
      </c>
      <c r="M288" s="148" t="s">
        <v>537</v>
      </c>
      <c r="N288" s="154">
        <v>44844</v>
      </c>
      <c r="O288" s="1"/>
      <c r="P288" s="1"/>
      <c r="Q288" s="1"/>
      <c r="R288" s="6" t="s">
        <v>728</v>
      </c>
    </row>
    <row r="289" spans="1:26" ht="12.75" customHeight="1">
      <c r="A289" s="176">
        <v>162</v>
      </c>
      <c r="B289" s="177">
        <v>44258</v>
      </c>
      <c r="C289" s="177"/>
      <c r="D289" s="178" t="s">
        <v>753</v>
      </c>
      <c r="E289" s="179" t="s">
        <v>567</v>
      </c>
      <c r="F289" s="149">
        <v>495</v>
      </c>
      <c r="G289" s="179"/>
      <c r="H289" s="179">
        <v>595</v>
      </c>
      <c r="I289" s="181">
        <v>590</v>
      </c>
      <c r="J289" s="151" t="s">
        <v>792</v>
      </c>
      <c r="K289" s="152">
        <f t="shared" ref="K289:K296" si="125">H289-F289</f>
        <v>100</v>
      </c>
      <c r="L289" s="153">
        <f t="shared" ref="L289:L296" si="126">K289/F289</f>
        <v>0.20202020202020202</v>
      </c>
      <c r="M289" s="148" t="s">
        <v>537</v>
      </c>
      <c r="N289" s="154">
        <v>44589</v>
      </c>
      <c r="O289" s="1"/>
      <c r="P289" s="1"/>
      <c r="R289" s="6" t="s">
        <v>728</v>
      </c>
    </row>
    <row r="290" spans="1:26" ht="12.75" customHeight="1">
      <c r="A290" s="176">
        <v>163</v>
      </c>
      <c r="B290" s="177">
        <v>44274</v>
      </c>
      <c r="C290" s="177"/>
      <c r="D290" s="178" t="s">
        <v>330</v>
      </c>
      <c r="E290" s="179" t="s">
        <v>567</v>
      </c>
      <c r="F290" s="149">
        <v>355</v>
      </c>
      <c r="G290" s="179"/>
      <c r="H290" s="179">
        <v>422.5</v>
      </c>
      <c r="I290" s="181">
        <v>420</v>
      </c>
      <c r="J290" s="151" t="s">
        <v>757</v>
      </c>
      <c r="K290" s="152">
        <f t="shared" si="125"/>
        <v>67.5</v>
      </c>
      <c r="L290" s="153">
        <f t="shared" si="126"/>
        <v>0.19014084507042253</v>
      </c>
      <c r="M290" s="148" t="s">
        <v>537</v>
      </c>
      <c r="N290" s="154">
        <v>44361</v>
      </c>
      <c r="O290" s="1"/>
      <c r="R290" s="194" t="s">
        <v>728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164</v>
      </c>
      <c r="B291" s="177">
        <v>44295</v>
      </c>
      <c r="C291" s="177"/>
      <c r="D291" s="178" t="s">
        <v>758</v>
      </c>
      <c r="E291" s="179" t="s">
        <v>567</v>
      </c>
      <c r="F291" s="149">
        <v>555</v>
      </c>
      <c r="G291" s="179"/>
      <c r="H291" s="179">
        <v>663</v>
      </c>
      <c r="I291" s="181">
        <v>663</v>
      </c>
      <c r="J291" s="151" t="s">
        <v>759</v>
      </c>
      <c r="K291" s="152">
        <f t="shared" si="125"/>
        <v>108</v>
      </c>
      <c r="L291" s="153">
        <f t="shared" si="126"/>
        <v>0.19459459459459461</v>
      </c>
      <c r="M291" s="148" t="s">
        <v>537</v>
      </c>
      <c r="N291" s="154">
        <v>44321</v>
      </c>
      <c r="O291" s="1"/>
      <c r="P291" s="1"/>
      <c r="Q291" s="1"/>
      <c r="R291" s="194" t="s">
        <v>728</v>
      </c>
    </row>
    <row r="292" spans="1:26" ht="12.75" customHeight="1">
      <c r="A292" s="176">
        <v>165</v>
      </c>
      <c r="B292" s="177">
        <v>44308</v>
      </c>
      <c r="C292" s="177"/>
      <c r="D292" s="178" t="s">
        <v>358</v>
      </c>
      <c r="E292" s="179" t="s">
        <v>567</v>
      </c>
      <c r="F292" s="149">
        <v>126.5</v>
      </c>
      <c r="G292" s="179"/>
      <c r="H292" s="179">
        <v>155</v>
      </c>
      <c r="I292" s="181">
        <v>155</v>
      </c>
      <c r="J292" s="151" t="s">
        <v>625</v>
      </c>
      <c r="K292" s="152">
        <f t="shared" si="125"/>
        <v>28.5</v>
      </c>
      <c r="L292" s="153">
        <f t="shared" si="126"/>
        <v>0.22529644268774704</v>
      </c>
      <c r="M292" s="148" t="s">
        <v>537</v>
      </c>
      <c r="N292" s="154">
        <v>44362</v>
      </c>
      <c r="O292" s="1"/>
      <c r="R292" s="194" t="s">
        <v>728</v>
      </c>
    </row>
    <row r="293" spans="1:26" ht="12.75" customHeight="1">
      <c r="A293" s="220">
        <v>166</v>
      </c>
      <c r="B293" s="221">
        <v>44368</v>
      </c>
      <c r="C293" s="221"/>
      <c r="D293" s="222" t="s">
        <v>375</v>
      </c>
      <c r="E293" s="223" t="s">
        <v>567</v>
      </c>
      <c r="F293" s="224">
        <v>287.5</v>
      </c>
      <c r="G293" s="223"/>
      <c r="H293" s="223">
        <v>245</v>
      </c>
      <c r="I293" s="225">
        <v>344</v>
      </c>
      <c r="J293" s="161" t="s">
        <v>788</v>
      </c>
      <c r="K293" s="162">
        <f t="shared" si="125"/>
        <v>-42.5</v>
      </c>
      <c r="L293" s="163">
        <f t="shared" si="126"/>
        <v>-0.14782608695652175</v>
      </c>
      <c r="M293" s="159" t="s">
        <v>549</v>
      </c>
      <c r="N293" s="156">
        <v>44508</v>
      </c>
      <c r="O293" s="1"/>
      <c r="R293" s="194" t="s">
        <v>728</v>
      </c>
    </row>
    <row r="294" spans="1:26" ht="12.75" customHeight="1">
      <c r="A294" s="176">
        <v>167</v>
      </c>
      <c r="B294" s="177">
        <v>44368</v>
      </c>
      <c r="C294" s="177"/>
      <c r="D294" s="178" t="s">
        <v>446</v>
      </c>
      <c r="E294" s="179" t="s">
        <v>567</v>
      </c>
      <c r="F294" s="149">
        <v>241</v>
      </c>
      <c r="G294" s="179"/>
      <c r="H294" s="179">
        <v>298</v>
      </c>
      <c r="I294" s="181">
        <v>320</v>
      </c>
      <c r="J294" s="151" t="s">
        <v>625</v>
      </c>
      <c r="K294" s="152">
        <f t="shared" si="125"/>
        <v>57</v>
      </c>
      <c r="L294" s="153">
        <f t="shared" si="126"/>
        <v>0.23651452282157676</v>
      </c>
      <c r="M294" s="148" t="s">
        <v>537</v>
      </c>
      <c r="N294" s="154">
        <v>44802</v>
      </c>
      <c r="O294" s="41"/>
      <c r="R294" s="194" t="s">
        <v>728</v>
      </c>
    </row>
    <row r="295" spans="1:26" ht="12.75" customHeight="1">
      <c r="A295" s="176">
        <v>168</v>
      </c>
      <c r="B295" s="177">
        <v>44406</v>
      </c>
      <c r="C295" s="177"/>
      <c r="D295" s="178" t="s">
        <v>358</v>
      </c>
      <c r="E295" s="179" t="s">
        <v>567</v>
      </c>
      <c r="F295" s="149">
        <v>162.5</v>
      </c>
      <c r="G295" s="179"/>
      <c r="H295" s="179">
        <v>200</v>
      </c>
      <c r="I295" s="181">
        <v>200</v>
      </c>
      <c r="J295" s="151" t="s">
        <v>625</v>
      </c>
      <c r="K295" s="152">
        <f t="shared" si="125"/>
        <v>37.5</v>
      </c>
      <c r="L295" s="153">
        <f t="shared" si="126"/>
        <v>0.23076923076923078</v>
      </c>
      <c r="M295" s="148" t="s">
        <v>537</v>
      </c>
      <c r="N295" s="154">
        <v>44802</v>
      </c>
      <c r="O295" s="1"/>
      <c r="R295" s="194" t="s">
        <v>728</v>
      </c>
    </row>
    <row r="296" spans="1:26" ht="12.75" customHeight="1">
      <c r="A296" s="176">
        <v>169</v>
      </c>
      <c r="B296" s="177">
        <v>44462</v>
      </c>
      <c r="C296" s="177"/>
      <c r="D296" s="178" t="s">
        <v>764</v>
      </c>
      <c r="E296" s="179" t="s">
        <v>567</v>
      </c>
      <c r="F296" s="149">
        <v>1235</v>
      </c>
      <c r="G296" s="179"/>
      <c r="H296" s="179">
        <v>1505</v>
      </c>
      <c r="I296" s="181">
        <v>1500</v>
      </c>
      <c r="J296" s="151" t="s">
        <v>625</v>
      </c>
      <c r="K296" s="152">
        <f t="shared" si="125"/>
        <v>270</v>
      </c>
      <c r="L296" s="153">
        <f t="shared" si="126"/>
        <v>0.21862348178137653</v>
      </c>
      <c r="M296" s="148" t="s">
        <v>537</v>
      </c>
      <c r="N296" s="154">
        <v>44564</v>
      </c>
      <c r="O296" s="1"/>
      <c r="R296" s="194" t="s">
        <v>728</v>
      </c>
    </row>
    <row r="297" spans="1:26" ht="12.75" customHeight="1">
      <c r="A297" s="206">
        <v>170</v>
      </c>
      <c r="B297" s="207">
        <v>44480</v>
      </c>
      <c r="C297" s="207"/>
      <c r="D297" s="208" t="s">
        <v>766</v>
      </c>
      <c r="E297" s="209" t="s">
        <v>567</v>
      </c>
      <c r="F297" s="54">
        <v>58.75</v>
      </c>
      <c r="G297" s="209"/>
      <c r="H297" s="209"/>
      <c r="I297" s="54">
        <v>72.5</v>
      </c>
      <c r="J297" s="210" t="s">
        <v>540</v>
      </c>
      <c r="K297" s="206"/>
      <c r="L297" s="207"/>
      <c r="M297" s="207"/>
      <c r="N297" s="208"/>
      <c r="O297" s="41"/>
      <c r="R297" s="194" t="s">
        <v>728</v>
      </c>
    </row>
    <row r="298" spans="1:26" ht="12.75" customHeight="1">
      <c r="A298" s="211">
        <v>171</v>
      </c>
      <c r="B298" s="212">
        <v>44481</v>
      </c>
      <c r="C298" s="212"/>
      <c r="D298" s="213" t="s">
        <v>256</v>
      </c>
      <c r="E298" s="214" t="s">
        <v>567</v>
      </c>
      <c r="F298" s="215" t="s">
        <v>768</v>
      </c>
      <c r="G298" s="214"/>
      <c r="H298" s="214"/>
      <c r="I298" s="214">
        <v>380</v>
      </c>
      <c r="J298" s="216" t="s">
        <v>540</v>
      </c>
      <c r="K298" s="211"/>
      <c r="L298" s="212"/>
      <c r="M298" s="212"/>
      <c r="N298" s="213"/>
      <c r="O298" s="41"/>
      <c r="R298" s="194" t="s">
        <v>728</v>
      </c>
    </row>
    <row r="299" spans="1:26" ht="12.75" customHeight="1">
      <c r="A299" s="176">
        <v>172</v>
      </c>
      <c r="B299" s="177">
        <v>44481</v>
      </c>
      <c r="C299" s="177"/>
      <c r="D299" s="178" t="s">
        <v>381</v>
      </c>
      <c r="E299" s="179" t="s">
        <v>567</v>
      </c>
      <c r="F299" s="149">
        <v>45.5</v>
      </c>
      <c r="G299" s="179"/>
      <c r="H299" s="179">
        <v>56.5</v>
      </c>
      <c r="I299" s="181">
        <v>56</v>
      </c>
      <c r="J299" s="151" t="s">
        <v>869</v>
      </c>
      <c r="K299" s="152">
        <f>H299-F299</f>
        <v>11</v>
      </c>
      <c r="L299" s="153">
        <f>K299/F299</f>
        <v>0.24175824175824176</v>
      </c>
      <c r="M299" s="148" t="s">
        <v>537</v>
      </c>
      <c r="N299" s="154">
        <v>44881</v>
      </c>
      <c r="O299" s="41"/>
      <c r="R299" s="194"/>
    </row>
    <row r="300" spans="1:26" ht="12.75" customHeight="1">
      <c r="A300" s="176">
        <v>173</v>
      </c>
      <c r="B300" s="177">
        <v>44551</v>
      </c>
      <c r="C300" s="177"/>
      <c r="D300" s="178" t="s">
        <v>118</v>
      </c>
      <c r="E300" s="179" t="s">
        <v>567</v>
      </c>
      <c r="F300" s="149">
        <v>2300</v>
      </c>
      <c r="G300" s="179"/>
      <c r="H300" s="179">
        <f>(2820+2200)/2</f>
        <v>2510</v>
      </c>
      <c r="I300" s="181">
        <v>3000</v>
      </c>
      <c r="J300" s="151" t="s">
        <v>800</v>
      </c>
      <c r="K300" s="152">
        <f>H300-F300</f>
        <v>210</v>
      </c>
      <c r="L300" s="153">
        <f>K300/F300</f>
        <v>9.1304347826086957E-2</v>
      </c>
      <c r="M300" s="148" t="s">
        <v>537</v>
      </c>
      <c r="N300" s="154">
        <v>44649</v>
      </c>
      <c r="O300" s="1"/>
      <c r="R300" s="194"/>
    </row>
    <row r="301" spans="1:26" ht="12.75" customHeight="1">
      <c r="A301" s="217">
        <v>174</v>
      </c>
      <c r="B301" s="212">
        <v>44606</v>
      </c>
      <c r="C301" s="217"/>
      <c r="D301" s="217" t="s">
        <v>401</v>
      </c>
      <c r="E301" s="214" t="s">
        <v>567</v>
      </c>
      <c r="F301" s="214" t="s">
        <v>795</v>
      </c>
      <c r="G301" s="214"/>
      <c r="H301" s="214"/>
      <c r="I301" s="214">
        <v>764</v>
      </c>
      <c r="J301" s="214" t="s">
        <v>540</v>
      </c>
      <c r="K301" s="214"/>
      <c r="L301" s="214"/>
      <c r="M301" s="214"/>
      <c r="N301" s="217"/>
      <c r="O301" s="41"/>
      <c r="R301" s="194"/>
    </row>
    <row r="302" spans="1:26" ht="12.75" customHeight="1">
      <c r="A302" s="176">
        <v>175</v>
      </c>
      <c r="B302" s="177">
        <v>44613</v>
      </c>
      <c r="C302" s="177"/>
      <c r="D302" s="178" t="s">
        <v>764</v>
      </c>
      <c r="E302" s="179" t="s">
        <v>567</v>
      </c>
      <c r="F302" s="149">
        <v>1255</v>
      </c>
      <c r="G302" s="179"/>
      <c r="H302" s="179">
        <v>1515</v>
      </c>
      <c r="I302" s="181">
        <v>1510</v>
      </c>
      <c r="J302" s="151" t="s">
        <v>625</v>
      </c>
      <c r="K302" s="152">
        <f>H302-F302</f>
        <v>260</v>
      </c>
      <c r="L302" s="153">
        <f>K302/F302</f>
        <v>0.20717131474103587</v>
      </c>
      <c r="M302" s="148" t="s">
        <v>537</v>
      </c>
      <c r="N302" s="154">
        <v>44834</v>
      </c>
      <c r="O302" s="41"/>
      <c r="R302" s="194"/>
    </row>
    <row r="303" spans="1:26" ht="12.75" customHeight="1">
      <c r="A303">
        <v>176</v>
      </c>
      <c r="B303" s="212">
        <v>44670</v>
      </c>
      <c r="C303" s="212"/>
      <c r="D303" s="217" t="s">
        <v>502</v>
      </c>
      <c r="E303" s="243" t="s">
        <v>567</v>
      </c>
      <c r="F303" s="214" t="s">
        <v>802</v>
      </c>
      <c r="G303" s="214"/>
      <c r="H303" s="214"/>
      <c r="I303" s="214">
        <v>553</v>
      </c>
      <c r="J303" s="214" t="s">
        <v>540</v>
      </c>
      <c r="K303" s="214"/>
      <c r="L303" s="214"/>
      <c r="M303" s="214"/>
      <c r="N303" s="214"/>
      <c r="O303" s="41"/>
      <c r="R303" s="194"/>
    </row>
    <row r="304" spans="1:26" ht="12.75" customHeight="1">
      <c r="A304" s="176">
        <v>177</v>
      </c>
      <c r="B304" s="177">
        <v>44746</v>
      </c>
      <c r="C304" s="177"/>
      <c r="D304" s="178" t="s">
        <v>836</v>
      </c>
      <c r="E304" s="179" t="s">
        <v>567</v>
      </c>
      <c r="F304" s="149">
        <v>207.5</v>
      </c>
      <c r="G304" s="179"/>
      <c r="H304" s="179">
        <v>254</v>
      </c>
      <c r="I304" s="181">
        <v>254</v>
      </c>
      <c r="J304" s="151" t="s">
        <v>625</v>
      </c>
      <c r="K304" s="152">
        <f>H304-F304</f>
        <v>46.5</v>
      </c>
      <c r="L304" s="153">
        <f>K304/F304</f>
        <v>0.22409638554216868</v>
      </c>
      <c r="M304" s="148" t="s">
        <v>537</v>
      </c>
      <c r="N304" s="154">
        <v>44792</v>
      </c>
      <c r="O304" s="1"/>
      <c r="R304" s="194"/>
    </row>
    <row r="305" spans="1:18" ht="12.75" customHeight="1">
      <c r="A305" s="176">
        <v>178</v>
      </c>
      <c r="B305" s="177">
        <v>44775</v>
      </c>
      <c r="C305" s="177"/>
      <c r="D305" s="178" t="s">
        <v>448</v>
      </c>
      <c r="E305" s="179" t="s">
        <v>567</v>
      </c>
      <c r="F305" s="149">
        <v>31.25</v>
      </c>
      <c r="G305" s="179"/>
      <c r="H305" s="179">
        <v>38.75</v>
      </c>
      <c r="I305" s="181">
        <v>38</v>
      </c>
      <c r="J305" s="151" t="s">
        <v>625</v>
      </c>
      <c r="K305" s="152">
        <f t="shared" ref="K305" si="127">H305-F305</f>
        <v>7.5</v>
      </c>
      <c r="L305" s="153">
        <f t="shared" ref="L305" si="128">K305/F305</f>
        <v>0.24</v>
      </c>
      <c r="M305" s="148" t="s">
        <v>537</v>
      </c>
      <c r="N305" s="154">
        <v>44844</v>
      </c>
      <c r="O305" s="41"/>
      <c r="R305" s="54"/>
    </row>
    <row r="306" spans="1:18" ht="12.75" customHeight="1">
      <c r="A306" s="211">
        <v>179</v>
      </c>
      <c r="B306" s="212">
        <v>44841</v>
      </c>
      <c r="C306" s="217"/>
      <c r="D306" s="217" t="s">
        <v>841</v>
      </c>
      <c r="E306" s="243" t="s">
        <v>567</v>
      </c>
      <c r="F306" s="214" t="s">
        <v>842</v>
      </c>
      <c r="G306" s="214"/>
      <c r="H306" s="214"/>
      <c r="I306" s="214">
        <v>840</v>
      </c>
      <c r="J306" s="214" t="s">
        <v>540</v>
      </c>
      <c r="K306" s="214"/>
      <c r="L306" s="214"/>
      <c r="M306" s="214"/>
      <c r="N306" s="214"/>
      <c r="O306" s="41"/>
      <c r="Q306" s="197"/>
      <c r="R306" s="54"/>
    </row>
    <row r="307" spans="1:18" ht="12.75" customHeight="1">
      <c r="A307" s="211">
        <v>180</v>
      </c>
      <c r="B307" s="212">
        <v>44844</v>
      </c>
      <c r="C307" s="217"/>
      <c r="D307" s="217" t="s">
        <v>403</v>
      </c>
      <c r="E307" s="243" t="s">
        <v>567</v>
      </c>
      <c r="F307" s="214" t="s">
        <v>844</v>
      </c>
      <c r="G307" s="214"/>
      <c r="H307" s="214"/>
      <c r="I307" s="214">
        <v>291</v>
      </c>
      <c r="J307" s="214" t="s">
        <v>540</v>
      </c>
      <c r="K307" s="214"/>
      <c r="L307" s="214"/>
      <c r="M307" s="214"/>
      <c r="N307" s="214"/>
      <c r="O307" s="41"/>
      <c r="Q307" s="197"/>
      <c r="R307" s="54"/>
    </row>
    <row r="308" spans="1:18" ht="12.75" customHeight="1">
      <c r="A308" s="211">
        <v>181</v>
      </c>
      <c r="B308" s="212">
        <v>44845</v>
      </c>
      <c r="C308" s="217"/>
      <c r="D308" s="217" t="s">
        <v>401</v>
      </c>
      <c r="E308" s="243" t="s">
        <v>567</v>
      </c>
      <c r="F308" s="214" t="s">
        <v>868</v>
      </c>
      <c r="G308" s="214"/>
      <c r="H308" s="214"/>
      <c r="I308" s="214">
        <v>765</v>
      </c>
      <c r="J308" s="214" t="s">
        <v>540</v>
      </c>
      <c r="K308" s="214"/>
      <c r="L308" s="214"/>
      <c r="M308" s="214"/>
      <c r="N308" s="214"/>
      <c r="O308" s="41"/>
      <c r="Q308" s="197"/>
      <c r="R308" s="54"/>
    </row>
    <row r="309" spans="1:18" ht="12.75" customHeight="1">
      <c r="A309" s="373">
        <v>182</v>
      </c>
      <c r="B309" s="212">
        <v>44981</v>
      </c>
      <c r="C309" s="212"/>
      <c r="D309" s="217" t="s">
        <v>821</v>
      </c>
      <c r="E309" s="243" t="s">
        <v>567</v>
      </c>
      <c r="F309" s="243" t="s">
        <v>1027</v>
      </c>
      <c r="G309" s="214"/>
      <c r="H309" s="214"/>
      <c r="I309" s="214">
        <v>2080</v>
      </c>
      <c r="J309" s="214" t="s">
        <v>540</v>
      </c>
      <c r="K309" s="214"/>
      <c r="L309" s="214"/>
      <c r="M309" s="214"/>
      <c r="N309" s="21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B311" s="195" t="s">
        <v>760</v>
      </c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A315" s="196"/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A316" s="196"/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A317" s="53"/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</sheetData>
  <autoFilter ref="R1:R313"/>
  <mergeCells count="22">
    <mergeCell ref="B111:B112"/>
    <mergeCell ref="A111:A112"/>
    <mergeCell ref="J111:J112"/>
    <mergeCell ref="M73:M74"/>
    <mergeCell ref="O73:O74"/>
    <mergeCell ref="B73:B74"/>
    <mergeCell ref="A73:A74"/>
    <mergeCell ref="J73:J74"/>
    <mergeCell ref="A100:A101"/>
    <mergeCell ref="B100:B101"/>
    <mergeCell ref="J100:J101"/>
    <mergeCell ref="A91:A92"/>
    <mergeCell ref="B91:B92"/>
    <mergeCell ref="J91:J92"/>
    <mergeCell ref="P73:P74"/>
    <mergeCell ref="M100:M101"/>
    <mergeCell ref="O100:O101"/>
    <mergeCell ref="P100:P101"/>
    <mergeCell ref="M91:M92"/>
    <mergeCell ref="O91:O92"/>
    <mergeCell ref="P91:P92"/>
    <mergeCell ref="N73:N7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2023-03-01T02:37:17Z</dcterms:modified>
</cp:coreProperties>
</file>