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F&amp;O)'!$R$1:$R$309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6" l="1"/>
  <c r="K26" i="6"/>
  <c r="M26" i="6" s="1"/>
  <c r="K107" i="6" l="1"/>
  <c r="M107" i="6" s="1"/>
  <c r="L51" i="6"/>
  <c r="K51" i="6"/>
  <c r="H15" i="6"/>
  <c r="L16" i="6"/>
  <c r="K16" i="6"/>
  <c r="M16" i="6" s="1"/>
  <c r="L18" i="6"/>
  <c r="K18" i="6"/>
  <c r="M18" i="6" s="1"/>
  <c r="M51" i="6" l="1"/>
  <c r="K104" i="6"/>
  <c r="M104" i="6" s="1"/>
  <c r="K103" i="6"/>
  <c r="M103" i="6" s="1"/>
  <c r="L50" i="6"/>
  <c r="K50" i="6"/>
  <c r="L48" i="6"/>
  <c r="K48" i="6"/>
  <c r="M48" i="6" s="1"/>
  <c r="M50" i="6" l="1"/>
  <c r="L45" i="6"/>
  <c r="K45" i="6"/>
  <c r="M45" i="6" s="1"/>
  <c r="K106" i="6"/>
  <c r="M106" i="6" s="1"/>
  <c r="K102" i="6"/>
  <c r="M102" i="6" s="1"/>
  <c r="K101" i="6"/>
  <c r="M101" i="6" s="1"/>
  <c r="L17" i="6"/>
  <c r="K17" i="6"/>
  <c r="M17" i="6" s="1"/>
  <c r="K100" i="6" l="1"/>
  <c r="M100" i="6" s="1"/>
  <c r="K99" i="6"/>
  <c r="M99" i="6" s="1"/>
  <c r="L20" i="6"/>
  <c r="K20" i="6"/>
  <c r="L44" i="6"/>
  <c r="K44" i="6"/>
  <c r="M44" i="6" s="1"/>
  <c r="M20" i="6" l="1"/>
  <c r="K98" i="6"/>
  <c r="M98" i="6" s="1"/>
  <c r="K96" i="6"/>
  <c r="M96" i="6" s="1"/>
  <c r="K95" i="6"/>
  <c r="M95" i="6" s="1"/>
  <c r="K97" i="6"/>
  <c r="M97" i="6" s="1"/>
  <c r="L22" i="6"/>
  <c r="K22" i="6"/>
  <c r="L19" i="6"/>
  <c r="K19" i="6"/>
  <c r="L15" i="6"/>
  <c r="K15" i="6"/>
  <c r="M22" i="6" l="1"/>
  <c r="M19" i="6"/>
  <c r="M15" i="6"/>
  <c r="L49" i="6"/>
  <c r="K49" i="6"/>
  <c r="K94" i="6"/>
  <c r="M94" i="6" s="1"/>
  <c r="L47" i="6"/>
  <c r="K47" i="6"/>
  <c r="L42" i="6"/>
  <c r="K42" i="6"/>
  <c r="M49" i="6" l="1"/>
  <c r="M42" i="6"/>
  <c r="M47" i="6"/>
  <c r="L72" i="6"/>
  <c r="K72" i="6"/>
  <c r="M72" i="6" l="1"/>
  <c r="K86" i="6"/>
  <c r="M86" i="6" s="1"/>
  <c r="K89" i="6"/>
  <c r="M89" i="6" s="1"/>
  <c r="L73" i="6"/>
  <c r="K73" i="6"/>
  <c r="M73" i="6" l="1"/>
  <c r="L71" i="6"/>
  <c r="K71" i="6"/>
  <c r="K93" i="6"/>
  <c r="M93" i="6" s="1"/>
  <c r="K92" i="6"/>
  <c r="M92" i="6" s="1"/>
  <c r="L66" i="6"/>
  <c r="K66" i="6"/>
  <c r="M71" i="6" l="1"/>
  <c r="M66" i="6"/>
  <c r="K91" i="6" l="1"/>
  <c r="M91" i="6" s="1"/>
  <c r="L70" i="6"/>
  <c r="K70" i="6"/>
  <c r="L69" i="6"/>
  <c r="K69" i="6"/>
  <c r="K90" i="6"/>
  <c r="M90" i="6" s="1"/>
  <c r="K88" i="6"/>
  <c r="M88" i="6" s="1"/>
  <c r="M70" i="6" l="1"/>
  <c r="M69" i="6"/>
  <c r="K87" i="6"/>
  <c r="M87" i="6" s="1"/>
  <c r="L46" i="6"/>
  <c r="K46" i="6"/>
  <c r="M46" i="6" l="1"/>
  <c r="L65" i="6"/>
  <c r="K65" i="6"/>
  <c r="L61" i="6"/>
  <c r="K61" i="6"/>
  <c r="L40" i="6"/>
  <c r="K40" i="6"/>
  <c r="L68" i="6"/>
  <c r="K68" i="6"/>
  <c r="M65" i="6" l="1"/>
  <c r="M61" i="6"/>
  <c r="M40" i="6"/>
  <c r="M68" i="6"/>
  <c r="L63" i="6"/>
  <c r="K63" i="6"/>
  <c r="L67" i="6"/>
  <c r="K67" i="6"/>
  <c r="K84" i="6"/>
  <c r="M84" i="6" s="1"/>
  <c r="K83" i="6"/>
  <c r="M83" i="6" s="1"/>
  <c r="K82" i="6"/>
  <c r="M82" i="6" s="1"/>
  <c r="K81" i="6"/>
  <c r="M81" i="6" s="1"/>
  <c r="L62" i="6"/>
  <c r="K62" i="6"/>
  <c r="L41" i="6"/>
  <c r="K41" i="6"/>
  <c r="M41" i="6" l="1"/>
  <c r="M67" i="6"/>
  <c r="M62" i="6"/>
  <c r="M63" i="6"/>
  <c r="K85" i="6"/>
  <c r="M85" i="6" s="1"/>
  <c r="K80" i="6"/>
  <c r="M80" i="6" s="1"/>
  <c r="L14" i="6"/>
  <c r="K14" i="6"/>
  <c r="M14" i="6" l="1"/>
  <c r="K78" i="6"/>
  <c r="M78" i="6" s="1"/>
  <c r="L43" i="6"/>
  <c r="K43" i="6"/>
  <c r="L64" i="6"/>
  <c r="K64" i="6"/>
  <c r="M43" i="6" l="1"/>
  <c r="M64" i="6"/>
  <c r="K79" i="6"/>
  <c r="M79" i="6" s="1"/>
  <c r="L12" i="6" l="1"/>
  <c r="K12" i="6"/>
  <c r="M12" i="6" l="1"/>
  <c r="L11" i="6" l="1"/>
  <c r="K11" i="6"/>
  <c r="M11" i="6" l="1"/>
  <c r="K295" i="6" l="1"/>
  <c r="L295" i="6" s="1"/>
  <c r="L114" i="6" l="1"/>
  <c r="K114" i="6"/>
  <c r="M114" i="6" l="1"/>
  <c r="L10" i="6" l="1"/>
  <c r="K10" i="6"/>
  <c r="M10" i="6" l="1"/>
  <c r="K301" i="6" l="1"/>
  <c r="L301" i="6" s="1"/>
  <c r="K284" i="6" l="1"/>
  <c r="L284" i="6" s="1"/>
  <c r="K298" i="6" l="1"/>
  <c r="L298" i="6" s="1"/>
  <c r="K290" i="6" l="1"/>
  <c r="L290" i="6" s="1"/>
  <c r="K300" i="6" l="1"/>
  <c r="L300" i="6" s="1"/>
  <c r="H296" i="6" l="1"/>
  <c r="K296" i="6" l="1"/>
  <c r="L296" i="6" s="1"/>
  <c r="K285" i="6"/>
  <c r="L285" i="6" s="1"/>
  <c r="K275" i="6"/>
  <c r="L275" i="6" s="1"/>
  <c r="K291" i="6" l="1"/>
  <c r="L291" i="6" s="1"/>
  <c r="K292" i="6" l="1"/>
  <c r="L292" i="6" s="1"/>
  <c r="K289" i="6" l="1"/>
  <c r="L289" i="6" s="1"/>
  <c r="K268" i="6"/>
  <c r="L268" i="6" s="1"/>
  <c r="K288" i="6"/>
  <c r="L288" i="6" s="1"/>
  <c r="K287" i="6"/>
  <c r="L287" i="6" s="1"/>
  <c r="K286" i="6"/>
  <c r="L286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7" i="6"/>
  <c r="L267" i="6" s="1"/>
  <c r="K266" i="6"/>
  <c r="L266" i="6" s="1"/>
  <c r="K265" i="6"/>
  <c r="L265" i="6" s="1"/>
  <c r="F264" i="6"/>
  <c r="K264" i="6" s="1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F258" i="6"/>
  <c r="K258" i="6" s="1"/>
  <c r="L258" i="6" s="1"/>
  <c r="F257" i="6"/>
  <c r="K257" i="6" s="1"/>
  <c r="L257" i="6" s="1"/>
  <c r="K256" i="6"/>
  <c r="L256" i="6" s="1"/>
  <c r="F255" i="6"/>
  <c r="K255" i="6" s="1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39" i="6"/>
  <c r="L239" i="6" s="1"/>
  <c r="K237" i="6"/>
  <c r="L237" i="6" s="1"/>
  <c r="K236" i="6"/>
  <c r="L236" i="6" s="1"/>
  <c r="F235" i="6"/>
  <c r="K235" i="6" s="1"/>
  <c r="L235" i="6" s="1"/>
  <c r="K234" i="6"/>
  <c r="L234" i="6" s="1"/>
  <c r="K231" i="6"/>
  <c r="L231" i="6" s="1"/>
  <c r="K230" i="6"/>
  <c r="L230" i="6" s="1"/>
  <c r="K229" i="6"/>
  <c r="L229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09" i="6"/>
  <c r="L209" i="6" s="1"/>
  <c r="K207" i="6"/>
  <c r="L207" i="6" s="1"/>
  <c r="K205" i="6"/>
  <c r="L205" i="6" s="1"/>
  <c r="K203" i="6"/>
  <c r="L203" i="6" s="1"/>
  <c r="K202" i="6"/>
  <c r="L202" i="6" s="1"/>
  <c r="K201" i="6"/>
  <c r="L201" i="6" s="1"/>
  <c r="K199" i="6"/>
  <c r="L199" i="6" s="1"/>
  <c r="K198" i="6"/>
  <c r="L198" i="6" s="1"/>
  <c r="K197" i="6"/>
  <c r="L197" i="6" s="1"/>
  <c r="K196" i="6"/>
  <c r="K195" i="6"/>
  <c r="L195" i="6" s="1"/>
  <c r="K194" i="6"/>
  <c r="L194" i="6" s="1"/>
  <c r="K192" i="6"/>
  <c r="L192" i="6" s="1"/>
  <c r="K191" i="6"/>
  <c r="L191" i="6" s="1"/>
  <c r="K190" i="6"/>
  <c r="L190" i="6" s="1"/>
  <c r="K189" i="6"/>
  <c r="L189" i="6" s="1"/>
  <c r="K188" i="6"/>
  <c r="L188" i="6" s="1"/>
  <c r="F187" i="6"/>
  <c r="K187" i="6" s="1"/>
  <c r="L187" i="6" s="1"/>
  <c r="H186" i="6"/>
  <c r="K186" i="6" s="1"/>
  <c r="L186" i="6" s="1"/>
  <c r="K183" i="6"/>
  <c r="L183" i="6" s="1"/>
  <c r="K182" i="6"/>
  <c r="L182" i="6" s="1"/>
  <c r="K181" i="6"/>
  <c r="L181" i="6" s="1"/>
  <c r="K180" i="6"/>
  <c r="L180" i="6" s="1"/>
  <c r="K179" i="6"/>
  <c r="L179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H152" i="6"/>
  <c r="K152" i="6" s="1"/>
  <c r="L152" i="6" s="1"/>
  <c r="F151" i="6"/>
  <c r="K151" i="6" s="1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<sst xmlns="http://schemas.openxmlformats.org/spreadsheetml/2006/main" count="2997" uniqueCount="1170">
  <si>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</si>
  <si>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</si>
  <si>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</si>
  <si>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</si>
  <si>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</si>
  <si>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</si>
  <si>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</si>
  <si>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</si>
  <si>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</si>
  <si>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</si>
  <si>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</si>
  <si>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</si>
  <si>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</si>
  <si>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</si>
  <si>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</si>
  <si>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</si>
  <si>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</si>
  <si>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</si>
  <si>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</si>
  <si>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</si>
  <si>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</si>
  <si>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</si>
  <si>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</si>
  <si>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</si>
  <si>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</si>
  <si>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</si>
  <si>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</si>
  <si>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</si>
  <si>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</si>
  <si>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</si>
  <si>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</si>
  <si>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</si>
  <si>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</si>
  <si>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</si>
  <si>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</si>
  <si>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</si>
  <si>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</si>
  <si>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</si>
  <si>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</si>
  <si>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</si>
  <si>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</si>
  <si>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</si>
  <si>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</si>
  <si>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</si>
  <si>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</si>
  <si>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</si>
  <si>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</si>
  <si>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</si>
  <si>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</si>
  <si>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</si>
  <si>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</si>
  <si>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</si>
  <si>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</si>
  <si>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</si>
  <si>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</si>
  <si>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</si>
  <si>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</si>
  <si>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</si>
  <si>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</si>
  <si>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</si>
  <si>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</si>
  <si>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</si>
  <si>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</si>
  <si>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</si>
  <si>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</si>
  <si>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</si>
  <si>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</si>
  <si>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</si>
  <si>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</si>
  <si>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</si>
  <si>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</si>
  <si>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</si>
  <si>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</si>
  <si>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</si>
  <si>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</si>
  <si>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</si>
  <si>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</si>
  <si>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</si>
  <si>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</si>
  <si>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</si>
  <si>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</si>
  <si>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</si>
  <si>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</si>
  <si>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</si>
  <si>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</si>
  <si>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</si>
  <si>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</si>
  <si>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</si>
  <si>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</si>
  <si>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</si>
  <si>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</si>
  <si>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</si>
  <si>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</si>
  <si>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</si>
  <si>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</si>
  <si>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</si>
  <si>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</si>
  <si>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</si>
  <si>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</si>
  <si>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</si>
  <si>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</si>
  <si>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</si>
  <si>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</si>
  <si>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</si>
  <si>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</si>
  <si>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</si>
  <si>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</si>
  <si>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</si>
  <si>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</si>
  <si>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</si>
  <si>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</si>
  <si>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</si>
  <si>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</si>
  <si>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</si>
  <si>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</si>
  <si>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</si>
  <si>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</si>
  <si>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</si>
  <si>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</si>
  <si>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</si>
  <si>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</si>
  <si>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</si>
  <si>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</si>
  <si>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</si>
  <si>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</si>
  <si>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</si>
  <si>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</si>
  <si>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</si>
  <si>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</si>
  <si>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</si>
  <si>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</si>
  <si>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</si>
  <si>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</si>
  <si>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</si>
  <si>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</si>
  <si>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</si>
  <si>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</si>
  <si>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</si>
  <si>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</si>
  <si>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</si>
  <si>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</si>
  <si>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</si>
  <si>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</si>
  <si>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</si>
  <si>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</si>
  <si>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</si>
  <si>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</si>
  <si>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</si>
  <si>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</si>
  <si>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</si>
  <si>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</si>
  <si>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</si>
  <si>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</si>
  <si>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</si>
  <si>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</si>
  <si>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</si>
  <si>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</si>
  <si>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</si>
  <si>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</si>
  <si>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</si>
  <si>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</si>
  <si>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</si>
  <si>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</si>
  <si>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</si>
  <si>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</si>
  <si>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</si>
  <si>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</si>
  <si>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</si>
  <si>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</si>
  <si>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</si>
  <si>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</si>
  <si>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</si>
  <si>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</si>
  <si>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</si>
  <si>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</si>
  <si>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</si>
  <si>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</si>
  <si>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</si>
  <si>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</si>
  <si>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</si>
  <si>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</si>
  <si>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</si>
  <si>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</si>
  <si>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</si>
  <si>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</si>
  <si>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</si>
  <si>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</si>
  <si>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</si>
  <si>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</si>
  <si>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</si>
  <si>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</si>
  <si>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</si>
  <si>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</si>
  <si>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</si>
  <si>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</si>
  <si>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</si>
  <si>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</si>
  <si>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</si>
  <si>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</si>
  <si>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</si>
  <si>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</si>
  <si>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</si>
  <si>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</si>
  <si>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</si>
  <si>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</si>
  <si>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</si>
  <si>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</si>
  <si>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</si>
  <si>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</si>
  <si>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</si>
  <si>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</si>
  <si>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</si>
  <si>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</si>
  <si>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</si>
  <si>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</si>
  <si>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</si>
  <si>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</si>
  <si>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</si>
  <si>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</si>
  <si>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</si>
  <si>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</si>
  <si>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</si>
  <si>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</si>
  <si>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</si>
  <si>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</si>
  <si>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</si>
  <si>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</si>
  <si>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</si>
  <si>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</si>
  <si>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</si>
  <si>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</si>
  <si>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</si>
  <si>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</si>
  <si>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</si>
  <si>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</si>
  <si>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</si>
  <si>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</si>
  <si>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</si>
  <si>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</si>
  <si>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</si>
  <si>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</si>
  <si>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</si>
  <si>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</si>
  <si>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</si>
  <si>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</si>
  <si>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</si>
  <si>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</si>
  <si>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</si>
  <si>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</si>
  <si>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</si>
  <si>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</si>
  <si>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</si>
  <si>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</si>
  <si>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</si>
  <si>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</si>
  <si>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</si>
  <si>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</si>
  <si>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</si>
  <si>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</si>
  <si>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</si>
  <si>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</si>
  <si>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</si>
  <si>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</si>
  <si>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</si>
  <si>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</si>
  <si>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</si>
  <si>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</si>
  <si>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</si>
  <si>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</si>
  <si>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</si>
  <si>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</si>
  <si>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</si>
  <si>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</si>
  <si>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</si>
  <si>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</si>
  <si>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</si>
  <si>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</si>
  <si>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</si>
  <si>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</si>
  <si>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</si>
  <si>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</si>
  <si>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</si>
  <si>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</si>
  <si>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</si>
  <si>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</si>
  <si>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</si>
  <si>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</si>
  <si>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</si>
  <si>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</si>
  <si>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</si>
  <si>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</si>
  <si>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</si>
  <si>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</si>
  <si>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</si>
  <si>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</si>
  <si>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</si>
  <si>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</si>
  <si>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</si>
  <si>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</si>
  <si>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</si>
  <si>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</si>
  <si>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</si>
  <si>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</si>
  <si>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</si>
  <si>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</si>
  <si>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</si>
  <si>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</si>
  <si>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</si>
  <si>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</si>
  <si>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</si>
  <si>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</si>
  <si>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</si>
  <si>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</si>
  <si>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</si>
  <si>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</si>
  <si>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</si>
  <si>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</si>
  <si>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</si>
  <si>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</si>
  <si>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</si>
  <si>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</si>
  <si>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</si>
  <si>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</si>
  <si>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</si>
  <si>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</si>
  <si>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</si>
  <si>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</si>
  <si>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</si>
  <si>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</si>
  <si>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</si>
  <si>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</si>
  <si>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</si>
  <si>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</si>
  <si>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</si>
  <si>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</si>
  <si>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</si>
  <si>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</si>
  <si>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</si>
  <si>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</si>
  <si>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</si>
  <si>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</si>
  <si>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</si>
  <si>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</si>
  <si>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</si>
  <si>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</si>
  <si>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</si>
  <si>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</si>
  <si>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</si>
  <si>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</si>
  <si>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</si>
  <si>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</si>
  <si>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</si>
  <si>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</si>
  <si>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</si>
  <si>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</si>
  <si>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</si>
  <si>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</si>
  <si>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</si>
  <si>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</si>
  <si>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</si>
  <si>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</si>
  <si>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</si>
  <si>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</si>
  <si>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</si>
  <si>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</si>
  <si>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</si>
  <si>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</si>
  <si>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</si>
  <si>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</si>
  <si>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</si>
  <si>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</si>
  <si>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</si>
  <si>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</si>
  <si>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</si>
  <si>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</si>
  <si>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</si>
  <si>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</si>
  <si>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</si>
  <si>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</si>
  <si>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</si>
  <si>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</si>
  <si>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</si>
  <si>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</si>
  <si>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</si>
  <si>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</si>
  <si>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</si>
  <si>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</si>
  <si>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</si>
  <si>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</si>
  <si>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</si>
  <si>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</si>
  <si>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</si>
  <si>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</si>
  <si>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</si>
  <si>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</si>
  <si>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</si>
  <si>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</si>
  <si>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</si>
  <si>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</si>
  <si>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</si>
  <si>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</si>
  <si>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</si>
  <si>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</si>
  <si>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</si>
  <si>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</si>
  <si>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</si>
  <si>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</si>
  <si>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</si>
  <si>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</si>
  <si>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</si>
  <si>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</si>
  <si>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</si>
  <si>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</si>
  <si>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</si>
  <si>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</si>
  <si>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</si>
  <si>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</si>
  <si>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</si>
  <si>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</si>
  <si>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</si>
  <si>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</si>
  <si>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</si>
  <si>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</si>
  <si>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</si>
  <si>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</si>
  <si>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</si>
  <si>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</si>
  <si>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</si>
  <si>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</si>
  <si>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</si>
  <si>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</si>
  <si>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</si>
  <si>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</si>
  <si>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</si>
  <si>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</si>
  <si>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</si>
  <si>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</si>
  <si>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</si>
  <si>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</si>
  <si>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</si>
  <si>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</si>
  <si>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</si>
  <si>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</si>
  <si>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</si>
  <si>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</si>
  <si>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</si>
  <si>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</si>
  <si>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</si>
  <si>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</si>
  <si>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</si>
  <si>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</si>
  <si>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</si>
  <si>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</si>
  <si>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</si>
  <si>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</si>
  <si>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</si>
  <si>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</si>
  <si>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</si>
  <si>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</si>
  <si>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</si>
  <si>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</si>
  <si>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</si>
  <si>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</si>
  <si>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</si>
  <si>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</si>
  <si>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</si>
  <si>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</si>
  <si>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</si>
  <si>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</si>
  <si>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</si>
  <si>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</si>
  <si>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</si>
  <si>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</si>
  <si>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</si>
  <si>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</si>
  <si>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</si>
  <si>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</si>
  <si>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</si>
  <si>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</si>
  <si>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</si>
  <si>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</si>
  <si>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</si>
  <si>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</si>
  <si>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</si>
  <si>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</si>
  <si>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</si>
  <si>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</si>
  <si>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</si>
  <si>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</si>
  <si>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</si>
  <si>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</si>
  <si>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</si>
  <si>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</si>
  <si>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</si>
  <si>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</si>
  <si>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</si>
  <si>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</si>
  <si>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</si>
  <si>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</si>
  <si>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</si>
  <si>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</si>
  <si>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</si>
  <si>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</si>
  <si>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</si>
  <si>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</si>
  <si>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</si>
  <si>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</si>
  <si>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</si>
  <si>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</si>
  <si>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</si>
  <si>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</si>
  <si>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</si>
  <si>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</si>
  <si>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</si>
  <si>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</si>
  <si>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</si>
  <si>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</si>
  <si>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</si>
  <si>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</si>
  <si>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</si>
  <si>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</si>
  <si>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</si>
  <si>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</si>
  <si>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</si>
  <si>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</si>
  <si>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</si>
  <si>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</si>
  <si>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</si>
  <si>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</si>
  <si>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</si>
  <si>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</si>
  <si>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</si>
  <si>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</si>
  <si>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</si>
  <si>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</si>
  <si>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</si>
  <si>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</si>
  <si>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</si>
  <si>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</si>
  <si>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</si>
  <si>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</si>
  <si>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</si>
  <si>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</si>
  <si>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</si>
  <si>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</si>
  <si>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</si>
  <si>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</si>
  <si>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</si>
  <si>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</si>
  <si>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</si>
  <si>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</si>
  <si>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</si>
  <si>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</si>
  <si>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</si>
  <si>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</si>
  <si>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</si>
  <si>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</si>
  <si>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</si>
  <si>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</si>
  <si>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</si>
  <si>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</si>
  <si>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</si>
  <si>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</si>
  <si>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</si>
  <si>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</si>
  <si>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</si>
  <si>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</si>
  <si>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</si>
  <si>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</si>
  <si>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</si>
  <si>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</si>
  <si>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</si>
  <si>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</si>
  <si>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</si>
  <si>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</si>
  <si>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</si>
  <si>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</si>
  <si>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</si>
  <si>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</si>
  <si>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</si>
  <si>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</si>
  <si>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</si>
  <si>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</si>
  <si>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</si>
  <si>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</si>
  <si>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</si>
  <si>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</si>
  <si>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</si>
  <si>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</si>
  <si>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</si>
  <si>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</si>
  <si>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</si>
  <si>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</si>
  <si>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</si>
  <si>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</si>
  <si>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</si>
  <si>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</si>
  <si>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</si>
  <si>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</si>
  <si>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</si>
  <si>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</si>
  <si>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</si>
  <si>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</si>
  <si>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</si>
  <si>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</si>
  <si>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</si>
  <si>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</si>
  <si>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</si>
  <si>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</si>
  <si>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</si>
  <si>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</si>
  <si>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</si>
  <si>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</si>
  <si>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</si>
  <si>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</si>
  <si>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</si>
  <si>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</si>
  <si>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</si>
  <si>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</si>
  <si>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</si>
  <si>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</si>
  <si>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</si>
  <si>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</si>
  <si>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</si>
  <si>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</si>
  <si>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</si>
  <si>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</si>
  <si>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</si>
  <si>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</si>
  <si>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</si>
  <si>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</si>
  <si>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</si>
  <si>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</si>
  <si>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</si>
  <si>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</si>
  <si>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</si>
  <si>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</si>
  <si>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</si>
  <si>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</si>
  <si>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</si>
  <si>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</si>
  <si>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</si>
  <si>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</si>
  <si>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</si>
  <si>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</si>
  <si>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</si>
  <si>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</si>
  <si>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</si>
  <si>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</si>
  <si>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</si>
  <si>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</si>
  <si>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</si>
  <si>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</si>
  <si>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</si>
  <si>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</si>
  <si>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</si>
  <si>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</si>
  <si>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</si>
  <si>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</si>
  <si>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</si>
  <si>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</si>
  <si>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</si>
  <si>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</si>
  <si>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</si>
  <si>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</si>
  <si>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</si>
  <si>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</si>
  <si>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</si>
  <si>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</si>
  <si>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</si>
  <si>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</si>
  <si>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</si>
  <si>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</si>
  <si>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</si>
  <si>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</si>
  <si>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</si>
  <si>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</si>
  <si>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</si>
  <si>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</si>
  <si>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</si>
  <si>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</si>
  <si>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</si>
  <si>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</si>
  <si>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</si>
  <si>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</si>
  <si>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</si>
  <si>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</si>
  <si>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</si>
  <si>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</si>
  <si>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</si>
  <si>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</si>
  <si>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</si>
  <si>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</si>
  <si>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</si>
  <si>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</si>
  <si>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</si>
  <si>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</si>
  <si>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</si>
  <si>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</si>
  <si>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</si>
  <si>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</si>
  <si>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</si>
  <si>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</si>
  <si>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</si>
  <si>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</si>
  <si>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</si>
  <si>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</si>
  <si>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</si>
  <si>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</si>
  <si>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</si>
  <si>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</si>
  <si>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</si>
  <si>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</si>
  <si>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</si>
  <si>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</si>
  <si>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</si>
  <si>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</si>
  <si>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</si>
  <si>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</si>
  <si>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</si>
  <si>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</si>
  <si>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</si>
  <si>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</si>
  <si>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</si>
  <si>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</si>
  <si>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</si>
  <si>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</si>
  <si>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</si>
  <si>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</si>
  <si>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</si>
  <si>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</si>
  <si>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</si>
  <si>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</si>
  <si>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</si>
  <si>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</si>
  <si>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</si>
  <si>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</si>
  <si>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</si>
  <si>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</si>
  <si>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</si>
  <si>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</si>
  <si>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</si>
  <si>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</si>
  <si>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</si>
  <si>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</si>
  <si>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</si>
  <si>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</si>
  <si>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</si>
  <si>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</si>
  <si>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</si>
  <si>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</si>
  <si>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</si>
  <si>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</si>
  <si>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</si>
  <si>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</si>
  <si>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</si>
  <si>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</si>
  <si>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</si>
  <si>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</si>
  <si>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</si>
  <si>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</si>
  <si>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</si>
  <si>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</si>
  <si>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</si>
  <si>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</si>
  <si>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</si>
  <si>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</si>
  <si>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</si>
  <si>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</si>
  <si>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</si>
  <si>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</si>
  <si>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</si>
  <si>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</si>
  <si>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</si>
  <si>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</si>
  <si>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</si>
  <si>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</si>
  <si>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</si>
  <si>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</si>
  <si>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</si>
  <si>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</si>
  <si>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</si>
  <si>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</si>
  <si>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</si>
  <si>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</si>
  <si>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</si>
  <si>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</si>
  <si>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</si>
  <si>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</si>
  <si>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</si>
  <si>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</si>
  <si>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</si>
  <si>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</si>
  <si>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</si>
  <si>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</si>
  <si>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</si>
  <si>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</si>
  <si>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</si>
  <si>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</si>
  <si>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</si>
  <si>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</si>
  <si>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</si>
  <si>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</si>
  <si>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</si>
  <si>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</si>
  <si>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</si>
  <si>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</si>
  <si>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</si>
  <si>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</si>
  <si>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</si>
  <si>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</si>
  <si>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</si>
  <si>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</si>
  <si>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</si>
  <si>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</si>
  <si>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</si>
  <si>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</si>
  <si>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</si>
  <si>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</si>
  <si>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</si>
  <si>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</si>
  <si>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</si>
  <si>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</si>
  <si>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</si>
  <si>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</si>
  <si>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</si>
  <si>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</si>
  <si>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</si>
  <si>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</si>
  <si>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</si>
  <si>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</si>
  <si>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</si>
  <si>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</si>
  <si>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</si>
  <si>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</si>
  <si>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</si>
  <si>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</si>
  <si>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</si>
  <si>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</si>
  <si>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</si>
  <si>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</si>
  <si>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</si>
  <si>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</si>
  <si>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</si>
  <si>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</si>
  <si>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</si>
  <si>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</si>
  <si>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</si>
  <si>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</si>
  <si>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</si>
  <si>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</si>
  <si>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</si>
  <si>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</si>
  <si>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</si>
  <si>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</si>
  <si>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</si>
  <si>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</si>
  <si>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</si>
  <si>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</si>
  <si>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</si>
  <si>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</si>
  <si>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</si>
  <si>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</si>
  <si>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</si>
  <si>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</si>
  <si>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</si>
  <si>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</si>
  <si>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</si>
  <si>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Part profit of Rs.7/-</t>
  </si>
  <si>
    <t>MULTIPLIER SHARE &amp; STOCK ADVISORS PRIVATE LIMITED</t>
  </si>
  <si>
    <t>7400-8000</t>
  </si>
  <si>
    <t>3800-4000</t>
  </si>
  <si>
    <t>550-560</t>
  </si>
  <si>
    <t>Profiit of Rs.11/-</t>
  </si>
  <si>
    <t>6200-6500</t>
  </si>
  <si>
    <t>290-300</t>
  </si>
  <si>
    <t>80-90</t>
  </si>
  <si>
    <t>LTIM</t>
  </si>
  <si>
    <t>4050-4150</t>
  </si>
  <si>
    <t>SHRIRAMFIN</t>
  </si>
  <si>
    <t>1280-1310</t>
  </si>
  <si>
    <t>BHARTIARTL JAN FUT</t>
  </si>
  <si>
    <t>835-845</t>
  </si>
  <si>
    <t>315-325</t>
  </si>
  <si>
    <t>Part profit of Rs.235/-</t>
  </si>
  <si>
    <t>60-70</t>
  </si>
  <si>
    <t>HINDUNILVR 2580 CE JAN</t>
  </si>
  <si>
    <t>75-90</t>
  </si>
  <si>
    <t>ICICIBANK JAN FUT</t>
  </si>
  <si>
    <t>935-945</t>
  </si>
  <si>
    <t>LT 2140 CE JAN</t>
  </si>
  <si>
    <t xml:space="preserve">RELIANCE 2580 CE JAN </t>
  </si>
  <si>
    <t>SIEMENS JAN FUT</t>
  </si>
  <si>
    <t>2920-2950</t>
  </si>
  <si>
    <t>850-860</t>
  </si>
  <si>
    <t>Retail Research Technical Calls &amp; Fundamental Performance Report for the month of Jan-2022</t>
  </si>
  <si>
    <t xml:space="preserve">APOLLOHOSP JAN FUT </t>
  </si>
  <si>
    <t>4600-4700</t>
  </si>
  <si>
    <t>Profit of Rs.65/-</t>
  </si>
  <si>
    <t>ASIANPAINT JAN FUT</t>
  </si>
  <si>
    <t>3150-3200</t>
  </si>
  <si>
    <t>INFY 1540 CE JAN</t>
  </si>
  <si>
    <t>45-55</t>
  </si>
  <si>
    <t>CIPLA 1080 CE JAN</t>
  </si>
  <si>
    <t>35-40</t>
  </si>
  <si>
    <t>Profit of Rs.110/-</t>
  </si>
  <si>
    <t>TATACONSUM 780 CE JAN</t>
  </si>
  <si>
    <t>15-20</t>
  </si>
  <si>
    <t>Loss of Rs.15/-</t>
  </si>
  <si>
    <t>Loss of Rs.18/-</t>
  </si>
  <si>
    <t>GRAVITON RESEARCH CAPITAL LLP</t>
  </si>
  <si>
    <t>NSE</t>
  </si>
  <si>
    <t>TCS 3360 CE JAN</t>
  </si>
  <si>
    <t>80-100</t>
  </si>
  <si>
    <t>APOLLOHOSP JAN FUT</t>
  </si>
  <si>
    <t>UPL JAN FUT</t>
  </si>
  <si>
    <t>730-735</t>
  </si>
  <si>
    <t>Loss of Rs.21/-</t>
  </si>
  <si>
    <t>NIFTY 18100 CE 5-JAN</t>
  </si>
  <si>
    <t>90-110</t>
  </si>
  <si>
    <t>Profit of Rs.20/-</t>
  </si>
  <si>
    <t xml:space="preserve">BEL </t>
  </si>
  <si>
    <t>110-115</t>
  </si>
  <si>
    <t>218-222</t>
  </si>
  <si>
    <t>4700-4900</t>
  </si>
  <si>
    <t>Loss of Rs.9.5/-</t>
  </si>
  <si>
    <t>Loss of Rs.12.5/-</t>
  </si>
  <si>
    <t>Profit of Rs.4/-</t>
  </si>
  <si>
    <t>Profit of Rs.2/-</t>
  </si>
  <si>
    <t>Profit of Rs.10/-</t>
  </si>
  <si>
    <t>Profit of Rs.7.5/-</t>
  </si>
  <si>
    <t>M&amp;M JAN FUT</t>
  </si>
  <si>
    <t>1275-1295</t>
  </si>
  <si>
    <t>9200-9500</t>
  </si>
  <si>
    <t>15-17</t>
  </si>
  <si>
    <t>LT 2100 CE JAN</t>
  </si>
  <si>
    <t>65-80</t>
  </si>
  <si>
    <t>Loss of Rs.65/-</t>
  </si>
  <si>
    <t>Loss of Rs.14/-</t>
  </si>
  <si>
    <t>Profit of Rs.107/-</t>
  </si>
  <si>
    <t>Profit of Rs.7/-</t>
  </si>
  <si>
    <t>Profit of Rs.19/-</t>
  </si>
  <si>
    <t>222-235</t>
  </si>
  <si>
    <t>920-960</t>
  </si>
  <si>
    <t>6800-7200</t>
  </si>
  <si>
    <t>1100-1135</t>
  </si>
  <si>
    <t>750-755</t>
  </si>
  <si>
    <t>HDFC 2620 CE JAN</t>
  </si>
  <si>
    <t>Profit of Rs.12.5/-</t>
  </si>
  <si>
    <t>SRTRANSFIN</t>
  </si>
  <si>
    <t>UPL 750 CE JAN</t>
  </si>
  <si>
    <t>14-18</t>
  </si>
  <si>
    <t>Loss of Rs.17/-</t>
  </si>
  <si>
    <t>NIFTY 18100 CE 12-JAN</t>
  </si>
  <si>
    <t>COFORGE JAN FUT</t>
  </si>
  <si>
    <t>4050-4100</t>
  </si>
  <si>
    <t>Loss of Rs.11/-</t>
  </si>
  <si>
    <t>780-800</t>
  </si>
  <si>
    <t>870-900</t>
  </si>
  <si>
    <t>TCS 3300 CE JAN</t>
  </si>
  <si>
    <t>70-90</t>
  </si>
  <si>
    <t>Profit of Rs.11.5/-</t>
  </si>
  <si>
    <t>NIFTY JAN FUT</t>
  </si>
  <si>
    <t>18200-18300</t>
  </si>
  <si>
    <t>195-200</t>
  </si>
  <si>
    <t>Loss of Rs.31.5/-</t>
  </si>
  <si>
    <t>Loss of Rs.105/-</t>
  </si>
  <si>
    <t>NIFTY 17900 PE 12-JAN</t>
  </si>
  <si>
    <t>Profit of Rs.22.5/-</t>
  </si>
  <si>
    <t>735-740</t>
  </si>
  <si>
    <t>Profit of Rs.80/-</t>
  </si>
  <si>
    <t>Loss of Rs.4/-</t>
  </si>
  <si>
    <t>Loss of Rs.4.75/-</t>
  </si>
  <si>
    <t xml:space="preserve">BAJFINANCE </t>
  </si>
  <si>
    <t>6100-6200</t>
  </si>
  <si>
    <t>Profit of Rs.395/-</t>
  </si>
  <si>
    <t>Profit of Rs.6.5/-</t>
  </si>
  <si>
    <t>2580-2630</t>
  </si>
  <si>
    <t>Loss of Rs.24/-</t>
  </si>
  <si>
    <t>Profit of Rs.33/-</t>
  </si>
  <si>
    <t>4000-4050</t>
  </si>
  <si>
    <t>4300-4500</t>
  </si>
  <si>
    <t>LT 2160 CE JAN</t>
  </si>
  <si>
    <t>35-45</t>
  </si>
  <si>
    <t>Profit of Rs.8/-</t>
  </si>
  <si>
    <t>Loss of Rs.75/-</t>
  </si>
  <si>
    <t>SIEMENS 2980 CE JAN</t>
  </si>
  <si>
    <t>SIEMENS 3040 CE JAN</t>
  </si>
  <si>
    <t>Sell</t>
  </si>
  <si>
    <t>Profit of Rs.12/-</t>
  </si>
  <si>
    <t>ULTRACEMCO 7300 CE JAN</t>
  </si>
  <si>
    <t>150-180</t>
  </si>
  <si>
    <t>Profit of Rs.11/-</t>
  </si>
  <si>
    <t>BHARTIARTL 780 CE JAN</t>
  </si>
  <si>
    <t>11.00-14.00</t>
  </si>
  <si>
    <t>Jet Freight Logistics Ltd</t>
  </si>
  <si>
    <t>2130-2150</t>
  </si>
  <si>
    <t>2300-2400</t>
  </si>
  <si>
    <t>ULTRACEMCO 7200 CE JAN</t>
  </si>
  <si>
    <t>Loss of Rs.4.25/-</t>
  </si>
  <si>
    <t>Profit of Rs.13.50/-</t>
  </si>
  <si>
    <t>Loss of Rs.20/-</t>
  </si>
  <si>
    <t>Profit of Rs.370/-</t>
  </si>
  <si>
    <t>280-290</t>
  </si>
  <si>
    <t>Loss of Rs.42/-</t>
  </si>
  <si>
    <t>NIFTY 18100 PE JAN</t>
  </si>
  <si>
    <t>110-130</t>
  </si>
  <si>
    <t>Profit of Rs.2.5/-</t>
  </si>
  <si>
    <t>Buy&lt;&gt;</t>
  </si>
  <si>
    <t>Profit of Rs.295/-</t>
  </si>
  <si>
    <t>3085-3005</t>
  </si>
  <si>
    <t>3300-3400</t>
  </si>
  <si>
    <t>1580-1650</t>
  </si>
  <si>
    <t>JETFREIGHT</t>
  </si>
  <si>
    <t>180.5-174.5</t>
  </si>
  <si>
    <t>6950-7050</t>
  </si>
  <si>
    <t>BANKNIFTY 41800 CE JAN</t>
  </si>
  <si>
    <t>Profit of Rs.112/-</t>
  </si>
  <si>
    <t>BEL 107 CE FEB</t>
  </si>
  <si>
    <t>0.90-1</t>
  </si>
  <si>
    <t>2-2.50</t>
  </si>
  <si>
    <t>250-300</t>
  </si>
  <si>
    <t>Profit of Rs.50/-</t>
  </si>
  <si>
    <t>Loss of Rs.7/-</t>
  </si>
  <si>
    <t>DDIL</t>
  </si>
  <si>
    <t>SRUSTEELS</t>
  </si>
  <si>
    <t>TITANIN</t>
  </si>
  <si>
    <t>Loss of Rs.180/-</t>
  </si>
  <si>
    <t>Profit of Rs.8.5/-</t>
  </si>
  <si>
    <t>Profit of Rs.111/-</t>
  </si>
  <si>
    <t>LT 2200 CE FEB</t>
  </si>
  <si>
    <t>65-75</t>
  </si>
  <si>
    <t>1930-1890</t>
  </si>
  <si>
    <t>2050-2150</t>
  </si>
  <si>
    <t>105-110</t>
  </si>
  <si>
    <t>75-80</t>
  </si>
  <si>
    <t>NIFTY 18300 CE 2 FEB</t>
  </si>
  <si>
    <t>NIFTY 18000 PE 2 FEB</t>
  </si>
  <si>
    <t>NIFTY 18100 CE 2 FEB</t>
  </si>
  <si>
    <t>NIFTY 17700 PE 2 FEB</t>
  </si>
  <si>
    <t>NIFTY 17800 CE 2 FEB</t>
  </si>
  <si>
    <t>NIFTY 17300 PE 2 FEB</t>
  </si>
  <si>
    <t>360ONE</t>
  </si>
  <si>
    <t>GOYALASS</t>
  </si>
  <si>
    <t>SMITA AGRAWAL</t>
  </si>
  <si>
    <t>SANJIV SARITA CONSULTING PRIVATE LIMITED</t>
  </si>
  <si>
    <t>UTKARSH TRADING &amp; HOLDINGS LTD</t>
  </si>
  <si>
    <t>SELVAMURTHY  AKILANDESWARI</t>
  </si>
  <si>
    <t>Loss of Rs.47/-</t>
  </si>
  <si>
    <t>Loss of Rs.245/-</t>
  </si>
  <si>
    <t>Loss of Rs.2/-</t>
  </si>
  <si>
    <t>Loss of Rs.13/-</t>
  </si>
  <si>
    <t>ZENAB AIYUB YACOOBALI</t>
  </si>
  <si>
    <t>NITIN BAKSHI</t>
  </si>
  <si>
    <t>SBLI</t>
  </si>
  <si>
    <t>PRABHULAL LALLUBHAI PAREKH</t>
  </si>
  <si>
    <t>JILESH NAVIN CHHEDA</t>
  </si>
  <si>
    <t>RMDRIP</t>
  </si>
  <si>
    <t>R M Drip &amp; Sprink Sys Ltd</t>
  </si>
  <si>
    <t>SAHITAY COMMOSALES LLP</t>
  </si>
  <si>
    <t>MV TRADING CO</t>
  </si>
  <si>
    <t>GODHA</t>
  </si>
  <si>
    <t>Godha Cabcon Insulat Ltd</t>
  </si>
  <si>
    <t>MADHU DEVI GODHA</t>
  </si>
  <si>
    <t>Loss of Rs.80/-</t>
  </si>
  <si>
    <t>Profit of Rs.510/-</t>
  </si>
  <si>
    <t>Profit of Rs.77.5/-</t>
  </si>
  <si>
    <t>549-553</t>
  </si>
  <si>
    <t>575-585</t>
  </si>
  <si>
    <t>ANKIN</t>
  </si>
  <si>
    <t>SHIVANSHU RAMESHCHANDRA PANDEY</t>
  </si>
  <si>
    <t>SUMIT GARG</t>
  </si>
  <si>
    <t>BCLENTERPR</t>
  </si>
  <si>
    <t>SHAIBAL GHOSH</t>
  </si>
  <si>
    <t>COLOURSHINE HOSIERY PRIVATE LIMITED</t>
  </si>
  <si>
    <t>DHARNI</t>
  </si>
  <si>
    <t>JITEN PRATAPRAI MATHURIA</t>
  </si>
  <si>
    <t>DEEPAK KUMAR JHA</t>
  </si>
  <si>
    <t>DHYAANI</t>
  </si>
  <si>
    <t>PRABHAT VISHNU SOMANI SOMANI</t>
  </si>
  <si>
    <t>ENBETRD</t>
  </si>
  <si>
    <t>HARSHAD JENTILAL MULIA</t>
  </si>
  <si>
    <t>EVANS</t>
  </si>
  <si>
    <t>BABALBHAI MANILAL PATEL</t>
  </si>
  <si>
    <t>SUMANCHEPURI</t>
  </si>
  <si>
    <t>INFLAME</t>
  </si>
  <si>
    <t>BLUE LOTUS CAPITAL MULTI BAGGER FUND II</t>
  </si>
  <si>
    <t>JATALIA</t>
  </si>
  <si>
    <t>ANIL KUMAR JAIN</t>
  </si>
  <si>
    <t>JETMALL</t>
  </si>
  <si>
    <t>NU HEIGHTS AGENCY PRIVATE LIMITED</t>
  </si>
  <si>
    <t>MAAGHADV</t>
  </si>
  <si>
    <t>SUNCARE TRADERS LIMITED</t>
  </si>
  <si>
    <t>MIKER FINANCIAL CONSULTANTS PRIVATE LIMITED</t>
  </si>
  <si>
    <t>PACIFICI</t>
  </si>
  <si>
    <t>SHILPA STOCK BROKER PRIVATE LIMITED</t>
  </si>
  <si>
    <t>BRG BROTHERS LLP</t>
  </si>
  <si>
    <t>PVVINFRA</t>
  </si>
  <si>
    <t>KISHOR GOVINDBHAI PATEL HUF</t>
  </si>
  <si>
    <t>VIPULSHARMA</t>
  </si>
  <si>
    <t>REGENCY</t>
  </si>
  <si>
    <t>KIRAN DEEP KAUR</t>
  </si>
  <si>
    <t>SADHNA</t>
  </si>
  <si>
    <t>SHARPLINE NETWORK PRIVATE LIMITED</t>
  </si>
  <si>
    <t>SAH</t>
  </si>
  <si>
    <t>VEENA RAJESH SHAH</t>
  </si>
  <si>
    <t>BIKASH RASILY</t>
  </si>
  <si>
    <t>KAMALABEN BHERULAL PRAJAPATI</t>
  </si>
  <si>
    <t>SOFCOM</t>
  </si>
  <si>
    <t>POONAM VIPULKUMAR KANUNGA</t>
  </si>
  <si>
    <t>VEENA GOEL</t>
  </si>
  <si>
    <t>NEELAM CHAUHAN</t>
  </si>
  <si>
    <t>STURDY</t>
  </si>
  <si>
    <t>RENU</t>
  </si>
  <si>
    <t>THINKINK</t>
  </si>
  <si>
    <t>STEADFAST BUILDERS PRIVATE LIMITED .</t>
  </si>
  <si>
    <t>ANUBHAVMITTAL</t>
  </si>
  <si>
    <t>TRL</t>
  </si>
  <si>
    <t>BP EQUITIES PVT. LTD.</t>
  </si>
  <si>
    <t>ARIJIT MUKHERJEE</t>
  </si>
  <si>
    <t>SOMA MUKHERJEE</t>
  </si>
  <si>
    <t>TTIL</t>
  </si>
  <si>
    <t>PRACHI JAIN</t>
  </si>
  <si>
    <t>ARIHANTACA</t>
  </si>
  <si>
    <t>Arihant Academy Limited</t>
  </si>
  <si>
    <t>SHRENI SHARES PRIVATE LIMITED</t>
  </si>
  <si>
    <t>AXITA</t>
  </si>
  <si>
    <t>Axita Cotton Limited</t>
  </si>
  <si>
    <t>NAKSHATRA TRADELINK PRIVATE LIMITED</t>
  </si>
  <si>
    <t>BRIGHT</t>
  </si>
  <si>
    <t>Bright Solar Limited</t>
  </si>
  <si>
    <t>HARDWYN</t>
  </si>
  <si>
    <t>Hardwyn India Limited</t>
  </si>
  <si>
    <t>HERANBA</t>
  </si>
  <si>
    <t>Heranba Industries Ltd</t>
  </si>
  <si>
    <t>JAKHARIA</t>
  </si>
  <si>
    <t>JAKHARIA FABRIC LIMITED</t>
  </si>
  <si>
    <t>DIPSINH RANJITSINH SOLANKI</t>
  </si>
  <si>
    <t>NAVRATRI SHARE TRADING PRIVATE LIMITED .</t>
  </si>
  <si>
    <t>VIGNESH</t>
  </si>
  <si>
    <t>JTLIND</t>
  </si>
  <si>
    <t>JTL INDUSTRIES LIMITED</t>
  </si>
  <si>
    <t>SINGLA ASHOK</t>
  </si>
  <si>
    <t>MHLXMIRU</t>
  </si>
  <si>
    <t>Mahalaxmi Rubtech Limited</t>
  </si>
  <si>
    <t>NIRAJ RAJNIKANT SHAH</t>
  </si>
  <si>
    <t>NIVRUTTI PANDURANG KEDAR</t>
  </si>
  <si>
    <t>SECURCRED</t>
  </si>
  <si>
    <t>SecUR Credentials Limited</t>
  </si>
  <si>
    <t>ANUSTUP TRADING  PRIVATE LIMITED</t>
  </si>
  <si>
    <t>TEMBO</t>
  </si>
  <si>
    <t>Tembo Global Ind Ltd</t>
  </si>
  <si>
    <t>OPTUME INVESTMENTS</t>
  </si>
  <si>
    <t>TRACXN</t>
  </si>
  <si>
    <t>Tracxn Technologies Ltd</t>
  </si>
  <si>
    <t>PARTH INFIN BROKERS PVT LTD</t>
  </si>
  <si>
    <t>CRONY VYAPAR PVT LTD</t>
  </si>
  <si>
    <t>VIKASECO</t>
  </si>
  <si>
    <t>Vikas EcoTech Limited</t>
  </si>
  <si>
    <t>VISHWAS FINCAP SERVICES PRIVATE LIMITED</t>
  </si>
  <si>
    <t>SHUBHANGI VAIBHAV INGOLE</t>
  </si>
  <si>
    <t>SAWARNBHUMI VANIJYA PRIVATE LIMITED</t>
  </si>
  <si>
    <t>ESCORP ASSET MANAGEMENT LIMITED</t>
  </si>
  <si>
    <t>S K GROWTH FUND PVT.LTD.</t>
  </si>
  <si>
    <t>MOHINDER PAL</t>
  </si>
  <si>
    <t>ARJUN RAMJI MAKANI</t>
  </si>
  <si>
    <t>RAVI GOYAL (HUF)</t>
  </si>
  <si>
    <t>UMA</t>
  </si>
  <si>
    <t>Uma Converter Limited</t>
  </si>
  <si>
    <t>JAYSUKHBHAI THATHAGAR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</si>
</sst>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20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5" borderId="20" xfId="0" applyFont="1" applyFill="1" applyBorder="1" applyAlignment="1">
      <alignment horizontal="center" vertical="center"/>
    </xf>
    <xf numFmtId="0" fontId="32" fillId="16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66" fontId="32" fillId="17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0" fontId="31" fillId="17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165" fontId="31" fillId="19" borderId="20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0" fontId="1" fillId="21" borderId="0" xfId="0" applyFont="1" applyFill="1"/>
    <xf numFmtId="0" fontId="1" fillId="21" borderId="22" xfId="0" applyFont="1" applyFill="1" applyBorder="1"/>
    <xf numFmtId="0" fontId="1" fillId="21" borderId="21" xfId="0" applyFont="1" applyFill="1" applyBorder="1"/>
    <xf numFmtId="0" fontId="0" fillId="22" borderId="21" xfId="0" applyFill="1" applyBorder="1"/>
    <xf numFmtId="16" fontId="32" fillId="17" borderId="20" xfId="0" applyNumberFormat="1" applyFont="1" applyFill="1" applyBorder="1" applyAlignment="1">
      <alignment horizontal="center" vertical="center"/>
    </xf>
    <xf numFmtId="0" fontId="0" fillId="22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" fontId="31" fillId="18" borderId="20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top"/>
    </xf>
    <xf numFmtId="165" fontId="31" fillId="18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66" fontId="32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1" fillId="24" borderId="20" xfId="0" applyFont="1" applyFill="1" applyBorder="1"/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4" borderId="21" xfId="0" applyNumberFormat="1" applyFont="1" applyFill="1" applyBorder="1" applyAlignment="1">
      <alignment horizontal="center" vertical="center"/>
    </xf>
    <xf numFmtId="0" fontId="32" fillId="24" borderId="21" xfId="0" applyFont="1" applyFill="1" applyBorder="1"/>
    <xf numFmtId="43" fontId="31" fillId="24" borderId="21" xfId="0" applyNumberFormat="1" applyFont="1" applyFill="1" applyBorder="1" applyAlignment="1">
      <alignment horizontal="center" vertical="top"/>
    </xf>
    <xf numFmtId="0" fontId="31" fillId="24" borderId="21" xfId="0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2" fontId="32" fillId="16" borderId="20" xfId="0" applyNumberFormat="1" applyFont="1" applyFill="1" applyBorder="1" applyAlignment="1">
      <alignment horizontal="center" vertical="center"/>
    </xf>
    <xf numFmtId="10" fontId="32" fillId="16" borderId="20" xfId="0" applyNumberFormat="1" applyFont="1" applyFill="1" applyBorder="1" applyAlignment="1">
      <alignment horizontal="center" vertical="center" wrapText="1"/>
    </xf>
    <xf numFmtId="16" fontId="32" fillId="16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7" fillId="24" borderId="21" xfId="0" applyFont="1" applyFill="1" applyBorder="1" applyAlignment="1">
      <alignment horizontal="center" vertical="center"/>
    </xf>
    <xf numFmtId="165" fontId="37" fillId="24" borderId="21" xfId="0" applyNumberFormat="1" applyFont="1" applyFill="1" applyBorder="1" applyAlignment="1">
      <alignment horizontal="center" vertical="center"/>
    </xf>
    <xf numFmtId="15" fontId="37" fillId="24" borderId="21" xfId="0" applyNumberFormat="1" applyFont="1" applyFill="1" applyBorder="1" applyAlignment="1">
      <alignment horizontal="center" vertical="center"/>
    </xf>
    <xf numFmtId="0" fontId="37" fillId="24" borderId="21" xfId="0" applyFont="1" applyFill="1" applyBorder="1"/>
    <xf numFmtId="43" fontId="37" fillId="24" borderId="21" xfId="0" applyNumberFormat="1" applyFont="1" applyFill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top"/>
    </xf>
    <xf numFmtId="0" fontId="1" fillId="0" borderId="22" xfId="0" applyFont="1" applyBorder="1"/>
    <xf numFmtId="0" fontId="1" fillId="0" borderId="21" xfId="0" applyFont="1" applyBorder="1"/>
    <xf numFmtId="0" fontId="0" fillId="0" borderId="21" xfId="0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0" fontId="31" fillId="27" borderId="20" xfId="0" applyFont="1" applyFill="1" applyBorder="1"/>
    <xf numFmtId="0" fontId="31" fillId="27" borderId="20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16" fontId="32" fillId="27" borderId="20" xfId="0" applyNumberFormat="1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166" fontId="32" fillId="27" borderId="20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0" fillId="25" borderId="20" xfId="0" applyFill="1" applyBorder="1"/>
    <xf numFmtId="0" fontId="37" fillId="24" borderId="20" xfId="0" applyFont="1" applyFill="1" applyBorder="1"/>
    <xf numFmtId="0" fontId="37" fillId="24" borderId="20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0" fontId="31" fillId="15" borderId="21" xfId="0" applyFont="1" applyFill="1" applyBorder="1" applyAlignment="1">
      <alignment horizontal="center" vertical="center"/>
    </xf>
    <xf numFmtId="165" fontId="31" fillId="15" borderId="21" xfId="0" applyNumberFormat="1" applyFont="1" applyFill="1" applyBorder="1" applyAlignment="1">
      <alignment horizontal="center" vertical="center"/>
    </xf>
    <xf numFmtId="15" fontId="31" fillId="15" borderId="21" xfId="0" applyNumberFormat="1" applyFont="1" applyFill="1" applyBorder="1" applyAlignment="1">
      <alignment horizontal="center" vertical="center"/>
    </xf>
    <xf numFmtId="0" fontId="32" fillId="15" borderId="21" xfId="0" applyFont="1" applyFill="1" applyBorder="1"/>
    <xf numFmtId="43" fontId="31" fillId="15" borderId="21" xfId="0" applyNumberFormat="1" applyFont="1" applyFill="1" applyBorder="1" applyAlignment="1">
      <alignment horizontal="center" vertical="top"/>
    </xf>
    <xf numFmtId="0" fontId="31" fillId="15" borderId="21" xfId="0" applyFont="1" applyFill="1" applyBorder="1" applyAlignment="1">
      <alignment horizontal="center" vertical="top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16" fontId="37" fillId="10" borderId="20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15" fontId="31" fillId="17" borderId="20" xfId="0" applyNumberFormat="1" applyFont="1" applyFill="1" applyBorder="1" applyAlignment="1">
      <alignment horizontal="center" vertical="center"/>
    </xf>
    <xf numFmtId="0" fontId="32" fillId="17" borderId="20" xfId="0" applyFont="1" applyFill="1" applyBorder="1"/>
    <xf numFmtId="43" fontId="31" fillId="17" borderId="20" xfId="0" applyNumberFormat="1" applyFont="1" applyFill="1" applyBorder="1" applyAlignment="1">
      <alignment horizontal="center" vertical="top"/>
    </xf>
    <xf numFmtId="0" fontId="31" fillId="17" borderId="20" xfId="0" applyFont="1" applyFill="1" applyBorder="1" applyAlignment="1">
      <alignment horizontal="center" vertical="top"/>
    </xf>
    <xf numFmtId="165" fontId="31" fillId="29" borderId="21" xfId="0" applyNumberFormat="1" applyFont="1" applyFill="1" applyBorder="1" applyAlignment="1">
      <alignment horizontal="center" vertical="center"/>
    </xf>
    <xf numFmtId="15" fontId="31" fillId="29" borderId="21" xfId="0" applyNumberFormat="1" applyFont="1" applyFill="1" applyBorder="1" applyAlignment="1">
      <alignment horizontal="center" vertical="center"/>
    </xf>
    <xf numFmtId="0" fontId="32" fillId="29" borderId="21" xfId="0" applyFont="1" applyFill="1" applyBorder="1"/>
    <xf numFmtId="43" fontId="31" fillId="29" borderId="21" xfId="0" applyNumberFormat="1" applyFont="1" applyFill="1" applyBorder="1" applyAlignment="1">
      <alignment horizontal="center" vertical="top"/>
    </xf>
    <xf numFmtId="0" fontId="31" fillId="29" borderId="21" xfId="0" applyFont="1" applyFill="1" applyBorder="1" applyAlignment="1">
      <alignment horizontal="center" vertical="center"/>
    </xf>
    <xf numFmtId="0" fontId="31" fillId="29" borderId="21" xfId="0" applyFont="1" applyFill="1" applyBorder="1" applyAlignment="1">
      <alignment horizontal="center" vertical="top"/>
    </xf>
    <xf numFmtId="0" fontId="32" fillId="30" borderId="20" xfId="0" applyFont="1" applyFill="1" applyBorder="1" applyAlignment="1">
      <alignment horizontal="center" vertical="center"/>
    </xf>
    <xf numFmtId="2" fontId="32" fillId="30" borderId="20" xfId="0" applyNumberFormat="1" applyFont="1" applyFill="1" applyBorder="1" applyAlignment="1">
      <alignment horizontal="center" vertical="center"/>
    </xf>
    <xf numFmtId="10" fontId="32" fillId="30" borderId="20" xfId="0" applyNumberFormat="1" applyFont="1" applyFill="1" applyBorder="1" applyAlignment="1">
      <alignment horizontal="center" vertical="center" wrapText="1"/>
    </xf>
    <xf numFmtId="16" fontId="32" fillId="30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2" fillId="23" borderId="23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16" fontId="32" fillId="23" borderId="23" xfId="0" applyNumberFormat="1" applyFont="1" applyFill="1" applyBorder="1" applyAlignment="1">
      <alignment horizontal="center" vertical="center"/>
    </xf>
    <xf numFmtId="0" fontId="37" fillId="12" borderId="23" xfId="0" applyFont="1" applyFill="1" applyBorder="1" applyAlignment="1">
      <alignment horizontal="center" vertical="center"/>
    </xf>
    <xf numFmtId="0" fontId="37" fillId="12" borderId="21" xfId="0" applyFont="1" applyFill="1" applyBorder="1" applyAlignment="1">
      <alignment horizontal="center" vertical="center"/>
    </xf>
    <xf numFmtId="16" fontId="37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6" sqref="C26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44958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44958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2" t="s">
        <v>16</v>
      </c>
      <c r="B9" s="404" t="s">
        <v>17</v>
      </c>
      <c r="C9" s="404" t="s">
        <v>18</v>
      </c>
      <c r="D9" s="404" t="s">
        <v>19</v>
      </c>
      <c r="E9" s="23" t="s">
        <v>20</v>
      </c>
      <c r="F9" s="23" t="s">
        <v>21</v>
      </c>
      <c r="G9" s="399" t="s">
        <v>22</v>
      </c>
      <c r="H9" s="400"/>
      <c r="I9" s="401"/>
      <c r="J9" s="399" t="s">
        <v>23</v>
      </c>
      <c r="K9" s="400"/>
      <c r="L9" s="401"/>
      <c r="M9" s="23"/>
      <c r="N9" s="24"/>
      <c r="O9" s="24"/>
      <c r="P9" s="24"/>
    </row>
    <row r="10" spans="1:16" ht="59.25" customHeight="1">
      <c r="A10" s="403"/>
      <c r="B10" s="405"/>
      <c r="C10" s="405"/>
      <c r="D10" s="40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44980</v>
      </c>
      <c r="E11" s="32">
        <v>17798.650000000001</v>
      </c>
      <c r="F11" s="32">
        <v>17757.066666666666</v>
      </c>
      <c r="G11" s="33">
        <v>17677.833333333332</v>
      </c>
      <c r="H11" s="33">
        <v>17557.016666666666</v>
      </c>
      <c r="I11" s="33">
        <v>17477.783333333333</v>
      </c>
      <c r="J11" s="33">
        <v>17877.883333333331</v>
      </c>
      <c r="K11" s="33">
        <v>17957.116666666669</v>
      </c>
      <c r="L11" s="33">
        <v>18077.933333333331</v>
      </c>
      <c r="M11" s="34">
        <v>17836.3</v>
      </c>
      <c r="N11" s="34">
        <v>17636.25</v>
      </c>
      <c r="O11" s="35">
        <v>11501700</v>
      </c>
      <c r="P11" s="36">
        <v>1.5203738928191572E-2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44980</v>
      </c>
      <c r="E12" s="37">
        <v>41063.15</v>
      </c>
      <c r="F12" s="37">
        <v>40900.833333333336</v>
      </c>
      <c r="G12" s="38">
        <v>40632.316666666673</v>
      </c>
      <c r="H12" s="38">
        <v>40201.483333333337</v>
      </c>
      <c r="I12" s="38">
        <v>39932.966666666674</v>
      </c>
      <c r="J12" s="38">
        <v>41331.666666666672</v>
      </c>
      <c r="K12" s="38">
        <v>41600.183333333334</v>
      </c>
      <c r="L12" s="38">
        <v>42031.01666666667</v>
      </c>
      <c r="M12" s="28">
        <v>41169.35</v>
      </c>
      <c r="N12" s="28">
        <v>40470</v>
      </c>
      <c r="O12" s="39">
        <v>2950850</v>
      </c>
      <c r="P12" s="40">
        <v>1.5267635193834455E-2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44985</v>
      </c>
      <c r="E13" s="37">
        <v>18319.650000000001</v>
      </c>
      <c r="F13" s="37">
        <v>18277.833333333332</v>
      </c>
      <c r="G13" s="38">
        <v>18141.816666666666</v>
      </c>
      <c r="H13" s="38">
        <v>17963.983333333334</v>
      </c>
      <c r="I13" s="38">
        <v>17827.966666666667</v>
      </c>
      <c r="J13" s="38">
        <v>18455.666666666664</v>
      </c>
      <c r="K13" s="38">
        <v>18591.683333333334</v>
      </c>
      <c r="L13" s="38">
        <v>18769.516666666663</v>
      </c>
      <c r="M13" s="28">
        <v>18413.849999999999</v>
      </c>
      <c r="N13" s="28">
        <v>18100</v>
      </c>
      <c r="O13" s="39">
        <v>48320</v>
      </c>
      <c r="P13" s="40">
        <v>0.25833333333333336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44985</v>
      </c>
      <c r="E14" s="37">
        <v>7425.95</v>
      </c>
      <c r="F14" s="37">
        <v>2475.3166666666666</v>
      </c>
      <c r="G14" s="38">
        <v>4950.6333333333332</v>
      </c>
      <c r="H14" s="38">
        <v>2475.3166666666666</v>
      </c>
      <c r="I14" s="38">
        <v>4950.6333333333332</v>
      </c>
      <c r="J14" s="38">
        <v>4950.6333333333332</v>
      </c>
      <c r="K14" s="38">
        <v>2475.3166666666666</v>
      </c>
      <c r="L14" s="38">
        <v>4950.6333333333332</v>
      </c>
      <c r="M14" s="28">
        <v>0</v>
      </c>
      <c r="N14" s="28">
        <v>0</v>
      </c>
      <c r="O14" s="39">
        <v>225</v>
      </c>
      <c r="P14" s="40">
        <v>0.5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44980</v>
      </c>
      <c r="E15" s="37">
        <v>542.20000000000005</v>
      </c>
      <c r="F15" s="37">
        <v>539</v>
      </c>
      <c r="G15" s="38">
        <v>533.5</v>
      </c>
      <c r="H15" s="38">
        <v>524.79999999999995</v>
      </c>
      <c r="I15" s="38">
        <v>519.29999999999995</v>
      </c>
      <c r="J15" s="38">
        <v>547.70000000000005</v>
      </c>
      <c r="K15" s="38">
        <v>553.20000000000005</v>
      </c>
      <c r="L15" s="38">
        <v>561.90000000000009</v>
      </c>
      <c r="M15" s="28">
        <v>544.5</v>
      </c>
      <c r="N15" s="28">
        <v>530.29999999999995</v>
      </c>
      <c r="O15" s="39">
        <v>4066400</v>
      </c>
      <c r="P15" s="40">
        <v>-8.291873963515755E-3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44980</v>
      </c>
      <c r="E16" s="37">
        <v>2865.35</v>
      </c>
      <c r="F16" s="37">
        <v>2859.7166666666667</v>
      </c>
      <c r="G16" s="38">
        <v>2833.1333333333332</v>
      </c>
      <c r="H16" s="38">
        <v>2800.9166666666665</v>
      </c>
      <c r="I16" s="38">
        <v>2774.333333333333</v>
      </c>
      <c r="J16" s="38">
        <v>2891.9333333333334</v>
      </c>
      <c r="K16" s="38">
        <v>2918.5166666666664</v>
      </c>
      <c r="L16" s="38">
        <v>2950.7333333333336</v>
      </c>
      <c r="M16" s="28">
        <v>2886.3</v>
      </c>
      <c r="N16" s="28">
        <v>2827.5</v>
      </c>
      <c r="O16" s="39">
        <v>1300750</v>
      </c>
      <c r="P16" s="40">
        <v>1.5615850087839157E-2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44980</v>
      </c>
      <c r="E17" s="37">
        <v>21022.95</v>
      </c>
      <c r="F17" s="37">
        <v>21107.649999999998</v>
      </c>
      <c r="G17" s="38">
        <v>20815.299999999996</v>
      </c>
      <c r="H17" s="38">
        <v>20607.649999999998</v>
      </c>
      <c r="I17" s="38">
        <v>20315.299999999996</v>
      </c>
      <c r="J17" s="38">
        <v>21315.299999999996</v>
      </c>
      <c r="K17" s="38">
        <v>21607.649999999994</v>
      </c>
      <c r="L17" s="38">
        <v>21815.299999999996</v>
      </c>
      <c r="M17" s="28">
        <v>21400</v>
      </c>
      <c r="N17" s="28">
        <v>20900</v>
      </c>
      <c r="O17" s="39">
        <v>38600</v>
      </c>
      <c r="P17" s="40">
        <v>-2.6236125126135216E-2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44980</v>
      </c>
      <c r="E18" s="37">
        <v>142.19999999999999</v>
      </c>
      <c r="F18" s="37">
        <v>140.45000000000002</v>
      </c>
      <c r="G18" s="38">
        <v>138.35000000000002</v>
      </c>
      <c r="H18" s="38">
        <v>134.5</v>
      </c>
      <c r="I18" s="38">
        <v>132.4</v>
      </c>
      <c r="J18" s="38">
        <v>144.30000000000004</v>
      </c>
      <c r="K18" s="38">
        <v>146.4</v>
      </c>
      <c r="L18" s="38">
        <v>150.25000000000006</v>
      </c>
      <c r="M18" s="28">
        <v>142.55000000000001</v>
      </c>
      <c r="N18" s="28">
        <v>136.6</v>
      </c>
      <c r="O18" s="39">
        <v>30769200</v>
      </c>
      <c r="P18" s="40">
        <v>-2.0793950850661626E-2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44980</v>
      </c>
      <c r="E19" s="37">
        <v>258.35000000000002</v>
      </c>
      <c r="F19" s="37">
        <v>255.4</v>
      </c>
      <c r="G19" s="38">
        <v>252.05</v>
      </c>
      <c r="H19" s="38">
        <v>245.75</v>
      </c>
      <c r="I19" s="38">
        <v>242.4</v>
      </c>
      <c r="J19" s="38">
        <v>261.70000000000005</v>
      </c>
      <c r="K19" s="38">
        <v>265.04999999999995</v>
      </c>
      <c r="L19" s="38">
        <v>271.35000000000002</v>
      </c>
      <c r="M19" s="28">
        <v>258.75</v>
      </c>
      <c r="N19" s="28">
        <v>249.1</v>
      </c>
      <c r="O19" s="39">
        <v>18135000</v>
      </c>
      <c r="P19" s="40">
        <v>1.5283842794759825E-2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44980</v>
      </c>
      <c r="E20" s="37">
        <v>1981.2</v>
      </c>
      <c r="F20" s="37">
        <v>1969.8833333333334</v>
      </c>
      <c r="G20" s="38">
        <v>1909.8666666666668</v>
      </c>
      <c r="H20" s="38">
        <v>1838.5333333333333</v>
      </c>
      <c r="I20" s="38">
        <v>1778.5166666666667</v>
      </c>
      <c r="J20" s="38">
        <v>2041.2166666666669</v>
      </c>
      <c r="K20" s="38">
        <v>2101.2333333333336</v>
      </c>
      <c r="L20" s="38">
        <v>2172.5666666666671</v>
      </c>
      <c r="M20" s="28">
        <v>2029.9</v>
      </c>
      <c r="N20" s="28">
        <v>1898.55</v>
      </c>
      <c r="O20" s="39">
        <v>3183000</v>
      </c>
      <c r="P20" s="40">
        <v>-3.0016760627761693E-2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44980</v>
      </c>
      <c r="E21" s="37">
        <v>2986.65</v>
      </c>
      <c r="F21" s="37">
        <v>3003.65</v>
      </c>
      <c r="G21" s="38">
        <v>2913.3</v>
      </c>
      <c r="H21" s="38">
        <v>2839.9500000000003</v>
      </c>
      <c r="I21" s="38">
        <v>2749.6000000000004</v>
      </c>
      <c r="J21" s="38">
        <v>3077</v>
      </c>
      <c r="K21" s="38">
        <v>3167.3499999999995</v>
      </c>
      <c r="L21" s="38">
        <v>3240.7</v>
      </c>
      <c r="M21" s="28">
        <v>3094</v>
      </c>
      <c r="N21" s="28">
        <v>2930.3</v>
      </c>
      <c r="O21" s="39">
        <v>16823000</v>
      </c>
      <c r="P21" s="40">
        <v>5.9783293435806982E-2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44980</v>
      </c>
      <c r="E22" s="37">
        <v>616.20000000000005</v>
      </c>
      <c r="F22" s="37">
        <v>613.6</v>
      </c>
      <c r="G22" s="38">
        <v>595.20000000000005</v>
      </c>
      <c r="H22" s="38">
        <v>574.20000000000005</v>
      </c>
      <c r="I22" s="38">
        <v>555.80000000000007</v>
      </c>
      <c r="J22" s="38">
        <v>634.6</v>
      </c>
      <c r="K22" s="38">
        <v>652.99999999999989</v>
      </c>
      <c r="L22" s="38">
        <v>674</v>
      </c>
      <c r="M22" s="28">
        <v>632</v>
      </c>
      <c r="N22" s="28">
        <v>592.6</v>
      </c>
      <c r="O22" s="39">
        <v>67987500</v>
      </c>
      <c r="P22" s="40">
        <v>-3.2292500667200429E-2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44980</v>
      </c>
      <c r="E23" s="37">
        <v>2979.45</v>
      </c>
      <c r="F23" s="37">
        <v>2968.5833333333335</v>
      </c>
      <c r="G23" s="38">
        <v>2950.666666666667</v>
      </c>
      <c r="H23" s="38">
        <v>2921.8833333333337</v>
      </c>
      <c r="I23" s="38">
        <v>2903.9666666666672</v>
      </c>
      <c r="J23" s="38">
        <v>2997.3666666666668</v>
      </c>
      <c r="K23" s="38">
        <v>3015.2833333333338</v>
      </c>
      <c r="L23" s="38">
        <v>3044.0666666666666</v>
      </c>
      <c r="M23" s="28">
        <v>2986.5</v>
      </c>
      <c r="N23" s="28">
        <v>2939.8</v>
      </c>
      <c r="O23" s="39">
        <v>269600</v>
      </c>
      <c r="P23" s="40">
        <v>5.8915946582875099E-2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44980</v>
      </c>
      <c r="E24" s="37">
        <v>403.2</v>
      </c>
      <c r="F24" s="37">
        <v>404.56666666666666</v>
      </c>
      <c r="G24" s="38">
        <v>391.13333333333333</v>
      </c>
      <c r="H24" s="38">
        <v>379.06666666666666</v>
      </c>
      <c r="I24" s="38">
        <v>365.63333333333333</v>
      </c>
      <c r="J24" s="38">
        <v>416.63333333333333</v>
      </c>
      <c r="K24" s="38">
        <v>430.06666666666661</v>
      </c>
      <c r="L24" s="38">
        <v>442.13333333333333</v>
      </c>
      <c r="M24" s="28">
        <v>418</v>
      </c>
      <c r="N24" s="28">
        <v>392.5</v>
      </c>
      <c r="O24" s="39">
        <v>87679800</v>
      </c>
      <c r="P24" s="40">
        <v>-2.9796641902523551E-2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44980</v>
      </c>
      <c r="E25" s="37">
        <v>4287.95</v>
      </c>
      <c r="F25" s="37">
        <v>4257.4666666666672</v>
      </c>
      <c r="G25" s="38">
        <v>4190.9333333333343</v>
      </c>
      <c r="H25" s="38">
        <v>4093.916666666667</v>
      </c>
      <c r="I25" s="38">
        <v>4027.3833333333341</v>
      </c>
      <c r="J25" s="38">
        <v>4354.4833333333345</v>
      </c>
      <c r="K25" s="38">
        <v>4421.0166666666673</v>
      </c>
      <c r="L25" s="38">
        <v>4518.0333333333347</v>
      </c>
      <c r="M25" s="28">
        <v>4324</v>
      </c>
      <c r="N25" s="28">
        <v>4160.45</v>
      </c>
      <c r="O25" s="39">
        <v>1649500</v>
      </c>
      <c r="P25" s="40">
        <v>-1.5003358960961409E-2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44980</v>
      </c>
      <c r="E26" s="37">
        <v>323.75</v>
      </c>
      <c r="F26" s="37">
        <v>321.88333333333338</v>
      </c>
      <c r="G26" s="38">
        <v>317.06666666666678</v>
      </c>
      <c r="H26" s="38">
        <v>310.38333333333338</v>
      </c>
      <c r="I26" s="38">
        <v>305.56666666666678</v>
      </c>
      <c r="J26" s="38">
        <v>328.56666666666678</v>
      </c>
      <c r="K26" s="38">
        <v>333.38333333333338</v>
      </c>
      <c r="L26" s="38">
        <v>340.06666666666678</v>
      </c>
      <c r="M26" s="28">
        <v>326.7</v>
      </c>
      <c r="N26" s="28">
        <v>315.2</v>
      </c>
      <c r="O26" s="39">
        <v>10461500</v>
      </c>
      <c r="P26" s="40">
        <v>-3.2686084142394822E-2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44980</v>
      </c>
      <c r="E27" s="37">
        <v>150.55000000000001</v>
      </c>
      <c r="F27" s="37">
        <v>148.83333333333334</v>
      </c>
      <c r="G27" s="38">
        <v>146.56666666666669</v>
      </c>
      <c r="H27" s="38">
        <v>142.58333333333334</v>
      </c>
      <c r="I27" s="38">
        <v>140.31666666666669</v>
      </c>
      <c r="J27" s="38">
        <v>152.81666666666669</v>
      </c>
      <c r="K27" s="38">
        <v>155.08333333333334</v>
      </c>
      <c r="L27" s="38">
        <v>159.06666666666669</v>
      </c>
      <c r="M27" s="28">
        <v>151.1</v>
      </c>
      <c r="N27" s="28">
        <v>144.85</v>
      </c>
      <c r="O27" s="39">
        <v>83905000</v>
      </c>
      <c r="P27" s="40">
        <v>8.8979739072927305E-3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44980</v>
      </c>
      <c r="E28" s="37">
        <v>2748.7</v>
      </c>
      <c r="F28" s="37">
        <v>2763.4166666666665</v>
      </c>
      <c r="G28" s="38">
        <v>2727.583333333333</v>
      </c>
      <c r="H28" s="38">
        <v>2706.4666666666667</v>
      </c>
      <c r="I28" s="38">
        <v>2670.6333333333332</v>
      </c>
      <c r="J28" s="38">
        <v>2784.5333333333328</v>
      </c>
      <c r="K28" s="38">
        <v>2820.3666666666659</v>
      </c>
      <c r="L28" s="38">
        <v>2841.4833333333327</v>
      </c>
      <c r="M28" s="28">
        <v>2799.25</v>
      </c>
      <c r="N28" s="28">
        <v>2742.3</v>
      </c>
      <c r="O28" s="39">
        <v>7971400</v>
      </c>
      <c r="P28" s="40">
        <v>5.1358480611975732E-2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44980</v>
      </c>
      <c r="E29" s="37">
        <v>2071.4499999999998</v>
      </c>
      <c r="F29" s="37">
        <v>2049.2166666666667</v>
      </c>
      <c r="G29" s="38">
        <v>2018.7333333333336</v>
      </c>
      <c r="H29" s="38">
        <v>1966.0166666666669</v>
      </c>
      <c r="I29" s="38">
        <v>1935.5333333333338</v>
      </c>
      <c r="J29" s="38">
        <v>2101.9333333333334</v>
      </c>
      <c r="K29" s="38">
        <v>2132.4166666666661</v>
      </c>
      <c r="L29" s="38">
        <v>2185.1333333333332</v>
      </c>
      <c r="M29" s="28">
        <v>2079.6999999999998</v>
      </c>
      <c r="N29" s="28">
        <v>1996.5</v>
      </c>
      <c r="O29" s="39">
        <v>1834800</v>
      </c>
      <c r="P29" s="40">
        <v>-3.5842293906810036E-3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44980</v>
      </c>
      <c r="E30" s="37">
        <v>7143.65</v>
      </c>
      <c r="F30" s="37">
        <v>7096.9833333333336</v>
      </c>
      <c r="G30" s="38">
        <v>6996.7166666666672</v>
      </c>
      <c r="H30" s="38">
        <v>6849.7833333333338</v>
      </c>
      <c r="I30" s="38">
        <v>6749.5166666666673</v>
      </c>
      <c r="J30" s="38">
        <v>7243.916666666667</v>
      </c>
      <c r="K30" s="38">
        <v>7344.1833333333334</v>
      </c>
      <c r="L30" s="38">
        <v>7491.1166666666668</v>
      </c>
      <c r="M30" s="28">
        <v>7197.25</v>
      </c>
      <c r="N30" s="28">
        <v>6950.05</v>
      </c>
      <c r="O30" s="39">
        <v>193725</v>
      </c>
      <c r="P30" s="40">
        <v>-6.7172264355362943E-2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44980</v>
      </c>
      <c r="E31" s="37">
        <v>621.9</v>
      </c>
      <c r="F31" s="37">
        <v>617.58333333333326</v>
      </c>
      <c r="G31" s="38">
        <v>610.61666666666656</v>
      </c>
      <c r="H31" s="38">
        <v>599.33333333333326</v>
      </c>
      <c r="I31" s="38">
        <v>592.36666666666656</v>
      </c>
      <c r="J31" s="38">
        <v>628.86666666666656</v>
      </c>
      <c r="K31" s="38">
        <v>635.83333333333326</v>
      </c>
      <c r="L31" s="38">
        <v>647.11666666666656</v>
      </c>
      <c r="M31" s="28">
        <v>624.54999999999995</v>
      </c>
      <c r="N31" s="28">
        <v>606.29999999999995</v>
      </c>
      <c r="O31" s="39">
        <v>9027000</v>
      </c>
      <c r="P31" s="40">
        <v>-2.8414594769131416E-2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44980</v>
      </c>
      <c r="E32" s="37">
        <v>411.9</v>
      </c>
      <c r="F32" s="37">
        <v>412.84999999999997</v>
      </c>
      <c r="G32" s="38">
        <v>409.24999999999994</v>
      </c>
      <c r="H32" s="38">
        <v>406.59999999999997</v>
      </c>
      <c r="I32" s="38">
        <v>402.99999999999994</v>
      </c>
      <c r="J32" s="38">
        <v>415.49999999999994</v>
      </c>
      <c r="K32" s="38">
        <v>419.09999999999997</v>
      </c>
      <c r="L32" s="38">
        <v>421.74999999999994</v>
      </c>
      <c r="M32" s="28">
        <v>416.45</v>
      </c>
      <c r="N32" s="28">
        <v>410.2</v>
      </c>
      <c r="O32" s="39">
        <v>16336000</v>
      </c>
      <c r="P32" s="40">
        <v>5.5569914706642541E-2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44980</v>
      </c>
      <c r="E33" s="37">
        <v>879.2</v>
      </c>
      <c r="F33" s="37">
        <v>877.5333333333333</v>
      </c>
      <c r="G33" s="38">
        <v>869.26666666666665</v>
      </c>
      <c r="H33" s="38">
        <v>859.33333333333337</v>
      </c>
      <c r="I33" s="38">
        <v>851.06666666666672</v>
      </c>
      <c r="J33" s="38">
        <v>887.46666666666658</v>
      </c>
      <c r="K33" s="38">
        <v>895.73333333333323</v>
      </c>
      <c r="L33" s="38">
        <v>905.66666666666652</v>
      </c>
      <c r="M33" s="28">
        <v>885.8</v>
      </c>
      <c r="N33" s="28">
        <v>867.6</v>
      </c>
      <c r="O33" s="39">
        <v>49010400</v>
      </c>
      <c r="P33" s="40">
        <v>2.5305015815634886E-2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44980</v>
      </c>
      <c r="E34" s="37">
        <v>3851.65</v>
      </c>
      <c r="F34" s="37">
        <v>3859.3666666666668</v>
      </c>
      <c r="G34" s="38">
        <v>3823.3333333333335</v>
      </c>
      <c r="H34" s="38">
        <v>3795.0166666666669</v>
      </c>
      <c r="I34" s="38">
        <v>3758.9833333333336</v>
      </c>
      <c r="J34" s="38">
        <v>3887.6833333333334</v>
      </c>
      <c r="K34" s="38">
        <v>3923.7166666666662</v>
      </c>
      <c r="L34" s="38">
        <v>3952.0333333333333</v>
      </c>
      <c r="M34" s="28">
        <v>3895.4</v>
      </c>
      <c r="N34" s="28">
        <v>3831.05</v>
      </c>
      <c r="O34" s="39">
        <v>1819500</v>
      </c>
      <c r="P34" s="40">
        <v>8.2508250825082509E-4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44980</v>
      </c>
      <c r="E35" s="37">
        <v>1353.8</v>
      </c>
      <c r="F35" s="37">
        <v>1349.3666666666666</v>
      </c>
      <c r="G35" s="38">
        <v>1335.333333333333</v>
      </c>
      <c r="H35" s="38">
        <v>1316.8666666666666</v>
      </c>
      <c r="I35" s="38">
        <v>1302.833333333333</v>
      </c>
      <c r="J35" s="38">
        <v>1367.833333333333</v>
      </c>
      <c r="K35" s="38">
        <v>1381.8666666666663</v>
      </c>
      <c r="L35" s="38">
        <v>1400.333333333333</v>
      </c>
      <c r="M35" s="28">
        <v>1363.4</v>
      </c>
      <c r="N35" s="28">
        <v>1330.9</v>
      </c>
      <c r="O35" s="39">
        <v>12118000</v>
      </c>
      <c r="P35" s="40">
        <v>-2.6627575404634726E-2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44980</v>
      </c>
      <c r="E36" s="37">
        <v>5933.2</v>
      </c>
      <c r="F36" s="37">
        <v>5976.3666666666659</v>
      </c>
      <c r="G36" s="38">
        <v>5867.6333333333314</v>
      </c>
      <c r="H36" s="38">
        <v>5802.0666666666657</v>
      </c>
      <c r="I36" s="38">
        <v>5693.3333333333312</v>
      </c>
      <c r="J36" s="38">
        <v>6041.9333333333316</v>
      </c>
      <c r="K36" s="38">
        <v>6150.666666666667</v>
      </c>
      <c r="L36" s="38">
        <v>6216.2333333333318</v>
      </c>
      <c r="M36" s="28">
        <v>6085.1</v>
      </c>
      <c r="N36" s="28">
        <v>5910.8</v>
      </c>
      <c r="O36" s="39">
        <v>6305500</v>
      </c>
      <c r="P36" s="40">
        <v>3.0352547081171615E-2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44980</v>
      </c>
      <c r="E37" s="37">
        <v>2239.5500000000002</v>
      </c>
      <c r="F37" s="37">
        <v>2224.7999999999997</v>
      </c>
      <c r="G37" s="38">
        <v>2201.6499999999996</v>
      </c>
      <c r="H37" s="38">
        <v>2163.75</v>
      </c>
      <c r="I37" s="38">
        <v>2140.6</v>
      </c>
      <c r="J37" s="38">
        <v>2262.6999999999994</v>
      </c>
      <c r="K37" s="38">
        <v>2285.85</v>
      </c>
      <c r="L37" s="38">
        <v>2323.7499999999991</v>
      </c>
      <c r="M37" s="28">
        <v>2247.9499999999998</v>
      </c>
      <c r="N37" s="28">
        <v>2186.9</v>
      </c>
      <c r="O37" s="39">
        <v>1790700</v>
      </c>
      <c r="P37" s="40">
        <v>3.4668053388802217E-2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44980</v>
      </c>
      <c r="E38" s="37">
        <v>378.05</v>
      </c>
      <c r="F38" s="37">
        <v>373.11666666666662</v>
      </c>
      <c r="G38" s="38">
        <v>367.43333333333322</v>
      </c>
      <c r="H38" s="38">
        <v>356.81666666666661</v>
      </c>
      <c r="I38" s="38">
        <v>351.13333333333321</v>
      </c>
      <c r="J38" s="38">
        <v>383.73333333333323</v>
      </c>
      <c r="K38" s="38">
        <v>389.41666666666663</v>
      </c>
      <c r="L38" s="38">
        <v>400.03333333333325</v>
      </c>
      <c r="M38" s="28">
        <v>378.8</v>
      </c>
      <c r="N38" s="28">
        <v>362.5</v>
      </c>
      <c r="O38" s="39">
        <v>7913600</v>
      </c>
      <c r="P38" s="40">
        <v>-2.7908805031446542E-2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44980</v>
      </c>
      <c r="E39" s="37">
        <v>246.35</v>
      </c>
      <c r="F39" s="37">
        <v>244.53333333333333</v>
      </c>
      <c r="G39" s="38">
        <v>242.16666666666666</v>
      </c>
      <c r="H39" s="38">
        <v>237.98333333333332</v>
      </c>
      <c r="I39" s="38">
        <v>235.61666666666665</v>
      </c>
      <c r="J39" s="38">
        <v>248.71666666666667</v>
      </c>
      <c r="K39" s="38">
        <v>251.08333333333334</v>
      </c>
      <c r="L39" s="38">
        <v>255.26666666666668</v>
      </c>
      <c r="M39" s="28">
        <v>246.9</v>
      </c>
      <c r="N39" s="28">
        <v>240.35</v>
      </c>
      <c r="O39" s="39">
        <v>42780600</v>
      </c>
      <c r="P39" s="40">
        <v>-3.2711260222268819E-3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44980</v>
      </c>
      <c r="E40" s="37">
        <v>169.05</v>
      </c>
      <c r="F40" s="37">
        <v>166.35</v>
      </c>
      <c r="G40" s="38">
        <v>163.19999999999999</v>
      </c>
      <c r="H40" s="38">
        <v>157.35</v>
      </c>
      <c r="I40" s="38">
        <v>154.19999999999999</v>
      </c>
      <c r="J40" s="38">
        <v>172.2</v>
      </c>
      <c r="K40" s="38">
        <v>175.35000000000002</v>
      </c>
      <c r="L40" s="38">
        <v>181.2</v>
      </c>
      <c r="M40" s="28">
        <v>169.5</v>
      </c>
      <c r="N40" s="28">
        <v>160.5</v>
      </c>
      <c r="O40" s="39">
        <v>106744950</v>
      </c>
      <c r="P40" s="40">
        <v>-5.7756225140304035E-3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44980</v>
      </c>
      <c r="E41" s="37">
        <v>1540.5</v>
      </c>
      <c r="F41" s="37">
        <v>1535.1833333333334</v>
      </c>
      <c r="G41" s="38">
        <v>1523.0166666666669</v>
      </c>
      <c r="H41" s="38">
        <v>1505.5333333333335</v>
      </c>
      <c r="I41" s="38">
        <v>1493.366666666667</v>
      </c>
      <c r="J41" s="38">
        <v>1552.6666666666667</v>
      </c>
      <c r="K41" s="38">
        <v>1564.8333333333333</v>
      </c>
      <c r="L41" s="38">
        <v>1582.3166666666666</v>
      </c>
      <c r="M41" s="28">
        <v>1547.35</v>
      </c>
      <c r="N41" s="28">
        <v>1517.7</v>
      </c>
      <c r="O41" s="39">
        <v>2368575</v>
      </c>
      <c r="P41" s="40">
        <v>-3.3557046979865771E-3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44980</v>
      </c>
      <c r="E42" s="37">
        <v>95.15</v>
      </c>
      <c r="F42" s="37">
        <v>93.433333333333337</v>
      </c>
      <c r="G42" s="38">
        <v>90.666666666666671</v>
      </c>
      <c r="H42" s="38">
        <v>86.183333333333337</v>
      </c>
      <c r="I42" s="38">
        <v>83.416666666666671</v>
      </c>
      <c r="J42" s="38">
        <v>97.916666666666671</v>
      </c>
      <c r="K42" s="38">
        <v>100.68333333333332</v>
      </c>
      <c r="L42" s="38">
        <v>105.16666666666667</v>
      </c>
      <c r="M42" s="28">
        <v>96.2</v>
      </c>
      <c r="N42" s="28">
        <v>88.95</v>
      </c>
      <c r="O42" s="39">
        <v>105826200</v>
      </c>
      <c r="P42" s="40">
        <v>-2.9786789297658864E-2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44980</v>
      </c>
      <c r="E43" s="37">
        <v>552.4</v>
      </c>
      <c r="F43" s="37">
        <v>552.88333333333333</v>
      </c>
      <c r="G43" s="38">
        <v>548.61666666666667</v>
      </c>
      <c r="H43" s="38">
        <v>544.83333333333337</v>
      </c>
      <c r="I43" s="38">
        <v>540.56666666666672</v>
      </c>
      <c r="J43" s="38">
        <v>556.66666666666663</v>
      </c>
      <c r="K43" s="38">
        <v>560.93333333333328</v>
      </c>
      <c r="L43" s="38">
        <v>564.71666666666658</v>
      </c>
      <c r="M43" s="28">
        <v>557.15</v>
      </c>
      <c r="N43" s="28">
        <v>549.1</v>
      </c>
      <c r="O43" s="39">
        <v>7147800</v>
      </c>
      <c r="P43" s="40">
        <v>-2.7624309392265192E-3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44980</v>
      </c>
      <c r="E44" s="37">
        <v>882</v>
      </c>
      <c r="F44" s="37">
        <v>881.43333333333339</v>
      </c>
      <c r="G44" s="38">
        <v>872.31666666666683</v>
      </c>
      <c r="H44" s="38">
        <v>862.63333333333344</v>
      </c>
      <c r="I44" s="38">
        <v>853.51666666666688</v>
      </c>
      <c r="J44" s="38">
        <v>891.11666666666679</v>
      </c>
      <c r="K44" s="38">
        <v>900.23333333333335</v>
      </c>
      <c r="L44" s="38">
        <v>909.91666666666674</v>
      </c>
      <c r="M44" s="28">
        <v>890.55</v>
      </c>
      <c r="N44" s="28">
        <v>871.75</v>
      </c>
      <c r="O44" s="39">
        <v>6828000</v>
      </c>
      <c r="P44" s="40">
        <v>5.4029021302871259E-2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44980</v>
      </c>
      <c r="E45" s="37">
        <v>776.9</v>
      </c>
      <c r="F45" s="37">
        <v>777.33333333333337</v>
      </c>
      <c r="G45" s="38">
        <v>771.26666666666677</v>
      </c>
      <c r="H45" s="38">
        <v>765.63333333333344</v>
      </c>
      <c r="I45" s="38">
        <v>759.56666666666683</v>
      </c>
      <c r="J45" s="38">
        <v>782.9666666666667</v>
      </c>
      <c r="K45" s="38">
        <v>789.0333333333333</v>
      </c>
      <c r="L45" s="38">
        <v>794.66666666666663</v>
      </c>
      <c r="M45" s="28">
        <v>783.4</v>
      </c>
      <c r="N45" s="28">
        <v>771.7</v>
      </c>
      <c r="O45" s="39">
        <v>45142100</v>
      </c>
      <c r="P45" s="40">
        <v>-5.0878331693222506E-3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44980</v>
      </c>
      <c r="E46" s="37">
        <v>78.95</v>
      </c>
      <c r="F46" s="37">
        <v>77.516666666666666</v>
      </c>
      <c r="G46" s="38">
        <v>75.783333333333331</v>
      </c>
      <c r="H46" s="38">
        <v>72.61666666666666</v>
      </c>
      <c r="I46" s="38">
        <v>70.883333333333326</v>
      </c>
      <c r="J46" s="38">
        <v>80.683333333333337</v>
      </c>
      <c r="K46" s="38">
        <v>82.416666666666657</v>
      </c>
      <c r="L46" s="38">
        <v>85.583333333333343</v>
      </c>
      <c r="M46" s="28">
        <v>79.25</v>
      </c>
      <c r="N46" s="28">
        <v>74.349999999999994</v>
      </c>
      <c r="O46" s="39">
        <v>84619500</v>
      </c>
      <c r="P46" s="40">
        <v>-3.7271532672321112E-2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44980</v>
      </c>
      <c r="E47" s="37">
        <v>237.1</v>
      </c>
      <c r="F47" s="37">
        <v>236.16666666666666</v>
      </c>
      <c r="G47" s="38">
        <v>234.5333333333333</v>
      </c>
      <c r="H47" s="38">
        <v>231.96666666666664</v>
      </c>
      <c r="I47" s="38">
        <v>230.33333333333329</v>
      </c>
      <c r="J47" s="38">
        <v>238.73333333333332</v>
      </c>
      <c r="K47" s="38">
        <v>240.3666666666667</v>
      </c>
      <c r="L47" s="38">
        <v>242.93333333333334</v>
      </c>
      <c r="M47" s="28">
        <v>237.8</v>
      </c>
      <c r="N47" s="28">
        <v>233.6</v>
      </c>
      <c r="O47" s="39">
        <v>27381500</v>
      </c>
      <c r="P47" s="40">
        <v>1.9357010604275375E-3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44980</v>
      </c>
      <c r="E48" s="37">
        <v>17072.55</v>
      </c>
      <c r="F48" s="37">
        <v>16969.25</v>
      </c>
      <c r="G48" s="38">
        <v>16738.5</v>
      </c>
      <c r="H48" s="38">
        <v>16404.45</v>
      </c>
      <c r="I48" s="38">
        <v>16173.7</v>
      </c>
      <c r="J48" s="38">
        <v>17303.3</v>
      </c>
      <c r="K48" s="38">
        <v>17534.05</v>
      </c>
      <c r="L48" s="38">
        <v>17868.099999999999</v>
      </c>
      <c r="M48" s="28">
        <v>17200</v>
      </c>
      <c r="N48" s="28">
        <v>16635.2</v>
      </c>
      <c r="O48" s="39">
        <v>147850</v>
      </c>
      <c r="P48" s="40">
        <v>-1.0135135135135136E-3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44980</v>
      </c>
      <c r="E49" s="37">
        <v>346.3</v>
      </c>
      <c r="F49" s="37">
        <v>347.45</v>
      </c>
      <c r="G49" s="38">
        <v>341.25</v>
      </c>
      <c r="H49" s="38">
        <v>336.2</v>
      </c>
      <c r="I49" s="38">
        <v>330</v>
      </c>
      <c r="J49" s="38">
        <v>352.5</v>
      </c>
      <c r="K49" s="38">
        <v>358.69999999999993</v>
      </c>
      <c r="L49" s="38">
        <v>363.75</v>
      </c>
      <c r="M49" s="28">
        <v>353.65</v>
      </c>
      <c r="N49" s="28">
        <v>342.4</v>
      </c>
      <c r="O49" s="39">
        <v>14324400</v>
      </c>
      <c r="P49" s="40">
        <v>1.8950064020486556E-2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44980</v>
      </c>
      <c r="E50" s="37">
        <v>4351.2</v>
      </c>
      <c r="F50" s="37">
        <v>4362.2333333333327</v>
      </c>
      <c r="G50" s="38">
        <v>4284.3166666666657</v>
      </c>
      <c r="H50" s="38">
        <v>4217.4333333333334</v>
      </c>
      <c r="I50" s="38">
        <v>4139.5166666666664</v>
      </c>
      <c r="J50" s="38">
        <v>4429.116666666665</v>
      </c>
      <c r="K50" s="38">
        <v>4507.033333333331</v>
      </c>
      <c r="L50" s="38">
        <v>4573.9166666666642</v>
      </c>
      <c r="M50" s="28">
        <v>4440.1499999999996</v>
      </c>
      <c r="N50" s="28">
        <v>4295.3500000000004</v>
      </c>
      <c r="O50" s="39">
        <v>1418800</v>
      </c>
      <c r="P50" s="40">
        <v>-2.4879725085910652E-2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44980</v>
      </c>
      <c r="E51" s="37">
        <v>303.35000000000002</v>
      </c>
      <c r="F51" s="37">
        <v>299.56666666666666</v>
      </c>
      <c r="G51" s="38">
        <v>294.73333333333335</v>
      </c>
      <c r="H51" s="38">
        <v>286.11666666666667</v>
      </c>
      <c r="I51" s="38">
        <v>281.28333333333336</v>
      </c>
      <c r="J51" s="38">
        <v>308.18333333333334</v>
      </c>
      <c r="K51" s="38">
        <v>313.01666666666671</v>
      </c>
      <c r="L51" s="38">
        <v>321.63333333333333</v>
      </c>
      <c r="M51" s="28">
        <v>304.39999999999998</v>
      </c>
      <c r="N51" s="28">
        <v>290.95</v>
      </c>
      <c r="O51" s="39">
        <v>7794000</v>
      </c>
      <c r="P51" s="40">
        <v>-2.7209186220668997E-2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44980</v>
      </c>
      <c r="E52" s="37">
        <v>306.39999999999998</v>
      </c>
      <c r="F52" s="37">
        <v>302.8</v>
      </c>
      <c r="G52" s="38">
        <v>297.75</v>
      </c>
      <c r="H52" s="38">
        <v>289.09999999999997</v>
      </c>
      <c r="I52" s="38">
        <v>284.04999999999995</v>
      </c>
      <c r="J52" s="38">
        <v>311.45000000000005</v>
      </c>
      <c r="K52" s="38">
        <v>316.50000000000011</v>
      </c>
      <c r="L52" s="38">
        <v>325.15000000000009</v>
      </c>
      <c r="M52" s="28">
        <v>307.85000000000002</v>
      </c>
      <c r="N52" s="28">
        <v>294.14999999999998</v>
      </c>
      <c r="O52" s="39">
        <v>41887800</v>
      </c>
      <c r="P52" s="40">
        <v>2.7349182173366002E-2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44980</v>
      </c>
      <c r="E53" s="37">
        <v>572.65</v>
      </c>
      <c r="F53" s="37">
        <v>564.19999999999993</v>
      </c>
      <c r="G53" s="38">
        <v>553.84999999999991</v>
      </c>
      <c r="H53" s="38">
        <v>535.04999999999995</v>
      </c>
      <c r="I53" s="38">
        <v>524.69999999999993</v>
      </c>
      <c r="J53" s="38">
        <v>582.99999999999989</v>
      </c>
      <c r="K53" s="38">
        <v>593.35</v>
      </c>
      <c r="L53" s="38">
        <v>612.14999999999986</v>
      </c>
      <c r="M53" s="28">
        <v>574.54999999999995</v>
      </c>
      <c r="N53" s="28">
        <v>545.4</v>
      </c>
      <c r="O53" s="39">
        <v>3814200</v>
      </c>
      <c r="P53" s="40">
        <v>0.15637008572273131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44980</v>
      </c>
      <c r="E54" s="37">
        <v>310.8</v>
      </c>
      <c r="F54" s="37">
        <v>303.98333333333329</v>
      </c>
      <c r="G54" s="38">
        <v>294.96666666666658</v>
      </c>
      <c r="H54" s="38">
        <v>279.13333333333327</v>
      </c>
      <c r="I54" s="38">
        <v>270.11666666666656</v>
      </c>
      <c r="J54" s="38">
        <v>319.81666666666661</v>
      </c>
      <c r="K54" s="38">
        <v>328.83333333333337</v>
      </c>
      <c r="L54" s="38">
        <v>344.66666666666663</v>
      </c>
      <c r="M54" s="28">
        <v>313</v>
      </c>
      <c r="N54" s="28">
        <v>288.14999999999998</v>
      </c>
      <c r="O54" s="39">
        <v>5653500</v>
      </c>
      <c r="P54" s="40">
        <v>-0.10898345153664303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44980</v>
      </c>
      <c r="E55" s="37">
        <v>712.35</v>
      </c>
      <c r="F55" s="37">
        <v>711.03333333333342</v>
      </c>
      <c r="G55" s="38">
        <v>706.61666666666679</v>
      </c>
      <c r="H55" s="38">
        <v>700.88333333333333</v>
      </c>
      <c r="I55" s="38">
        <v>696.4666666666667</v>
      </c>
      <c r="J55" s="38">
        <v>716.76666666666688</v>
      </c>
      <c r="K55" s="38">
        <v>721.18333333333362</v>
      </c>
      <c r="L55" s="38">
        <v>726.91666666666697</v>
      </c>
      <c r="M55" s="28">
        <v>715.45</v>
      </c>
      <c r="N55" s="28">
        <v>705.3</v>
      </c>
      <c r="O55" s="39">
        <v>8946250</v>
      </c>
      <c r="P55" s="40">
        <v>3.9506172839506172E-2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44980</v>
      </c>
      <c r="E56" s="37">
        <v>1025.55</v>
      </c>
      <c r="F56" s="37">
        <v>1027.0333333333333</v>
      </c>
      <c r="G56" s="38">
        <v>1011.8666666666666</v>
      </c>
      <c r="H56" s="38">
        <v>998.18333333333328</v>
      </c>
      <c r="I56" s="38">
        <v>983.01666666666654</v>
      </c>
      <c r="J56" s="38">
        <v>1040.7166666666667</v>
      </c>
      <c r="K56" s="38">
        <v>1055.8833333333337</v>
      </c>
      <c r="L56" s="38">
        <v>1069.5666666666666</v>
      </c>
      <c r="M56" s="28">
        <v>1042.2</v>
      </c>
      <c r="N56" s="28">
        <v>1013.35</v>
      </c>
      <c r="O56" s="39">
        <v>8603400</v>
      </c>
      <c r="P56" s="40">
        <v>4.640683057949245E-2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44980</v>
      </c>
      <c r="E57" s="37">
        <v>225.15</v>
      </c>
      <c r="F57" s="37">
        <v>225.80000000000004</v>
      </c>
      <c r="G57" s="38">
        <v>222.80000000000007</v>
      </c>
      <c r="H57" s="38">
        <v>220.45000000000002</v>
      </c>
      <c r="I57" s="38">
        <v>217.45000000000005</v>
      </c>
      <c r="J57" s="38">
        <v>228.15000000000009</v>
      </c>
      <c r="K57" s="38">
        <v>231.15000000000003</v>
      </c>
      <c r="L57" s="38">
        <v>233.50000000000011</v>
      </c>
      <c r="M57" s="28">
        <v>228.8</v>
      </c>
      <c r="N57" s="28">
        <v>223.45</v>
      </c>
      <c r="O57" s="39">
        <v>31613400</v>
      </c>
      <c r="P57" s="40">
        <v>8.6617583369423989E-2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44980</v>
      </c>
      <c r="E58" s="37">
        <v>4344.05</v>
      </c>
      <c r="F58" s="37">
        <v>4329.8833333333341</v>
      </c>
      <c r="G58" s="38">
        <v>4248.7166666666681</v>
      </c>
      <c r="H58" s="38">
        <v>4153.3833333333341</v>
      </c>
      <c r="I58" s="38">
        <v>4072.2166666666681</v>
      </c>
      <c r="J58" s="38">
        <v>4425.2166666666681</v>
      </c>
      <c r="K58" s="38">
        <v>4506.3833333333341</v>
      </c>
      <c r="L58" s="38">
        <v>4601.7166666666681</v>
      </c>
      <c r="M58" s="28">
        <v>4411.05</v>
      </c>
      <c r="N58" s="28">
        <v>4234.55</v>
      </c>
      <c r="O58" s="39">
        <v>903150</v>
      </c>
      <c r="P58" s="40">
        <v>-8.1884720951509601E-2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44980</v>
      </c>
      <c r="E59" s="37">
        <v>1462.85</v>
      </c>
      <c r="F59" s="37">
        <v>1458.9666666666665</v>
      </c>
      <c r="G59" s="38">
        <v>1451.9333333333329</v>
      </c>
      <c r="H59" s="38">
        <v>1441.0166666666664</v>
      </c>
      <c r="I59" s="38">
        <v>1433.9833333333329</v>
      </c>
      <c r="J59" s="38">
        <v>1469.883333333333</v>
      </c>
      <c r="K59" s="38">
        <v>1476.9166666666663</v>
      </c>
      <c r="L59" s="38">
        <v>1487.833333333333</v>
      </c>
      <c r="M59" s="28">
        <v>1466</v>
      </c>
      <c r="N59" s="28">
        <v>1448.05</v>
      </c>
      <c r="O59" s="39">
        <v>2193450</v>
      </c>
      <c r="P59" s="40">
        <v>-5.2380952380952379E-3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44980</v>
      </c>
      <c r="E60" s="37">
        <v>630.1</v>
      </c>
      <c r="F60" s="37">
        <v>628.58333333333337</v>
      </c>
      <c r="G60" s="38">
        <v>624.16666666666674</v>
      </c>
      <c r="H60" s="38">
        <v>618.23333333333335</v>
      </c>
      <c r="I60" s="38">
        <v>613.81666666666672</v>
      </c>
      <c r="J60" s="38">
        <v>634.51666666666677</v>
      </c>
      <c r="K60" s="38">
        <v>638.93333333333351</v>
      </c>
      <c r="L60" s="38">
        <v>644.86666666666679</v>
      </c>
      <c r="M60" s="28">
        <v>633</v>
      </c>
      <c r="N60" s="28">
        <v>622.65</v>
      </c>
      <c r="O60" s="39">
        <v>10018000</v>
      </c>
      <c r="P60" s="40">
        <v>0.1402230821761894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44980</v>
      </c>
      <c r="E61" s="37">
        <v>892.9</v>
      </c>
      <c r="F61" s="37">
        <v>883.68333333333328</v>
      </c>
      <c r="G61" s="38">
        <v>873.31666666666661</v>
      </c>
      <c r="H61" s="38">
        <v>853.73333333333335</v>
      </c>
      <c r="I61" s="38">
        <v>843.36666666666667</v>
      </c>
      <c r="J61" s="38">
        <v>903.26666666666654</v>
      </c>
      <c r="K61" s="38">
        <v>913.6333333333331</v>
      </c>
      <c r="L61" s="38">
        <v>933.21666666666647</v>
      </c>
      <c r="M61" s="28">
        <v>894.05</v>
      </c>
      <c r="N61" s="28">
        <v>864.1</v>
      </c>
      <c r="O61" s="39">
        <v>2426900</v>
      </c>
      <c r="P61" s="40">
        <v>-4.5954870665932859E-2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44980</v>
      </c>
      <c r="E62" s="37">
        <v>333.1</v>
      </c>
      <c r="F62" s="37">
        <v>331.95000000000005</v>
      </c>
      <c r="G62" s="38">
        <v>329.60000000000008</v>
      </c>
      <c r="H62" s="38">
        <v>326.10000000000002</v>
      </c>
      <c r="I62" s="38">
        <v>323.75000000000006</v>
      </c>
      <c r="J62" s="38">
        <v>335.4500000000001</v>
      </c>
      <c r="K62" s="38">
        <v>337.8</v>
      </c>
      <c r="L62" s="38">
        <v>341.30000000000013</v>
      </c>
      <c r="M62" s="28">
        <v>334.3</v>
      </c>
      <c r="N62" s="28">
        <v>328.45</v>
      </c>
      <c r="O62" s="39">
        <v>4815000</v>
      </c>
      <c r="P62" s="40">
        <v>-4.6511627906976744E-3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44980</v>
      </c>
      <c r="E63" s="37">
        <v>159.19999999999999</v>
      </c>
      <c r="F63" s="37">
        <v>157.36666666666667</v>
      </c>
      <c r="G63" s="38">
        <v>154.93333333333334</v>
      </c>
      <c r="H63" s="38">
        <v>150.66666666666666</v>
      </c>
      <c r="I63" s="38">
        <v>148.23333333333332</v>
      </c>
      <c r="J63" s="38">
        <v>161.63333333333335</v>
      </c>
      <c r="K63" s="38">
        <v>164.06666666666669</v>
      </c>
      <c r="L63" s="38">
        <v>168.33333333333337</v>
      </c>
      <c r="M63" s="28">
        <v>159.80000000000001</v>
      </c>
      <c r="N63" s="28">
        <v>153.1</v>
      </c>
      <c r="O63" s="39">
        <v>8205000</v>
      </c>
      <c r="P63" s="40">
        <v>-7.9641054402692091E-2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44980</v>
      </c>
      <c r="E64" s="37">
        <v>1437.8</v>
      </c>
      <c r="F64" s="37">
        <v>1423.8666666666668</v>
      </c>
      <c r="G64" s="38">
        <v>1406.5333333333335</v>
      </c>
      <c r="H64" s="38">
        <v>1375.2666666666667</v>
      </c>
      <c r="I64" s="38">
        <v>1357.9333333333334</v>
      </c>
      <c r="J64" s="38">
        <v>1455.1333333333337</v>
      </c>
      <c r="K64" s="38">
        <v>1472.4666666666667</v>
      </c>
      <c r="L64" s="38">
        <v>1503.7333333333338</v>
      </c>
      <c r="M64" s="28">
        <v>1441.2</v>
      </c>
      <c r="N64" s="28">
        <v>1392.6</v>
      </c>
      <c r="O64" s="39">
        <v>1327800</v>
      </c>
      <c r="P64" s="40">
        <v>4.5841209829867675E-2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44980</v>
      </c>
      <c r="E65" s="37">
        <v>562.25</v>
      </c>
      <c r="F65" s="37">
        <v>561.1</v>
      </c>
      <c r="G65" s="38">
        <v>558.15000000000009</v>
      </c>
      <c r="H65" s="38">
        <v>554.05000000000007</v>
      </c>
      <c r="I65" s="38">
        <v>551.10000000000014</v>
      </c>
      <c r="J65" s="38">
        <v>565.20000000000005</v>
      </c>
      <c r="K65" s="38">
        <v>568.15000000000009</v>
      </c>
      <c r="L65" s="38">
        <v>572.25</v>
      </c>
      <c r="M65" s="28">
        <v>564.04999999999995</v>
      </c>
      <c r="N65" s="28">
        <v>557</v>
      </c>
      <c r="O65" s="39">
        <v>9526250</v>
      </c>
      <c r="P65" s="40">
        <v>-1.3119916032537391E-4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44980</v>
      </c>
      <c r="E66" s="37">
        <v>1781.6</v>
      </c>
      <c r="F66" s="37">
        <v>1768.1833333333334</v>
      </c>
      <c r="G66" s="38">
        <v>1738.4166666666667</v>
      </c>
      <c r="H66" s="38">
        <v>1695.2333333333333</v>
      </c>
      <c r="I66" s="38">
        <v>1665.4666666666667</v>
      </c>
      <c r="J66" s="38">
        <v>1811.3666666666668</v>
      </c>
      <c r="K66" s="38">
        <v>1841.1333333333332</v>
      </c>
      <c r="L66" s="38">
        <v>1884.3166666666668</v>
      </c>
      <c r="M66" s="28">
        <v>1797.95</v>
      </c>
      <c r="N66" s="28">
        <v>1725</v>
      </c>
      <c r="O66" s="39">
        <v>1400000</v>
      </c>
      <c r="P66" s="40">
        <v>0.13590263691683571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44980</v>
      </c>
      <c r="E67" s="37">
        <v>1888.2</v>
      </c>
      <c r="F67" s="37">
        <v>1874.9000000000003</v>
      </c>
      <c r="G67" s="38">
        <v>1856.4500000000007</v>
      </c>
      <c r="H67" s="38">
        <v>1824.7000000000005</v>
      </c>
      <c r="I67" s="38">
        <v>1806.2500000000009</v>
      </c>
      <c r="J67" s="38">
        <v>1906.6500000000005</v>
      </c>
      <c r="K67" s="38">
        <v>1925.1</v>
      </c>
      <c r="L67" s="38">
        <v>1956.8500000000004</v>
      </c>
      <c r="M67" s="28">
        <v>1893.35</v>
      </c>
      <c r="N67" s="28">
        <v>1843.15</v>
      </c>
      <c r="O67" s="39">
        <v>1296250</v>
      </c>
      <c r="P67" s="40">
        <v>-3.2468744168688189E-2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44980</v>
      </c>
      <c r="E68" s="37">
        <v>198.05</v>
      </c>
      <c r="F68" s="37">
        <v>195.26666666666668</v>
      </c>
      <c r="G68" s="38">
        <v>191.88333333333335</v>
      </c>
      <c r="H68" s="38">
        <v>185.71666666666667</v>
      </c>
      <c r="I68" s="38">
        <v>182.33333333333334</v>
      </c>
      <c r="J68" s="38">
        <v>201.43333333333337</v>
      </c>
      <c r="K68" s="38">
        <v>204.81666666666669</v>
      </c>
      <c r="L68" s="38">
        <v>210.98333333333338</v>
      </c>
      <c r="M68" s="28">
        <v>198.65</v>
      </c>
      <c r="N68" s="28">
        <v>189.1</v>
      </c>
      <c r="O68" s="39">
        <v>14518000</v>
      </c>
      <c r="P68" s="40">
        <v>-1.4071116181783609E-2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44980</v>
      </c>
      <c r="E69" s="37">
        <v>3344.1</v>
      </c>
      <c r="F69" s="37">
        <v>3357.35</v>
      </c>
      <c r="G69" s="38">
        <v>3323.7999999999997</v>
      </c>
      <c r="H69" s="38">
        <v>3303.5</v>
      </c>
      <c r="I69" s="38">
        <v>3269.95</v>
      </c>
      <c r="J69" s="38">
        <v>3377.6499999999996</v>
      </c>
      <c r="K69" s="38">
        <v>3411.2</v>
      </c>
      <c r="L69" s="38">
        <v>3431.4999999999995</v>
      </c>
      <c r="M69" s="28">
        <v>3390.9</v>
      </c>
      <c r="N69" s="28">
        <v>3337.05</v>
      </c>
      <c r="O69" s="39">
        <v>2571450</v>
      </c>
      <c r="P69" s="40">
        <v>4.4530380266010429E-3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44980</v>
      </c>
      <c r="E70" s="37">
        <v>2703.35</v>
      </c>
      <c r="F70" s="37">
        <v>2722.1666666666665</v>
      </c>
      <c r="G70" s="38">
        <v>2626.2333333333331</v>
      </c>
      <c r="H70" s="38">
        <v>2549.1166666666668</v>
      </c>
      <c r="I70" s="38">
        <v>2453.1833333333334</v>
      </c>
      <c r="J70" s="38">
        <v>2799.2833333333328</v>
      </c>
      <c r="K70" s="38">
        <v>2895.2166666666662</v>
      </c>
      <c r="L70" s="38">
        <v>2972.3333333333326</v>
      </c>
      <c r="M70" s="28">
        <v>2818.1</v>
      </c>
      <c r="N70" s="28">
        <v>2645.05</v>
      </c>
      <c r="O70" s="39">
        <v>957750</v>
      </c>
      <c r="P70" s="40">
        <v>6.9812901424183185E-2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44980</v>
      </c>
      <c r="E71" s="37">
        <v>359.3</v>
      </c>
      <c r="F71" s="37">
        <v>358.56666666666666</v>
      </c>
      <c r="G71" s="38">
        <v>354.23333333333335</v>
      </c>
      <c r="H71" s="38">
        <v>349.16666666666669</v>
      </c>
      <c r="I71" s="38">
        <v>344.83333333333337</v>
      </c>
      <c r="J71" s="38">
        <v>363.63333333333333</v>
      </c>
      <c r="K71" s="38">
        <v>367.9666666666667</v>
      </c>
      <c r="L71" s="38">
        <v>373.0333333333333</v>
      </c>
      <c r="M71" s="28">
        <v>362.9</v>
      </c>
      <c r="N71" s="28">
        <v>353.5</v>
      </c>
      <c r="O71" s="39">
        <v>46168650</v>
      </c>
      <c r="P71" s="40">
        <v>-2.2258718289188621E-2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44980</v>
      </c>
      <c r="E72" s="37">
        <v>4353.2</v>
      </c>
      <c r="F72" s="37">
        <v>4357.5666666666666</v>
      </c>
      <c r="G72" s="38">
        <v>4322.2833333333328</v>
      </c>
      <c r="H72" s="38">
        <v>4291.3666666666659</v>
      </c>
      <c r="I72" s="38">
        <v>4256.0833333333321</v>
      </c>
      <c r="J72" s="38">
        <v>4388.4833333333336</v>
      </c>
      <c r="K72" s="38">
        <v>4423.7666666666682</v>
      </c>
      <c r="L72" s="38">
        <v>4454.6833333333343</v>
      </c>
      <c r="M72" s="28">
        <v>4392.8500000000004</v>
      </c>
      <c r="N72" s="28">
        <v>4326.6499999999996</v>
      </c>
      <c r="O72" s="39">
        <v>2040625</v>
      </c>
      <c r="P72" s="40">
        <v>-1.9637280807110257E-2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44980</v>
      </c>
      <c r="E73" s="37">
        <v>3291.65</v>
      </c>
      <c r="F73" s="37">
        <v>3264.75</v>
      </c>
      <c r="G73" s="38">
        <v>3229.5</v>
      </c>
      <c r="H73" s="38">
        <v>3167.35</v>
      </c>
      <c r="I73" s="38">
        <v>3132.1</v>
      </c>
      <c r="J73" s="38">
        <v>3326.9</v>
      </c>
      <c r="K73" s="38">
        <v>3362.15</v>
      </c>
      <c r="L73" s="38">
        <v>3424.3</v>
      </c>
      <c r="M73" s="28">
        <v>3300</v>
      </c>
      <c r="N73" s="28">
        <v>3202.6</v>
      </c>
      <c r="O73" s="39">
        <v>3215625</v>
      </c>
      <c r="P73" s="40">
        <v>-1.3475786534951144E-2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44980</v>
      </c>
      <c r="E74" s="37">
        <v>2099.25</v>
      </c>
      <c r="F74" s="37">
        <v>2079.8833333333332</v>
      </c>
      <c r="G74" s="38">
        <v>2054.8666666666663</v>
      </c>
      <c r="H74" s="38">
        <v>2010.4833333333331</v>
      </c>
      <c r="I74" s="38">
        <v>1985.4666666666662</v>
      </c>
      <c r="J74" s="38">
        <v>2124.2666666666664</v>
      </c>
      <c r="K74" s="38">
        <v>2149.2833333333328</v>
      </c>
      <c r="L74" s="38">
        <v>2193.6666666666665</v>
      </c>
      <c r="M74" s="28">
        <v>2104.9</v>
      </c>
      <c r="N74" s="28">
        <v>2035.5</v>
      </c>
      <c r="O74" s="39">
        <v>701250</v>
      </c>
      <c r="P74" s="40">
        <v>-1.7341040462427744E-2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44980</v>
      </c>
      <c r="E75" s="37">
        <v>181.95</v>
      </c>
      <c r="F75" s="37">
        <v>180.20000000000002</v>
      </c>
      <c r="G75" s="38">
        <v>177.85000000000002</v>
      </c>
      <c r="H75" s="38">
        <v>173.75</v>
      </c>
      <c r="I75" s="38">
        <v>171.4</v>
      </c>
      <c r="J75" s="38">
        <v>184.30000000000004</v>
      </c>
      <c r="K75" s="38">
        <v>186.65</v>
      </c>
      <c r="L75" s="38">
        <v>190.75000000000006</v>
      </c>
      <c r="M75" s="28">
        <v>182.55</v>
      </c>
      <c r="N75" s="28">
        <v>176.1</v>
      </c>
      <c r="O75" s="39">
        <v>24886800</v>
      </c>
      <c r="P75" s="40">
        <v>-1.115720211700758E-2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44980</v>
      </c>
      <c r="E76" s="37">
        <v>134.4</v>
      </c>
      <c r="F76" s="37">
        <v>133.80000000000001</v>
      </c>
      <c r="G76" s="38">
        <v>132.40000000000003</v>
      </c>
      <c r="H76" s="38">
        <v>130.40000000000003</v>
      </c>
      <c r="I76" s="38">
        <v>129.00000000000006</v>
      </c>
      <c r="J76" s="38">
        <v>135.80000000000001</v>
      </c>
      <c r="K76" s="38">
        <v>137.19999999999999</v>
      </c>
      <c r="L76" s="38">
        <v>139.19999999999999</v>
      </c>
      <c r="M76" s="28">
        <v>135.19999999999999</v>
      </c>
      <c r="N76" s="28">
        <v>131.80000000000001</v>
      </c>
      <c r="O76" s="39">
        <v>72080000</v>
      </c>
      <c r="P76" s="40">
        <v>-1.4223194748358862E-2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44980</v>
      </c>
      <c r="E77" s="37">
        <v>108.95</v>
      </c>
      <c r="F77" s="37">
        <v>107.96666666666665</v>
      </c>
      <c r="G77" s="38">
        <v>106.73333333333331</v>
      </c>
      <c r="H77" s="38">
        <v>104.51666666666665</v>
      </c>
      <c r="I77" s="38">
        <v>103.2833333333333</v>
      </c>
      <c r="J77" s="38">
        <v>110.18333333333331</v>
      </c>
      <c r="K77" s="38">
        <v>111.41666666666666</v>
      </c>
      <c r="L77" s="38">
        <v>113.63333333333331</v>
      </c>
      <c r="M77" s="28">
        <v>109.2</v>
      </c>
      <c r="N77" s="28">
        <v>105.75</v>
      </c>
      <c r="O77" s="39">
        <v>14461200</v>
      </c>
      <c r="P77" s="40">
        <v>0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44980</v>
      </c>
      <c r="E78" s="37">
        <v>96</v>
      </c>
      <c r="F78" s="37">
        <v>96.466666666666654</v>
      </c>
      <c r="G78" s="38">
        <v>94.383333333333312</v>
      </c>
      <c r="H78" s="38">
        <v>92.766666666666652</v>
      </c>
      <c r="I78" s="38">
        <v>90.683333333333309</v>
      </c>
      <c r="J78" s="38">
        <v>98.083333333333314</v>
      </c>
      <c r="K78" s="38">
        <v>100.16666666666666</v>
      </c>
      <c r="L78" s="38">
        <v>101.78333333333332</v>
      </c>
      <c r="M78" s="28">
        <v>98.55</v>
      </c>
      <c r="N78" s="28">
        <v>94.85</v>
      </c>
      <c r="O78" s="39">
        <v>45319950</v>
      </c>
      <c r="P78" s="40">
        <v>2.9515693203076284E-2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44980</v>
      </c>
      <c r="E79" s="37">
        <v>385.75</v>
      </c>
      <c r="F79" s="37">
        <v>382.2</v>
      </c>
      <c r="G79" s="38">
        <v>377.54999999999995</v>
      </c>
      <c r="H79" s="38">
        <v>369.34999999999997</v>
      </c>
      <c r="I79" s="38">
        <v>364.69999999999993</v>
      </c>
      <c r="J79" s="38">
        <v>390.4</v>
      </c>
      <c r="K79" s="38">
        <v>395.04999999999995</v>
      </c>
      <c r="L79" s="38">
        <v>403.25</v>
      </c>
      <c r="M79" s="28">
        <v>386.85</v>
      </c>
      <c r="N79" s="28">
        <v>374</v>
      </c>
      <c r="O79" s="39">
        <v>6007350</v>
      </c>
      <c r="P79" s="40">
        <v>-2.167630057803468E-3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44980</v>
      </c>
      <c r="E80" s="37">
        <v>38.6</v>
      </c>
      <c r="F80" s="37">
        <v>38.166666666666664</v>
      </c>
      <c r="G80" s="38">
        <v>37.583333333333329</v>
      </c>
      <c r="H80" s="38">
        <v>36.566666666666663</v>
      </c>
      <c r="I80" s="38">
        <v>35.983333333333327</v>
      </c>
      <c r="J80" s="38">
        <v>39.18333333333333</v>
      </c>
      <c r="K80" s="38">
        <v>39.766666666666659</v>
      </c>
      <c r="L80" s="38">
        <v>40.783333333333331</v>
      </c>
      <c r="M80" s="28">
        <v>38.75</v>
      </c>
      <c r="N80" s="28">
        <v>37.15</v>
      </c>
      <c r="O80" s="39">
        <v>142447500</v>
      </c>
      <c r="P80" s="40">
        <v>-1.9513706055443704E-2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44980</v>
      </c>
      <c r="E81" s="37">
        <v>554.65</v>
      </c>
      <c r="F81" s="37">
        <v>547.06666666666661</v>
      </c>
      <c r="G81" s="38">
        <v>537.68333333333317</v>
      </c>
      <c r="H81" s="38">
        <v>520.71666666666658</v>
      </c>
      <c r="I81" s="38">
        <v>511.33333333333314</v>
      </c>
      <c r="J81" s="38">
        <v>564.03333333333319</v>
      </c>
      <c r="K81" s="38">
        <v>573.41666666666663</v>
      </c>
      <c r="L81" s="38">
        <v>590.38333333333321</v>
      </c>
      <c r="M81" s="28">
        <v>556.45000000000005</v>
      </c>
      <c r="N81" s="28">
        <v>530.1</v>
      </c>
      <c r="O81" s="39">
        <v>7182500</v>
      </c>
      <c r="P81" s="40">
        <v>-7.7227011494252875E-3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44980</v>
      </c>
      <c r="E82" s="37">
        <v>920.9</v>
      </c>
      <c r="F82" s="37">
        <v>918.83333333333337</v>
      </c>
      <c r="G82" s="38">
        <v>910.06666666666672</v>
      </c>
      <c r="H82" s="38">
        <v>899.23333333333335</v>
      </c>
      <c r="I82" s="38">
        <v>890.4666666666667</v>
      </c>
      <c r="J82" s="38">
        <v>929.66666666666674</v>
      </c>
      <c r="K82" s="38">
        <v>938.43333333333339</v>
      </c>
      <c r="L82" s="38">
        <v>949.26666666666677</v>
      </c>
      <c r="M82" s="28">
        <v>927.6</v>
      </c>
      <c r="N82" s="28">
        <v>908</v>
      </c>
      <c r="O82" s="39">
        <v>5228000</v>
      </c>
      <c r="P82" s="40">
        <v>3.2589373888998616E-2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44980</v>
      </c>
      <c r="E83" s="37">
        <v>1192.5</v>
      </c>
      <c r="F83" s="37">
        <v>1183.8999999999999</v>
      </c>
      <c r="G83" s="38">
        <v>1167.8499999999997</v>
      </c>
      <c r="H83" s="38">
        <v>1143.1999999999998</v>
      </c>
      <c r="I83" s="38">
        <v>1127.1499999999996</v>
      </c>
      <c r="J83" s="38">
        <v>1208.5499999999997</v>
      </c>
      <c r="K83" s="38">
        <v>1224.5999999999999</v>
      </c>
      <c r="L83" s="38">
        <v>1249.2499999999998</v>
      </c>
      <c r="M83" s="28">
        <v>1199.95</v>
      </c>
      <c r="N83" s="28">
        <v>1159.25</v>
      </c>
      <c r="O83" s="39">
        <v>4226625</v>
      </c>
      <c r="P83" s="40">
        <v>1.3451543870376031E-2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44980</v>
      </c>
      <c r="E84" s="37">
        <v>297.25</v>
      </c>
      <c r="F84" s="37">
        <v>296.34999999999997</v>
      </c>
      <c r="G84" s="38">
        <v>294.09999999999991</v>
      </c>
      <c r="H84" s="38">
        <v>290.94999999999993</v>
      </c>
      <c r="I84" s="38">
        <v>288.69999999999987</v>
      </c>
      <c r="J84" s="38">
        <v>299.49999999999994</v>
      </c>
      <c r="K84" s="38">
        <v>301.75000000000006</v>
      </c>
      <c r="L84" s="38">
        <v>304.89999999999998</v>
      </c>
      <c r="M84" s="28">
        <v>298.60000000000002</v>
      </c>
      <c r="N84" s="28">
        <v>293.2</v>
      </c>
      <c r="O84" s="39">
        <v>7394000</v>
      </c>
      <c r="P84" s="40">
        <v>-2.8128286014721345E-2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44980</v>
      </c>
      <c r="E85" s="37">
        <v>1603.55</v>
      </c>
      <c r="F85" s="37">
        <v>1609.1333333333332</v>
      </c>
      <c r="G85" s="38">
        <v>1589.4666666666665</v>
      </c>
      <c r="H85" s="38">
        <v>1575.3833333333332</v>
      </c>
      <c r="I85" s="38">
        <v>1555.7166666666665</v>
      </c>
      <c r="J85" s="38">
        <v>1623.2166666666665</v>
      </c>
      <c r="K85" s="38">
        <v>1642.8833333333334</v>
      </c>
      <c r="L85" s="38">
        <v>1656.9666666666665</v>
      </c>
      <c r="M85" s="28">
        <v>1628.8</v>
      </c>
      <c r="N85" s="28">
        <v>1595.05</v>
      </c>
      <c r="O85" s="39">
        <v>8806025</v>
      </c>
      <c r="P85" s="40">
        <v>5.3471985452892376E-2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44980</v>
      </c>
      <c r="E86" s="37">
        <v>460.95</v>
      </c>
      <c r="F86" s="37">
        <v>457.81666666666661</v>
      </c>
      <c r="G86" s="38">
        <v>451.98333333333323</v>
      </c>
      <c r="H86" s="38">
        <v>443.01666666666665</v>
      </c>
      <c r="I86" s="38">
        <v>437.18333333333328</v>
      </c>
      <c r="J86" s="38">
        <v>466.78333333333319</v>
      </c>
      <c r="K86" s="38">
        <v>472.61666666666656</v>
      </c>
      <c r="L86" s="38">
        <v>481.58333333333314</v>
      </c>
      <c r="M86" s="28">
        <v>463.65</v>
      </c>
      <c r="N86" s="28">
        <v>448.85</v>
      </c>
      <c r="O86" s="39">
        <v>4488750</v>
      </c>
      <c r="P86" s="40">
        <v>-1.9923580786026202E-2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44980</v>
      </c>
      <c r="E87" s="37">
        <v>2571.75</v>
      </c>
      <c r="F87" s="37">
        <v>2539.5833333333335</v>
      </c>
      <c r="G87" s="38">
        <v>2494.166666666667</v>
      </c>
      <c r="H87" s="38">
        <v>2416.5833333333335</v>
      </c>
      <c r="I87" s="38">
        <v>2371.166666666667</v>
      </c>
      <c r="J87" s="38">
        <v>2617.166666666667</v>
      </c>
      <c r="K87" s="38">
        <v>2662.5833333333339</v>
      </c>
      <c r="L87" s="38">
        <v>2740.166666666667</v>
      </c>
      <c r="M87" s="28">
        <v>2585</v>
      </c>
      <c r="N87" s="28">
        <v>2462</v>
      </c>
      <c r="O87" s="39">
        <v>3406800</v>
      </c>
      <c r="P87" s="40">
        <v>3.9736312030763596E-2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44980</v>
      </c>
      <c r="E88" s="37">
        <v>1191.2</v>
      </c>
      <c r="F88" s="37">
        <v>1184.25</v>
      </c>
      <c r="G88" s="38">
        <v>1174.3</v>
      </c>
      <c r="H88" s="38">
        <v>1157.3999999999999</v>
      </c>
      <c r="I88" s="38">
        <v>1147.4499999999998</v>
      </c>
      <c r="J88" s="38">
        <v>1201.1500000000001</v>
      </c>
      <c r="K88" s="38">
        <v>1211.0999999999999</v>
      </c>
      <c r="L88" s="38">
        <v>1228.0000000000002</v>
      </c>
      <c r="M88" s="28">
        <v>1194.2</v>
      </c>
      <c r="N88" s="28">
        <v>1167.3499999999999</v>
      </c>
      <c r="O88" s="39">
        <v>4132000</v>
      </c>
      <c r="P88" s="40">
        <v>-4.5286506469500921E-2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44980</v>
      </c>
      <c r="E89" s="37">
        <v>1130.25</v>
      </c>
      <c r="F89" s="37">
        <v>1129.1499999999999</v>
      </c>
      <c r="G89" s="38">
        <v>1118.4499999999998</v>
      </c>
      <c r="H89" s="38">
        <v>1106.6499999999999</v>
      </c>
      <c r="I89" s="38">
        <v>1095.9499999999998</v>
      </c>
      <c r="J89" s="38">
        <v>1140.9499999999998</v>
      </c>
      <c r="K89" s="38">
        <v>1151.6500000000001</v>
      </c>
      <c r="L89" s="38">
        <v>1163.4499999999998</v>
      </c>
      <c r="M89" s="28">
        <v>1139.8499999999999</v>
      </c>
      <c r="N89" s="28">
        <v>1117.3499999999999</v>
      </c>
      <c r="O89" s="39">
        <v>10200400</v>
      </c>
      <c r="P89" s="40">
        <v>1.5541152693567496E-2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44980</v>
      </c>
      <c r="E90" s="37">
        <v>2645</v>
      </c>
      <c r="F90" s="37">
        <v>2648.1333333333332</v>
      </c>
      <c r="G90" s="38">
        <v>2623.5666666666666</v>
      </c>
      <c r="H90" s="38">
        <v>2602.1333333333332</v>
      </c>
      <c r="I90" s="38">
        <v>2577.5666666666666</v>
      </c>
      <c r="J90" s="38">
        <v>2669.5666666666666</v>
      </c>
      <c r="K90" s="38">
        <v>2694.1333333333332</v>
      </c>
      <c r="L90" s="38">
        <v>2715.5666666666666</v>
      </c>
      <c r="M90" s="28">
        <v>2672.7</v>
      </c>
      <c r="N90" s="28">
        <v>2626.7</v>
      </c>
      <c r="O90" s="39">
        <v>17541300</v>
      </c>
      <c r="P90" s="40">
        <v>1.2414724521245282E-2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44980</v>
      </c>
      <c r="E91" s="37">
        <v>1904.95</v>
      </c>
      <c r="F91" s="37">
        <v>1896.2833333333335</v>
      </c>
      <c r="G91" s="38">
        <v>1882.5666666666671</v>
      </c>
      <c r="H91" s="38">
        <v>1860.1833333333336</v>
      </c>
      <c r="I91" s="38">
        <v>1846.4666666666672</v>
      </c>
      <c r="J91" s="38">
        <v>1918.666666666667</v>
      </c>
      <c r="K91" s="38">
        <v>1932.3833333333337</v>
      </c>
      <c r="L91" s="38">
        <v>1954.7666666666669</v>
      </c>
      <c r="M91" s="28">
        <v>1910</v>
      </c>
      <c r="N91" s="28">
        <v>1873.9</v>
      </c>
      <c r="O91" s="39">
        <v>2015700</v>
      </c>
      <c r="P91" s="40">
        <v>8.7040931888044001E-2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44980</v>
      </c>
      <c r="E92" s="37">
        <v>1616.8</v>
      </c>
      <c r="F92" s="37">
        <v>1618.25</v>
      </c>
      <c r="G92" s="38">
        <v>1604.55</v>
      </c>
      <c r="H92" s="38">
        <v>1592.3</v>
      </c>
      <c r="I92" s="38">
        <v>1578.6</v>
      </c>
      <c r="J92" s="38">
        <v>1630.5</v>
      </c>
      <c r="K92" s="38">
        <v>1644.1999999999998</v>
      </c>
      <c r="L92" s="38">
        <v>1656.45</v>
      </c>
      <c r="M92" s="28">
        <v>1631.95</v>
      </c>
      <c r="N92" s="28">
        <v>1606</v>
      </c>
      <c r="O92" s="39">
        <v>63932550</v>
      </c>
      <c r="P92" s="40">
        <v>2.2069620420114129E-2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44980</v>
      </c>
      <c r="E93" s="37">
        <v>583.79999999999995</v>
      </c>
      <c r="F93" s="37">
        <v>584.4</v>
      </c>
      <c r="G93" s="38">
        <v>576.69999999999993</v>
      </c>
      <c r="H93" s="38">
        <v>569.59999999999991</v>
      </c>
      <c r="I93" s="38">
        <v>561.89999999999986</v>
      </c>
      <c r="J93" s="38">
        <v>591.5</v>
      </c>
      <c r="K93" s="38">
        <v>599.20000000000005</v>
      </c>
      <c r="L93" s="38">
        <v>606.30000000000007</v>
      </c>
      <c r="M93" s="28">
        <v>592.1</v>
      </c>
      <c r="N93" s="28">
        <v>577.29999999999995</v>
      </c>
      <c r="O93" s="39">
        <v>13989800</v>
      </c>
      <c r="P93" s="40">
        <v>-4.7734564519915489E-3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44980</v>
      </c>
      <c r="E94" s="37">
        <v>2767.75</v>
      </c>
      <c r="F94" s="37">
        <v>2747.6333333333332</v>
      </c>
      <c r="G94" s="38">
        <v>2721.7166666666662</v>
      </c>
      <c r="H94" s="38">
        <v>2675.6833333333329</v>
      </c>
      <c r="I94" s="38">
        <v>2649.766666666666</v>
      </c>
      <c r="J94" s="38">
        <v>2793.6666666666665</v>
      </c>
      <c r="K94" s="38">
        <v>2819.5833333333335</v>
      </c>
      <c r="L94" s="38">
        <v>2865.6166666666668</v>
      </c>
      <c r="M94" s="28">
        <v>2773.55</v>
      </c>
      <c r="N94" s="28">
        <v>2701.6</v>
      </c>
      <c r="O94" s="39">
        <v>2299500</v>
      </c>
      <c r="P94" s="40">
        <v>1.1080332409972299E-2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44980</v>
      </c>
      <c r="E95" s="37">
        <v>472.3</v>
      </c>
      <c r="F95" s="37">
        <v>473.38333333333338</v>
      </c>
      <c r="G95" s="38">
        <v>466.66666666666674</v>
      </c>
      <c r="H95" s="38">
        <v>461.03333333333336</v>
      </c>
      <c r="I95" s="38">
        <v>454.31666666666672</v>
      </c>
      <c r="J95" s="38">
        <v>479.01666666666677</v>
      </c>
      <c r="K95" s="38">
        <v>485.73333333333335</v>
      </c>
      <c r="L95" s="38">
        <v>491.36666666666679</v>
      </c>
      <c r="M95" s="28">
        <v>480.1</v>
      </c>
      <c r="N95" s="28">
        <v>467.75</v>
      </c>
      <c r="O95" s="39">
        <v>24612000</v>
      </c>
      <c r="P95" s="40">
        <v>7.1036919702692825E-2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44980</v>
      </c>
      <c r="E96" s="37">
        <v>124.05</v>
      </c>
      <c r="F96" s="37">
        <v>123.85000000000001</v>
      </c>
      <c r="G96" s="38">
        <v>122.20000000000002</v>
      </c>
      <c r="H96" s="38">
        <v>120.35000000000001</v>
      </c>
      <c r="I96" s="38">
        <v>118.70000000000002</v>
      </c>
      <c r="J96" s="38">
        <v>125.70000000000002</v>
      </c>
      <c r="K96" s="38">
        <v>127.35000000000002</v>
      </c>
      <c r="L96" s="38">
        <v>129.20000000000002</v>
      </c>
      <c r="M96" s="28">
        <v>125.5</v>
      </c>
      <c r="N96" s="28">
        <v>122</v>
      </c>
      <c r="O96" s="39">
        <v>22104000</v>
      </c>
      <c r="P96" s="40">
        <v>2.5612472160356347E-2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44980</v>
      </c>
      <c r="E97" s="37">
        <v>239.95</v>
      </c>
      <c r="F97" s="37">
        <v>239.63333333333335</v>
      </c>
      <c r="G97" s="38">
        <v>237.1166666666667</v>
      </c>
      <c r="H97" s="38">
        <v>234.28333333333336</v>
      </c>
      <c r="I97" s="38">
        <v>231.76666666666671</v>
      </c>
      <c r="J97" s="38">
        <v>242.4666666666667</v>
      </c>
      <c r="K97" s="38">
        <v>244.98333333333335</v>
      </c>
      <c r="L97" s="38">
        <v>247.81666666666669</v>
      </c>
      <c r="M97" s="28">
        <v>242.15</v>
      </c>
      <c r="N97" s="28">
        <v>236.8</v>
      </c>
      <c r="O97" s="39">
        <v>20214900</v>
      </c>
      <c r="P97" s="40">
        <v>4.5962559374126848E-2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44980</v>
      </c>
      <c r="E98" s="37">
        <v>2596.1</v>
      </c>
      <c r="F98" s="37">
        <v>2587.4166666666665</v>
      </c>
      <c r="G98" s="38">
        <v>2568.8833333333332</v>
      </c>
      <c r="H98" s="38">
        <v>2541.6666666666665</v>
      </c>
      <c r="I98" s="38">
        <v>2523.1333333333332</v>
      </c>
      <c r="J98" s="38">
        <v>2614.6333333333332</v>
      </c>
      <c r="K98" s="38">
        <v>2633.166666666667</v>
      </c>
      <c r="L98" s="38">
        <v>2660.3833333333332</v>
      </c>
      <c r="M98" s="28">
        <v>2605.9499999999998</v>
      </c>
      <c r="N98" s="28">
        <v>2560.1999999999998</v>
      </c>
      <c r="O98" s="39">
        <v>7669800</v>
      </c>
      <c r="P98" s="40">
        <v>-1.327672713238132E-2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44980</v>
      </c>
      <c r="E99" s="37">
        <v>39325.300000000003</v>
      </c>
      <c r="F99" s="37">
        <v>38941.366666666669</v>
      </c>
      <c r="G99" s="38">
        <v>38438.733333333337</v>
      </c>
      <c r="H99" s="38">
        <v>37552.166666666672</v>
      </c>
      <c r="I99" s="38">
        <v>37049.53333333334</v>
      </c>
      <c r="J99" s="38">
        <v>39827.933333333334</v>
      </c>
      <c r="K99" s="38">
        <v>40330.566666666666</v>
      </c>
      <c r="L99" s="38">
        <v>41217.133333333331</v>
      </c>
      <c r="M99" s="28">
        <v>39444</v>
      </c>
      <c r="N99" s="28">
        <v>38054.800000000003</v>
      </c>
      <c r="O99" s="39">
        <v>32775</v>
      </c>
      <c r="P99" s="40">
        <v>2.1983161833489244E-2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44980</v>
      </c>
      <c r="E100" s="37">
        <v>124.05</v>
      </c>
      <c r="F100" s="37">
        <v>122.46666666666665</v>
      </c>
      <c r="G100" s="38">
        <v>120.2833333333333</v>
      </c>
      <c r="H100" s="38">
        <v>116.51666666666665</v>
      </c>
      <c r="I100" s="38">
        <v>114.3333333333333</v>
      </c>
      <c r="J100" s="38">
        <v>126.23333333333331</v>
      </c>
      <c r="K100" s="38">
        <v>128.41666666666669</v>
      </c>
      <c r="L100" s="38">
        <v>132.18333333333331</v>
      </c>
      <c r="M100" s="28">
        <v>124.65</v>
      </c>
      <c r="N100" s="28">
        <v>118.7</v>
      </c>
      <c r="O100" s="39">
        <v>41164000</v>
      </c>
      <c r="P100" s="40">
        <v>9.9116781157998039E-3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44980</v>
      </c>
      <c r="E101" s="37">
        <v>839.85</v>
      </c>
      <c r="F101" s="37">
        <v>834.76666666666677</v>
      </c>
      <c r="G101" s="38">
        <v>825.13333333333355</v>
      </c>
      <c r="H101" s="38">
        <v>810.41666666666674</v>
      </c>
      <c r="I101" s="38">
        <v>800.78333333333353</v>
      </c>
      <c r="J101" s="38">
        <v>849.48333333333358</v>
      </c>
      <c r="K101" s="38">
        <v>859.11666666666679</v>
      </c>
      <c r="L101" s="38">
        <v>873.8333333333336</v>
      </c>
      <c r="M101" s="28">
        <v>844.4</v>
      </c>
      <c r="N101" s="28">
        <v>820.05</v>
      </c>
      <c r="O101" s="39">
        <v>99810200</v>
      </c>
      <c r="P101" s="40">
        <v>3.5445336044442832E-2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44980</v>
      </c>
      <c r="E102" s="37">
        <v>1139.5999999999999</v>
      </c>
      <c r="F102" s="37">
        <v>1136.8500000000001</v>
      </c>
      <c r="G102" s="38">
        <v>1130.7500000000002</v>
      </c>
      <c r="H102" s="38">
        <v>1121.9000000000001</v>
      </c>
      <c r="I102" s="38">
        <v>1115.8000000000002</v>
      </c>
      <c r="J102" s="38">
        <v>1145.7000000000003</v>
      </c>
      <c r="K102" s="38">
        <v>1151.8000000000002</v>
      </c>
      <c r="L102" s="38">
        <v>1160.6500000000003</v>
      </c>
      <c r="M102" s="28">
        <v>1142.95</v>
      </c>
      <c r="N102" s="28">
        <v>1128</v>
      </c>
      <c r="O102" s="39">
        <v>3504125</v>
      </c>
      <c r="P102" s="40">
        <v>3.2949135554998746E-2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44980</v>
      </c>
      <c r="E103" s="37">
        <v>456.35</v>
      </c>
      <c r="F103" s="37">
        <v>455.7166666666667</v>
      </c>
      <c r="G103" s="38">
        <v>452.43333333333339</v>
      </c>
      <c r="H103" s="38">
        <v>448.51666666666671</v>
      </c>
      <c r="I103" s="38">
        <v>445.23333333333341</v>
      </c>
      <c r="J103" s="38">
        <v>459.63333333333338</v>
      </c>
      <c r="K103" s="38">
        <v>462.91666666666669</v>
      </c>
      <c r="L103" s="38">
        <v>466.83333333333337</v>
      </c>
      <c r="M103" s="28">
        <v>459</v>
      </c>
      <c r="N103" s="28">
        <v>451.8</v>
      </c>
      <c r="O103" s="39">
        <v>12750000</v>
      </c>
      <c r="P103" s="40">
        <v>1.8859028760018859E-3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44980</v>
      </c>
      <c r="E104" s="37">
        <v>7.05</v>
      </c>
      <c r="F104" s="37">
        <v>6.9833333333333334</v>
      </c>
      <c r="G104" s="38">
        <v>6.8166666666666664</v>
      </c>
      <c r="H104" s="38">
        <v>6.583333333333333</v>
      </c>
      <c r="I104" s="38">
        <v>6.4166666666666661</v>
      </c>
      <c r="J104" s="38">
        <v>7.2166666666666668</v>
      </c>
      <c r="K104" s="38">
        <v>7.3833333333333329</v>
      </c>
      <c r="L104" s="38">
        <v>7.6166666666666671</v>
      </c>
      <c r="M104" s="28">
        <v>7.15</v>
      </c>
      <c r="N104" s="28">
        <v>6.75</v>
      </c>
      <c r="O104" s="39">
        <v>597730000</v>
      </c>
      <c r="P104" s="40">
        <v>-1.7036951767008174E-2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44980</v>
      </c>
      <c r="E105" s="37">
        <v>85.8</v>
      </c>
      <c r="F105" s="37">
        <v>84.433333333333337</v>
      </c>
      <c r="G105" s="38">
        <v>82.866666666666674</v>
      </c>
      <c r="H105" s="38">
        <v>79.933333333333337</v>
      </c>
      <c r="I105" s="38">
        <v>78.366666666666674</v>
      </c>
      <c r="J105" s="38">
        <v>87.366666666666674</v>
      </c>
      <c r="K105" s="38">
        <v>88.933333333333337</v>
      </c>
      <c r="L105" s="38">
        <v>91.866666666666674</v>
      </c>
      <c r="M105" s="28">
        <v>86</v>
      </c>
      <c r="N105" s="28">
        <v>81.5</v>
      </c>
      <c r="O105" s="39">
        <v>123990000</v>
      </c>
      <c r="P105" s="40">
        <v>2.4964867322476648E-2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44980</v>
      </c>
      <c r="E106" s="37">
        <v>58.25</v>
      </c>
      <c r="F106" s="37">
        <v>57.666666666666664</v>
      </c>
      <c r="G106" s="38">
        <v>56.833333333333329</v>
      </c>
      <c r="H106" s="38">
        <v>55.416666666666664</v>
      </c>
      <c r="I106" s="38">
        <v>54.583333333333329</v>
      </c>
      <c r="J106" s="38">
        <v>59.083333333333329</v>
      </c>
      <c r="K106" s="38">
        <v>59.916666666666657</v>
      </c>
      <c r="L106" s="38">
        <v>61.333333333333329</v>
      </c>
      <c r="M106" s="28">
        <v>58.5</v>
      </c>
      <c r="N106" s="28">
        <v>56.25</v>
      </c>
      <c r="O106" s="39">
        <v>166485000</v>
      </c>
      <c r="P106" s="40">
        <v>-5.5565010211027908E-2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44980</v>
      </c>
      <c r="E107" s="37">
        <v>139.6</v>
      </c>
      <c r="F107" s="37">
        <v>138.38333333333333</v>
      </c>
      <c r="G107" s="38">
        <v>136.96666666666664</v>
      </c>
      <c r="H107" s="38">
        <v>134.33333333333331</v>
      </c>
      <c r="I107" s="38">
        <v>132.91666666666663</v>
      </c>
      <c r="J107" s="38">
        <v>141.01666666666665</v>
      </c>
      <c r="K107" s="38">
        <v>142.43333333333334</v>
      </c>
      <c r="L107" s="38">
        <v>145.06666666666666</v>
      </c>
      <c r="M107" s="28">
        <v>139.80000000000001</v>
      </c>
      <c r="N107" s="28">
        <v>135.75</v>
      </c>
      <c r="O107" s="39">
        <v>39570000</v>
      </c>
      <c r="P107" s="40">
        <v>-1.7870439314966492E-2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44980</v>
      </c>
      <c r="E108" s="37">
        <v>426.25</v>
      </c>
      <c r="F108" s="37">
        <v>422.66666666666669</v>
      </c>
      <c r="G108" s="38">
        <v>418.08333333333337</v>
      </c>
      <c r="H108" s="38">
        <v>409.91666666666669</v>
      </c>
      <c r="I108" s="38">
        <v>405.33333333333337</v>
      </c>
      <c r="J108" s="38">
        <v>430.83333333333337</v>
      </c>
      <c r="K108" s="38">
        <v>435.41666666666674</v>
      </c>
      <c r="L108" s="38">
        <v>443.58333333333337</v>
      </c>
      <c r="M108" s="28">
        <v>427.25</v>
      </c>
      <c r="N108" s="28">
        <v>414.5</v>
      </c>
      <c r="O108" s="39">
        <v>7405750</v>
      </c>
      <c r="P108" s="40">
        <v>2.1429926038308362E-2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44980</v>
      </c>
      <c r="E109" s="37">
        <v>304.55</v>
      </c>
      <c r="F109" s="37">
        <v>301.61666666666662</v>
      </c>
      <c r="G109" s="38">
        <v>295.98333333333323</v>
      </c>
      <c r="H109" s="38">
        <v>287.41666666666663</v>
      </c>
      <c r="I109" s="38">
        <v>281.78333333333325</v>
      </c>
      <c r="J109" s="38">
        <v>310.18333333333322</v>
      </c>
      <c r="K109" s="38">
        <v>315.81666666666655</v>
      </c>
      <c r="L109" s="38">
        <v>324.38333333333321</v>
      </c>
      <c r="M109" s="28">
        <v>307.25</v>
      </c>
      <c r="N109" s="28">
        <v>293.05</v>
      </c>
      <c r="O109" s="39">
        <v>29066000</v>
      </c>
      <c r="P109" s="40">
        <v>8.7555189702911027E-2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44980</v>
      </c>
      <c r="E110" s="37">
        <v>194.9</v>
      </c>
      <c r="F110" s="37">
        <v>193.61666666666665</v>
      </c>
      <c r="G110" s="38">
        <v>190.73333333333329</v>
      </c>
      <c r="H110" s="38">
        <v>186.56666666666663</v>
      </c>
      <c r="I110" s="38">
        <v>183.68333333333328</v>
      </c>
      <c r="J110" s="38">
        <v>197.7833333333333</v>
      </c>
      <c r="K110" s="38">
        <v>200.66666666666669</v>
      </c>
      <c r="L110" s="38">
        <v>204.83333333333331</v>
      </c>
      <c r="M110" s="28">
        <v>196.5</v>
      </c>
      <c r="N110" s="28">
        <v>189.45</v>
      </c>
      <c r="O110" s="39">
        <v>14772600</v>
      </c>
      <c r="P110" s="40">
        <v>2.3612750885478157E-3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44980</v>
      </c>
      <c r="E111" s="37">
        <v>4468</v>
      </c>
      <c r="F111" s="37">
        <v>4421.3999999999996</v>
      </c>
      <c r="G111" s="38">
        <v>4362.4999999999991</v>
      </c>
      <c r="H111" s="38">
        <v>4256.9999999999991</v>
      </c>
      <c r="I111" s="38">
        <v>4198.0999999999985</v>
      </c>
      <c r="J111" s="38">
        <v>4526.8999999999996</v>
      </c>
      <c r="K111" s="38">
        <v>4585.8000000000011</v>
      </c>
      <c r="L111" s="38">
        <v>4691.3</v>
      </c>
      <c r="M111" s="28">
        <v>4480.3</v>
      </c>
      <c r="N111" s="28">
        <v>4315.8999999999996</v>
      </c>
      <c r="O111" s="39">
        <v>314400</v>
      </c>
      <c r="P111" s="40">
        <v>-1.3182674199623353E-2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44980</v>
      </c>
      <c r="E112" s="37">
        <v>2142.3000000000002</v>
      </c>
      <c r="F112" s="37">
        <v>2126.9166666666665</v>
      </c>
      <c r="G112" s="38">
        <v>2101.833333333333</v>
      </c>
      <c r="H112" s="38">
        <v>2061.3666666666663</v>
      </c>
      <c r="I112" s="38">
        <v>2036.2833333333328</v>
      </c>
      <c r="J112" s="38">
        <v>2167.3833333333332</v>
      </c>
      <c r="K112" s="38">
        <v>2192.4666666666662</v>
      </c>
      <c r="L112" s="38">
        <v>2232.9333333333334</v>
      </c>
      <c r="M112" s="28">
        <v>2152</v>
      </c>
      <c r="N112" s="28">
        <v>2086.4499999999998</v>
      </c>
      <c r="O112" s="39">
        <v>2321400</v>
      </c>
      <c r="P112" s="40">
        <v>6.7457580355911165E-2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44980</v>
      </c>
      <c r="E113" s="37">
        <v>1092.55</v>
      </c>
      <c r="F113" s="37">
        <v>1091.8499999999999</v>
      </c>
      <c r="G113" s="38">
        <v>1076.7999999999997</v>
      </c>
      <c r="H113" s="38">
        <v>1061.0499999999997</v>
      </c>
      <c r="I113" s="38">
        <v>1045.9999999999995</v>
      </c>
      <c r="J113" s="38">
        <v>1107.5999999999999</v>
      </c>
      <c r="K113" s="38">
        <v>1122.6500000000001</v>
      </c>
      <c r="L113" s="38">
        <v>1138.4000000000001</v>
      </c>
      <c r="M113" s="28">
        <v>1106.9000000000001</v>
      </c>
      <c r="N113" s="28">
        <v>1076.0999999999999</v>
      </c>
      <c r="O113" s="39">
        <v>26428050</v>
      </c>
      <c r="P113" s="40">
        <v>7.0446923301254016E-2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44980</v>
      </c>
      <c r="E114" s="37">
        <v>152.85</v>
      </c>
      <c r="F114" s="37">
        <v>152.06666666666666</v>
      </c>
      <c r="G114" s="38">
        <v>146.58333333333331</v>
      </c>
      <c r="H114" s="38">
        <v>140.31666666666666</v>
      </c>
      <c r="I114" s="38">
        <v>134.83333333333331</v>
      </c>
      <c r="J114" s="38">
        <v>158.33333333333331</v>
      </c>
      <c r="K114" s="38">
        <v>163.81666666666666</v>
      </c>
      <c r="L114" s="38">
        <v>170.08333333333331</v>
      </c>
      <c r="M114" s="28">
        <v>157.55000000000001</v>
      </c>
      <c r="N114" s="28">
        <v>145.80000000000001</v>
      </c>
      <c r="O114" s="39">
        <v>26787600</v>
      </c>
      <c r="P114" s="40">
        <v>1.2809654880372645E-2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44980</v>
      </c>
      <c r="E115" s="37">
        <v>1541.8</v>
      </c>
      <c r="F115" s="37">
        <v>1537.2166666666665</v>
      </c>
      <c r="G115" s="38">
        <v>1523.5333333333328</v>
      </c>
      <c r="H115" s="38">
        <v>1505.2666666666664</v>
      </c>
      <c r="I115" s="38">
        <v>1491.5833333333328</v>
      </c>
      <c r="J115" s="38">
        <v>1555.4833333333329</v>
      </c>
      <c r="K115" s="38">
        <v>1569.1666666666667</v>
      </c>
      <c r="L115" s="38">
        <v>1587.4333333333329</v>
      </c>
      <c r="M115" s="28">
        <v>1550.9</v>
      </c>
      <c r="N115" s="28">
        <v>1518.95</v>
      </c>
      <c r="O115" s="39">
        <v>35076800</v>
      </c>
      <c r="P115" s="40">
        <v>-3.0416947690810787E-2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44980</v>
      </c>
      <c r="E116" s="37">
        <v>443</v>
      </c>
      <c r="F116" s="37">
        <v>437.16666666666669</v>
      </c>
      <c r="G116" s="38">
        <v>428.83333333333337</v>
      </c>
      <c r="H116" s="38">
        <v>414.66666666666669</v>
      </c>
      <c r="I116" s="38">
        <v>406.33333333333337</v>
      </c>
      <c r="J116" s="38">
        <v>451.33333333333337</v>
      </c>
      <c r="K116" s="38">
        <v>459.66666666666674</v>
      </c>
      <c r="L116" s="38">
        <v>473.83333333333337</v>
      </c>
      <c r="M116" s="28">
        <v>445.5</v>
      </c>
      <c r="N116" s="28">
        <v>423</v>
      </c>
      <c r="O116" s="39">
        <v>4462000</v>
      </c>
      <c r="P116" s="40">
        <v>-2.1491228070175439E-2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44980</v>
      </c>
      <c r="E117" s="37">
        <v>82.5</v>
      </c>
      <c r="F117" s="37">
        <v>82.766666666666666</v>
      </c>
      <c r="G117" s="38">
        <v>81.633333333333326</v>
      </c>
      <c r="H117" s="38">
        <v>80.766666666666666</v>
      </c>
      <c r="I117" s="38">
        <v>79.633333333333326</v>
      </c>
      <c r="J117" s="38">
        <v>83.633333333333326</v>
      </c>
      <c r="K117" s="38">
        <v>84.76666666666668</v>
      </c>
      <c r="L117" s="38">
        <v>85.633333333333326</v>
      </c>
      <c r="M117" s="28">
        <v>83.9</v>
      </c>
      <c r="N117" s="28">
        <v>81.900000000000006</v>
      </c>
      <c r="O117" s="39">
        <v>75747750</v>
      </c>
      <c r="P117" s="40">
        <v>6.5122018097066081E-2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44980</v>
      </c>
      <c r="E118" s="37">
        <v>846.4</v>
      </c>
      <c r="F118" s="37">
        <v>846.98333333333323</v>
      </c>
      <c r="G118" s="38">
        <v>839.41666666666652</v>
      </c>
      <c r="H118" s="38">
        <v>832.43333333333328</v>
      </c>
      <c r="I118" s="38">
        <v>824.86666666666656</v>
      </c>
      <c r="J118" s="38">
        <v>853.96666666666647</v>
      </c>
      <c r="K118" s="38">
        <v>861.5333333333333</v>
      </c>
      <c r="L118" s="38">
        <v>868.51666666666642</v>
      </c>
      <c r="M118" s="28">
        <v>854.55</v>
      </c>
      <c r="N118" s="28">
        <v>840</v>
      </c>
      <c r="O118" s="39">
        <v>1713400</v>
      </c>
      <c r="P118" s="40">
        <v>2.0123839009287926E-2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44980</v>
      </c>
      <c r="E119" s="37">
        <v>638.35</v>
      </c>
      <c r="F119" s="37">
        <v>633.46666666666658</v>
      </c>
      <c r="G119" s="38">
        <v>627.43333333333317</v>
      </c>
      <c r="H119" s="38">
        <v>616.51666666666654</v>
      </c>
      <c r="I119" s="38">
        <v>610.48333333333312</v>
      </c>
      <c r="J119" s="38">
        <v>644.38333333333321</v>
      </c>
      <c r="K119" s="38">
        <v>650.41666666666674</v>
      </c>
      <c r="L119" s="38">
        <v>661.33333333333326</v>
      </c>
      <c r="M119" s="28">
        <v>639.5</v>
      </c>
      <c r="N119" s="28">
        <v>622.54999999999995</v>
      </c>
      <c r="O119" s="39">
        <v>13485500</v>
      </c>
      <c r="P119" s="40">
        <v>-2.1832952526021833E-2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44980</v>
      </c>
      <c r="E120" s="37">
        <v>348.2</v>
      </c>
      <c r="F120" s="37">
        <v>345.16666666666669</v>
      </c>
      <c r="G120" s="38">
        <v>340.73333333333335</v>
      </c>
      <c r="H120" s="38">
        <v>333.26666666666665</v>
      </c>
      <c r="I120" s="38">
        <v>328.83333333333331</v>
      </c>
      <c r="J120" s="38">
        <v>352.63333333333338</v>
      </c>
      <c r="K120" s="38">
        <v>357.06666666666666</v>
      </c>
      <c r="L120" s="38">
        <v>364.53333333333342</v>
      </c>
      <c r="M120" s="28">
        <v>349.6</v>
      </c>
      <c r="N120" s="28">
        <v>337.7</v>
      </c>
      <c r="O120" s="39">
        <v>53110400</v>
      </c>
      <c r="P120" s="40">
        <v>3.3083315178488067E-2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44980</v>
      </c>
      <c r="E121" s="37">
        <v>588.70000000000005</v>
      </c>
      <c r="F121" s="37">
        <v>587.86666666666667</v>
      </c>
      <c r="G121" s="38">
        <v>580.7833333333333</v>
      </c>
      <c r="H121" s="38">
        <v>572.86666666666667</v>
      </c>
      <c r="I121" s="38">
        <v>565.7833333333333</v>
      </c>
      <c r="J121" s="38">
        <v>595.7833333333333</v>
      </c>
      <c r="K121" s="38">
        <v>602.86666666666656</v>
      </c>
      <c r="L121" s="38">
        <v>610.7833333333333</v>
      </c>
      <c r="M121" s="28">
        <v>594.95000000000005</v>
      </c>
      <c r="N121" s="28">
        <v>579.95000000000005</v>
      </c>
      <c r="O121" s="39">
        <v>20691250</v>
      </c>
      <c r="P121" s="40">
        <v>5.7111610668934927E-3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44980</v>
      </c>
      <c r="E122" s="37">
        <v>2731</v>
      </c>
      <c r="F122" s="37">
        <v>2728.35</v>
      </c>
      <c r="G122" s="38">
        <v>2702.6499999999996</v>
      </c>
      <c r="H122" s="38">
        <v>2674.2999999999997</v>
      </c>
      <c r="I122" s="38">
        <v>2648.5999999999995</v>
      </c>
      <c r="J122" s="38">
        <v>2756.7</v>
      </c>
      <c r="K122" s="38">
        <v>2782.3999999999996</v>
      </c>
      <c r="L122" s="38">
        <v>2810.75</v>
      </c>
      <c r="M122" s="28">
        <v>2754.05</v>
      </c>
      <c r="N122" s="28">
        <v>2700</v>
      </c>
      <c r="O122" s="39">
        <v>493250</v>
      </c>
      <c r="P122" s="40">
        <v>3.4067085953878404E-2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44980</v>
      </c>
      <c r="E123" s="37">
        <v>721.65</v>
      </c>
      <c r="F123" s="37">
        <v>718.29999999999984</v>
      </c>
      <c r="G123" s="38">
        <v>712.14999999999964</v>
      </c>
      <c r="H123" s="38">
        <v>702.64999999999975</v>
      </c>
      <c r="I123" s="38">
        <v>696.49999999999955</v>
      </c>
      <c r="J123" s="38">
        <v>727.79999999999973</v>
      </c>
      <c r="K123" s="38">
        <v>733.95</v>
      </c>
      <c r="L123" s="38">
        <v>743.44999999999982</v>
      </c>
      <c r="M123" s="28">
        <v>724.45</v>
      </c>
      <c r="N123" s="28">
        <v>708.8</v>
      </c>
      <c r="O123" s="39">
        <v>23673600</v>
      </c>
      <c r="P123" s="40">
        <v>-1.0830324909747292E-2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44980</v>
      </c>
      <c r="E124" s="37">
        <v>490.9</v>
      </c>
      <c r="F124" s="37">
        <v>489.25</v>
      </c>
      <c r="G124" s="38">
        <v>485.25</v>
      </c>
      <c r="H124" s="38">
        <v>479.6</v>
      </c>
      <c r="I124" s="38">
        <v>475.6</v>
      </c>
      <c r="J124" s="38">
        <v>494.9</v>
      </c>
      <c r="K124" s="38">
        <v>498.9</v>
      </c>
      <c r="L124" s="38">
        <v>504.54999999999995</v>
      </c>
      <c r="M124" s="28">
        <v>493.25</v>
      </c>
      <c r="N124" s="28">
        <v>483.6</v>
      </c>
      <c r="O124" s="39">
        <v>13723750</v>
      </c>
      <c r="P124" s="40">
        <v>1.4038976632492843E-2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44980</v>
      </c>
      <c r="E125" s="37">
        <v>1741.4</v>
      </c>
      <c r="F125" s="37">
        <v>1737.5166666666667</v>
      </c>
      <c r="G125" s="38">
        <v>1727.5333333333333</v>
      </c>
      <c r="H125" s="38">
        <v>1713.6666666666667</v>
      </c>
      <c r="I125" s="38">
        <v>1703.6833333333334</v>
      </c>
      <c r="J125" s="38">
        <v>1751.3833333333332</v>
      </c>
      <c r="K125" s="38">
        <v>1761.3666666666663</v>
      </c>
      <c r="L125" s="38">
        <v>1775.2333333333331</v>
      </c>
      <c r="M125" s="28">
        <v>1747.5</v>
      </c>
      <c r="N125" s="28">
        <v>1723.65</v>
      </c>
      <c r="O125" s="39">
        <v>42068400</v>
      </c>
      <c r="P125" s="40">
        <v>3.804776897394679E-4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44980</v>
      </c>
      <c r="E126" s="37">
        <v>89.5</v>
      </c>
      <c r="F126" s="37">
        <v>88.7</v>
      </c>
      <c r="G126" s="38">
        <v>87.65</v>
      </c>
      <c r="H126" s="38">
        <v>85.8</v>
      </c>
      <c r="I126" s="38">
        <v>84.75</v>
      </c>
      <c r="J126" s="38">
        <v>90.550000000000011</v>
      </c>
      <c r="K126" s="38">
        <v>91.6</v>
      </c>
      <c r="L126" s="38">
        <v>93.450000000000017</v>
      </c>
      <c r="M126" s="28">
        <v>89.75</v>
      </c>
      <c r="N126" s="28">
        <v>86.85</v>
      </c>
      <c r="O126" s="39">
        <v>59505232</v>
      </c>
      <c r="P126" s="40">
        <v>9.0799031476997572E-3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44980</v>
      </c>
      <c r="E127" s="37">
        <v>2098.0500000000002</v>
      </c>
      <c r="F127" s="37">
        <v>2078.9333333333334</v>
      </c>
      <c r="G127" s="38">
        <v>2053.3166666666666</v>
      </c>
      <c r="H127" s="38">
        <v>2008.5833333333333</v>
      </c>
      <c r="I127" s="38">
        <v>1982.9666666666665</v>
      </c>
      <c r="J127" s="38">
        <v>2123.666666666667</v>
      </c>
      <c r="K127" s="38">
        <v>2149.2833333333338</v>
      </c>
      <c r="L127" s="38">
        <v>2194.0166666666669</v>
      </c>
      <c r="M127" s="28">
        <v>2104.5500000000002</v>
      </c>
      <c r="N127" s="28">
        <v>2034.2</v>
      </c>
      <c r="O127" s="39">
        <v>1126250</v>
      </c>
      <c r="P127" s="40">
        <v>-1.3300820217246731E-3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44980</v>
      </c>
      <c r="E128" s="37">
        <v>333.35</v>
      </c>
      <c r="F128" s="37">
        <v>334.08333333333331</v>
      </c>
      <c r="G128" s="38">
        <v>324.76666666666665</v>
      </c>
      <c r="H128" s="38">
        <v>316.18333333333334</v>
      </c>
      <c r="I128" s="38">
        <v>306.86666666666667</v>
      </c>
      <c r="J128" s="38">
        <v>342.66666666666663</v>
      </c>
      <c r="K128" s="38">
        <v>351.98333333333335</v>
      </c>
      <c r="L128" s="38">
        <v>360.56666666666661</v>
      </c>
      <c r="M128" s="28">
        <v>343.4</v>
      </c>
      <c r="N128" s="28">
        <v>325.5</v>
      </c>
      <c r="O128" s="39">
        <v>9807600</v>
      </c>
      <c r="P128" s="40">
        <v>4.3661477232822196E-2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44980</v>
      </c>
      <c r="E129" s="37">
        <v>404.3</v>
      </c>
      <c r="F129" s="37">
        <v>400.11666666666662</v>
      </c>
      <c r="G129" s="38">
        <v>395.23333333333323</v>
      </c>
      <c r="H129" s="38">
        <v>386.16666666666663</v>
      </c>
      <c r="I129" s="38">
        <v>381.28333333333325</v>
      </c>
      <c r="J129" s="38">
        <v>409.18333333333322</v>
      </c>
      <c r="K129" s="38">
        <v>414.06666666666655</v>
      </c>
      <c r="L129" s="38">
        <v>423.13333333333321</v>
      </c>
      <c r="M129" s="28">
        <v>405</v>
      </c>
      <c r="N129" s="28">
        <v>391.05</v>
      </c>
      <c r="O129" s="39">
        <v>11234000</v>
      </c>
      <c r="P129" s="40">
        <v>-5.5013458950201884E-2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44980</v>
      </c>
      <c r="E130" s="37">
        <v>2137.75</v>
      </c>
      <c r="F130" s="37">
        <v>2121.65</v>
      </c>
      <c r="G130" s="38">
        <v>2099.3000000000002</v>
      </c>
      <c r="H130" s="38">
        <v>2060.85</v>
      </c>
      <c r="I130" s="38">
        <v>2038.5</v>
      </c>
      <c r="J130" s="38">
        <v>2160.1000000000004</v>
      </c>
      <c r="K130" s="38">
        <v>2182.4499999999998</v>
      </c>
      <c r="L130" s="38">
        <v>2220.9000000000005</v>
      </c>
      <c r="M130" s="28">
        <v>2144</v>
      </c>
      <c r="N130" s="28">
        <v>2083.1999999999998</v>
      </c>
      <c r="O130" s="39">
        <v>8303700</v>
      </c>
      <c r="P130" s="40">
        <v>4.0329249041569572E-2</v>
      </c>
    </row>
    <row r="131" spans="1:16" ht="12.75" customHeight="1">
      <c r="A131" s="28">
        <v>121</v>
      </c>
      <c r="B131" s="29" t="s">
        <v>86</v>
      </c>
      <c r="C131" s="30" t="s">
        <v>877</v>
      </c>
      <c r="D131" s="31">
        <v>44980</v>
      </c>
      <c r="E131" s="37">
        <v>4406.1000000000004</v>
      </c>
      <c r="F131" s="37">
        <v>4410.7166666666672</v>
      </c>
      <c r="G131" s="38">
        <v>4359.3833333333341</v>
      </c>
      <c r="H131" s="38">
        <v>4312.666666666667</v>
      </c>
      <c r="I131" s="38">
        <v>4261.3333333333339</v>
      </c>
      <c r="J131" s="38">
        <v>4457.4333333333343</v>
      </c>
      <c r="K131" s="38">
        <v>4508.7666666666664</v>
      </c>
      <c r="L131" s="38">
        <v>4555.4833333333345</v>
      </c>
      <c r="M131" s="28">
        <v>4462.05</v>
      </c>
      <c r="N131" s="28">
        <v>4364</v>
      </c>
      <c r="O131" s="39">
        <v>1650600</v>
      </c>
      <c r="P131" s="40">
        <v>-1.6797712651894212E-2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44980</v>
      </c>
      <c r="E132" s="37">
        <v>3347.8</v>
      </c>
      <c r="F132" s="37">
        <v>3319.5333333333328</v>
      </c>
      <c r="G132" s="38">
        <v>3282.2166666666658</v>
      </c>
      <c r="H132" s="38">
        <v>3216.6333333333328</v>
      </c>
      <c r="I132" s="38">
        <v>3179.3166666666657</v>
      </c>
      <c r="J132" s="38">
        <v>3385.1166666666659</v>
      </c>
      <c r="K132" s="38">
        <v>3422.4333333333334</v>
      </c>
      <c r="L132" s="38">
        <v>3488.016666666666</v>
      </c>
      <c r="M132" s="28">
        <v>3356.85</v>
      </c>
      <c r="N132" s="28">
        <v>3253.95</v>
      </c>
      <c r="O132" s="39">
        <v>1187200</v>
      </c>
      <c r="P132" s="40">
        <v>-2.2075782537067545E-2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44980</v>
      </c>
      <c r="E133" s="37">
        <v>743.4</v>
      </c>
      <c r="F133" s="37">
        <v>742.65</v>
      </c>
      <c r="G133" s="38">
        <v>732.3</v>
      </c>
      <c r="H133" s="38">
        <v>721.19999999999993</v>
      </c>
      <c r="I133" s="38">
        <v>710.84999999999991</v>
      </c>
      <c r="J133" s="38">
        <v>753.75</v>
      </c>
      <c r="K133" s="38">
        <v>764.10000000000014</v>
      </c>
      <c r="L133" s="38">
        <v>775.2</v>
      </c>
      <c r="M133" s="28">
        <v>753</v>
      </c>
      <c r="N133" s="28">
        <v>731.55</v>
      </c>
      <c r="O133" s="39">
        <v>5755350</v>
      </c>
      <c r="P133" s="40">
        <v>-1.8126450116009281E-2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44980</v>
      </c>
      <c r="E134" s="37">
        <v>1390.35</v>
      </c>
      <c r="F134" s="37">
        <v>1375.1166666666668</v>
      </c>
      <c r="G134" s="38">
        <v>1356.9833333333336</v>
      </c>
      <c r="H134" s="38">
        <v>1323.6166666666668</v>
      </c>
      <c r="I134" s="38">
        <v>1305.4833333333336</v>
      </c>
      <c r="J134" s="38">
        <v>1408.4833333333336</v>
      </c>
      <c r="K134" s="38">
        <v>1426.6166666666668</v>
      </c>
      <c r="L134" s="38">
        <v>1459.9833333333336</v>
      </c>
      <c r="M134" s="28">
        <v>1393.25</v>
      </c>
      <c r="N134" s="28">
        <v>1341.75</v>
      </c>
      <c r="O134" s="39">
        <v>12509000</v>
      </c>
      <c r="P134" s="40">
        <v>8.0280498125982341E-2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44980</v>
      </c>
      <c r="E135" s="37">
        <v>234.55</v>
      </c>
      <c r="F135" s="37">
        <v>231.9666666666667</v>
      </c>
      <c r="G135" s="38">
        <v>228.63333333333338</v>
      </c>
      <c r="H135" s="38">
        <v>222.7166666666667</v>
      </c>
      <c r="I135" s="38">
        <v>219.38333333333338</v>
      </c>
      <c r="J135" s="38">
        <v>237.88333333333338</v>
      </c>
      <c r="K135" s="38">
        <v>241.2166666666667</v>
      </c>
      <c r="L135" s="38">
        <v>247.13333333333338</v>
      </c>
      <c r="M135" s="28">
        <v>235.3</v>
      </c>
      <c r="N135" s="28">
        <v>226.05</v>
      </c>
      <c r="O135" s="39">
        <v>24184000</v>
      </c>
      <c r="P135" s="40">
        <v>7.1226080793763288E-2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44980</v>
      </c>
      <c r="E136" s="37">
        <v>115</v>
      </c>
      <c r="F136" s="37">
        <v>113.90000000000002</v>
      </c>
      <c r="G136" s="38">
        <v>112.50000000000004</v>
      </c>
      <c r="H136" s="38">
        <v>110.00000000000003</v>
      </c>
      <c r="I136" s="38">
        <v>108.60000000000005</v>
      </c>
      <c r="J136" s="38">
        <v>116.40000000000003</v>
      </c>
      <c r="K136" s="38">
        <v>117.80000000000001</v>
      </c>
      <c r="L136" s="38">
        <v>120.30000000000003</v>
      </c>
      <c r="M136" s="28">
        <v>115.3</v>
      </c>
      <c r="N136" s="28">
        <v>111.4</v>
      </c>
      <c r="O136" s="39">
        <v>41778000</v>
      </c>
      <c r="P136" s="40">
        <v>3.603343903142116E-3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44980</v>
      </c>
      <c r="E137" s="37">
        <v>502.3</v>
      </c>
      <c r="F137" s="37">
        <v>503.0333333333333</v>
      </c>
      <c r="G137" s="38">
        <v>496.76666666666659</v>
      </c>
      <c r="H137" s="38">
        <v>491.23333333333329</v>
      </c>
      <c r="I137" s="38">
        <v>484.96666666666658</v>
      </c>
      <c r="J137" s="38">
        <v>508.56666666666661</v>
      </c>
      <c r="K137" s="38">
        <v>514.83333333333326</v>
      </c>
      <c r="L137" s="38">
        <v>520.36666666666656</v>
      </c>
      <c r="M137" s="28">
        <v>509.3</v>
      </c>
      <c r="N137" s="28">
        <v>497.5</v>
      </c>
      <c r="O137" s="39">
        <v>6326400</v>
      </c>
      <c r="P137" s="40">
        <v>7.2602216278181125E-3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44980</v>
      </c>
      <c r="E138" s="37">
        <v>8946.2000000000007</v>
      </c>
      <c r="F138" s="37">
        <v>8930.9666666666672</v>
      </c>
      <c r="G138" s="38">
        <v>8876.2333333333336</v>
      </c>
      <c r="H138" s="38">
        <v>8806.2666666666664</v>
      </c>
      <c r="I138" s="38">
        <v>8751.5333333333328</v>
      </c>
      <c r="J138" s="38">
        <v>9000.9333333333343</v>
      </c>
      <c r="K138" s="38">
        <v>9055.6666666666679</v>
      </c>
      <c r="L138" s="38">
        <v>9125.633333333335</v>
      </c>
      <c r="M138" s="28">
        <v>8985.7000000000007</v>
      </c>
      <c r="N138" s="28">
        <v>8861</v>
      </c>
      <c r="O138" s="39">
        <v>2362600</v>
      </c>
      <c r="P138" s="40">
        <v>-3.8420838420838418E-2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44980</v>
      </c>
      <c r="E139" s="37">
        <v>774.9</v>
      </c>
      <c r="F139" s="37">
        <v>770.44999999999993</v>
      </c>
      <c r="G139" s="38">
        <v>762.94999999999982</v>
      </c>
      <c r="H139" s="38">
        <v>750.99999999999989</v>
      </c>
      <c r="I139" s="38">
        <v>743.49999999999977</v>
      </c>
      <c r="J139" s="38">
        <v>782.39999999999986</v>
      </c>
      <c r="K139" s="38">
        <v>789.90000000000009</v>
      </c>
      <c r="L139" s="38">
        <v>801.84999999999991</v>
      </c>
      <c r="M139" s="28">
        <v>777.95</v>
      </c>
      <c r="N139" s="28">
        <v>758.5</v>
      </c>
      <c r="O139" s="39">
        <v>14835625</v>
      </c>
      <c r="P139" s="40">
        <v>-3.27524669326055E-3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44980</v>
      </c>
      <c r="E140" s="37">
        <v>1527.55</v>
      </c>
      <c r="F140" s="37">
        <v>1510.4666666666665</v>
      </c>
      <c r="G140" s="38">
        <v>1487.633333333333</v>
      </c>
      <c r="H140" s="38">
        <v>1447.7166666666665</v>
      </c>
      <c r="I140" s="38">
        <v>1424.883333333333</v>
      </c>
      <c r="J140" s="38">
        <v>1550.383333333333</v>
      </c>
      <c r="K140" s="38">
        <v>1573.2166666666665</v>
      </c>
      <c r="L140" s="38">
        <v>1613.133333333333</v>
      </c>
      <c r="M140" s="28">
        <v>1533.3</v>
      </c>
      <c r="N140" s="28">
        <v>1470.55</v>
      </c>
      <c r="O140" s="39">
        <v>1110400</v>
      </c>
      <c r="P140" s="40">
        <v>2.8148148148148148E-2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44980</v>
      </c>
      <c r="E141" s="37">
        <v>1345.15</v>
      </c>
      <c r="F141" s="37">
        <v>1336.0333333333335</v>
      </c>
      <c r="G141" s="38">
        <v>1322.0666666666671</v>
      </c>
      <c r="H141" s="38">
        <v>1298.9833333333336</v>
      </c>
      <c r="I141" s="38">
        <v>1285.0166666666671</v>
      </c>
      <c r="J141" s="38">
        <v>1359.116666666667</v>
      </c>
      <c r="K141" s="38">
        <v>1373.0833333333337</v>
      </c>
      <c r="L141" s="38">
        <v>1396.166666666667</v>
      </c>
      <c r="M141" s="28">
        <v>1350</v>
      </c>
      <c r="N141" s="28">
        <v>1312.95</v>
      </c>
      <c r="O141" s="39">
        <v>999600</v>
      </c>
      <c r="P141" s="40">
        <v>-3.2520325203252036E-2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44980</v>
      </c>
      <c r="E142" s="37">
        <v>837.2</v>
      </c>
      <c r="F142" s="37">
        <v>837.6</v>
      </c>
      <c r="G142" s="38">
        <v>829.7</v>
      </c>
      <c r="H142" s="38">
        <v>822.2</v>
      </c>
      <c r="I142" s="38">
        <v>814.30000000000007</v>
      </c>
      <c r="J142" s="38">
        <v>845.1</v>
      </c>
      <c r="K142" s="38">
        <v>852.99999999999989</v>
      </c>
      <c r="L142" s="38">
        <v>860.5</v>
      </c>
      <c r="M142" s="28">
        <v>845.5</v>
      </c>
      <c r="N142" s="28">
        <v>830.1</v>
      </c>
      <c r="O142" s="39">
        <v>3372850</v>
      </c>
      <c r="P142" s="40">
        <v>-3.0637025966747618E-2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44980</v>
      </c>
      <c r="E143" s="37">
        <v>881.25</v>
      </c>
      <c r="F143" s="37">
        <v>871.18333333333339</v>
      </c>
      <c r="G143" s="38">
        <v>858.96666666666681</v>
      </c>
      <c r="H143" s="38">
        <v>836.68333333333339</v>
      </c>
      <c r="I143" s="38">
        <v>824.46666666666681</v>
      </c>
      <c r="J143" s="38">
        <v>893.46666666666681</v>
      </c>
      <c r="K143" s="38">
        <v>905.68333333333351</v>
      </c>
      <c r="L143" s="38">
        <v>927.96666666666681</v>
      </c>
      <c r="M143" s="28">
        <v>883.4</v>
      </c>
      <c r="N143" s="28">
        <v>848.9</v>
      </c>
      <c r="O143" s="39">
        <v>2143200</v>
      </c>
      <c r="P143" s="40">
        <v>-1.2168141592920354E-2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44980</v>
      </c>
      <c r="E144" s="37">
        <v>76.150000000000006</v>
      </c>
      <c r="F144" s="37">
        <v>75.850000000000009</v>
      </c>
      <c r="G144" s="38">
        <v>74.350000000000023</v>
      </c>
      <c r="H144" s="38">
        <v>72.550000000000011</v>
      </c>
      <c r="I144" s="38">
        <v>71.050000000000026</v>
      </c>
      <c r="J144" s="38">
        <v>77.65000000000002</v>
      </c>
      <c r="K144" s="38">
        <v>79.149999999999991</v>
      </c>
      <c r="L144" s="38">
        <v>80.950000000000017</v>
      </c>
      <c r="M144" s="28">
        <v>77.349999999999994</v>
      </c>
      <c r="N144" s="28">
        <v>74.05</v>
      </c>
      <c r="O144" s="39">
        <v>68856750</v>
      </c>
      <c r="P144" s="40">
        <v>2.2861726661987367E-2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44980</v>
      </c>
      <c r="E145" s="37">
        <v>2089.15</v>
      </c>
      <c r="F145" s="37">
        <v>2099.9333333333334</v>
      </c>
      <c r="G145" s="38">
        <v>2069.2166666666667</v>
      </c>
      <c r="H145" s="38">
        <v>2049.2833333333333</v>
      </c>
      <c r="I145" s="38">
        <v>2018.5666666666666</v>
      </c>
      <c r="J145" s="38">
        <v>2119.8666666666668</v>
      </c>
      <c r="K145" s="38">
        <v>2150.5833333333339</v>
      </c>
      <c r="L145" s="38">
        <v>2170.5166666666669</v>
      </c>
      <c r="M145" s="28">
        <v>2130.65</v>
      </c>
      <c r="N145" s="28">
        <v>2080</v>
      </c>
      <c r="O145" s="39">
        <v>1313950</v>
      </c>
      <c r="P145" s="40">
        <v>1.014799154334038E-2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44980</v>
      </c>
      <c r="E146" s="37">
        <v>91493.45</v>
      </c>
      <c r="F146" s="37">
        <v>90950.7</v>
      </c>
      <c r="G146" s="38">
        <v>90161.4</v>
      </c>
      <c r="H146" s="38">
        <v>88829.349999999991</v>
      </c>
      <c r="I146" s="38">
        <v>88040.049999999988</v>
      </c>
      <c r="J146" s="38">
        <v>92282.75</v>
      </c>
      <c r="K146" s="38">
        <v>93072.050000000017</v>
      </c>
      <c r="L146" s="38">
        <v>94404.1</v>
      </c>
      <c r="M146" s="28">
        <v>91740</v>
      </c>
      <c r="N146" s="28">
        <v>89618.65</v>
      </c>
      <c r="O146" s="39">
        <v>53190</v>
      </c>
      <c r="P146" s="40">
        <v>-5.2365812605199178E-3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44980</v>
      </c>
      <c r="E147" s="37">
        <v>1047</v>
      </c>
      <c r="F147" s="37">
        <v>1039.0166666666667</v>
      </c>
      <c r="G147" s="38">
        <v>1028.0333333333333</v>
      </c>
      <c r="H147" s="38">
        <v>1009.0666666666666</v>
      </c>
      <c r="I147" s="38">
        <v>998.08333333333326</v>
      </c>
      <c r="J147" s="38">
        <v>1057.9833333333333</v>
      </c>
      <c r="K147" s="38">
        <v>1068.9666666666665</v>
      </c>
      <c r="L147" s="38">
        <v>1087.9333333333334</v>
      </c>
      <c r="M147" s="28">
        <v>1050</v>
      </c>
      <c r="N147" s="28">
        <v>1020.05</v>
      </c>
      <c r="O147" s="39">
        <v>6172650</v>
      </c>
      <c r="P147" s="40">
        <v>-3.0326594090202177E-2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44980</v>
      </c>
      <c r="E148" s="37">
        <v>83.9</v>
      </c>
      <c r="F148" s="37">
        <v>83.6</v>
      </c>
      <c r="G148" s="38">
        <v>82.649999999999991</v>
      </c>
      <c r="H148" s="38">
        <v>81.399999999999991</v>
      </c>
      <c r="I148" s="38">
        <v>80.449999999999989</v>
      </c>
      <c r="J148" s="38">
        <v>84.85</v>
      </c>
      <c r="K148" s="38">
        <v>85.799999999999983</v>
      </c>
      <c r="L148" s="38">
        <v>87.05</v>
      </c>
      <c r="M148" s="28">
        <v>84.55</v>
      </c>
      <c r="N148" s="28">
        <v>82.35</v>
      </c>
      <c r="O148" s="39">
        <v>67807500</v>
      </c>
      <c r="P148" s="40">
        <v>4.8905190619095255E-3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44980</v>
      </c>
      <c r="E149" s="37">
        <v>3701.35</v>
      </c>
      <c r="F149" s="37">
        <v>3700.9499999999994</v>
      </c>
      <c r="G149" s="38">
        <v>3650.0999999999985</v>
      </c>
      <c r="H149" s="38">
        <v>3598.849999999999</v>
      </c>
      <c r="I149" s="38">
        <v>3547.9999999999982</v>
      </c>
      <c r="J149" s="38">
        <v>3752.1999999999989</v>
      </c>
      <c r="K149" s="38">
        <v>3803.05</v>
      </c>
      <c r="L149" s="38">
        <v>3854.2999999999993</v>
      </c>
      <c r="M149" s="28">
        <v>3751.8</v>
      </c>
      <c r="N149" s="28">
        <v>3649.7</v>
      </c>
      <c r="O149" s="39">
        <v>1290375</v>
      </c>
      <c r="P149" s="40">
        <v>9.288228392647634E-3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44980</v>
      </c>
      <c r="E150" s="37">
        <v>3981.2</v>
      </c>
      <c r="F150" s="37">
        <v>3959.0499999999997</v>
      </c>
      <c r="G150" s="38">
        <v>3921.3999999999996</v>
      </c>
      <c r="H150" s="38">
        <v>3861.6</v>
      </c>
      <c r="I150" s="38">
        <v>3823.95</v>
      </c>
      <c r="J150" s="38">
        <v>4018.8499999999995</v>
      </c>
      <c r="K150" s="38">
        <v>4056.5</v>
      </c>
      <c r="L150" s="38">
        <v>4116.2999999999993</v>
      </c>
      <c r="M150" s="28">
        <v>3996.7</v>
      </c>
      <c r="N150" s="28">
        <v>3899.25</v>
      </c>
      <c r="O150" s="39">
        <v>459000</v>
      </c>
      <c r="P150" s="40">
        <v>-1.2903225806451613E-2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44980</v>
      </c>
      <c r="E151" s="37">
        <v>19179.349999999999</v>
      </c>
      <c r="F151" s="37">
        <v>19183.866666666665</v>
      </c>
      <c r="G151" s="38">
        <v>19058.383333333331</v>
      </c>
      <c r="H151" s="38">
        <v>18937.416666666668</v>
      </c>
      <c r="I151" s="38">
        <v>18811.933333333334</v>
      </c>
      <c r="J151" s="38">
        <v>19304.833333333328</v>
      </c>
      <c r="K151" s="38">
        <v>19430.316666666658</v>
      </c>
      <c r="L151" s="38">
        <v>19551.283333333326</v>
      </c>
      <c r="M151" s="28">
        <v>19309.349999999999</v>
      </c>
      <c r="N151" s="28">
        <v>19062.900000000001</v>
      </c>
      <c r="O151" s="39">
        <v>248840</v>
      </c>
      <c r="P151" s="40">
        <v>-3.5239468204388918E-3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44980</v>
      </c>
      <c r="E152" s="37">
        <v>124.35</v>
      </c>
      <c r="F152" s="37">
        <v>124.64999999999999</v>
      </c>
      <c r="G152" s="38">
        <v>122.89999999999998</v>
      </c>
      <c r="H152" s="38">
        <v>121.44999999999999</v>
      </c>
      <c r="I152" s="38">
        <v>119.69999999999997</v>
      </c>
      <c r="J152" s="38">
        <v>126.09999999999998</v>
      </c>
      <c r="K152" s="38">
        <v>127.85000000000001</v>
      </c>
      <c r="L152" s="38">
        <v>129.29999999999998</v>
      </c>
      <c r="M152" s="28">
        <v>126.4</v>
      </c>
      <c r="N152" s="28">
        <v>123.2</v>
      </c>
      <c r="O152" s="39">
        <v>41260500</v>
      </c>
      <c r="P152" s="40">
        <v>5.6579857109933164E-2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44980</v>
      </c>
      <c r="E153" s="37">
        <v>172.6</v>
      </c>
      <c r="F153" s="37">
        <v>171.66666666666666</v>
      </c>
      <c r="G153" s="38">
        <v>169.58333333333331</v>
      </c>
      <c r="H153" s="38">
        <v>166.56666666666666</v>
      </c>
      <c r="I153" s="38">
        <v>164.48333333333332</v>
      </c>
      <c r="J153" s="38">
        <v>174.68333333333331</v>
      </c>
      <c r="K153" s="38">
        <v>176.76666666666662</v>
      </c>
      <c r="L153" s="38">
        <v>179.7833333333333</v>
      </c>
      <c r="M153" s="28">
        <v>173.75</v>
      </c>
      <c r="N153" s="28">
        <v>168.65</v>
      </c>
      <c r="O153" s="39">
        <v>62563200</v>
      </c>
      <c r="P153" s="40">
        <v>3.8115955736309465E-2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44980</v>
      </c>
      <c r="E154" s="37">
        <v>827.65</v>
      </c>
      <c r="F154" s="37">
        <v>821.61666666666667</v>
      </c>
      <c r="G154" s="38">
        <v>809.93333333333339</v>
      </c>
      <c r="H154" s="38">
        <v>792.2166666666667</v>
      </c>
      <c r="I154" s="38">
        <v>780.53333333333342</v>
      </c>
      <c r="J154" s="38">
        <v>839.33333333333337</v>
      </c>
      <c r="K154" s="38">
        <v>851.01666666666654</v>
      </c>
      <c r="L154" s="38">
        <v>868.73333333333335</v>
      </c>
      <c r="M154" s="28">
        <v>833.3</v>
      </c>
      <c r="N154" s="28">
        <v>803.9</v>
      </c>
      <c r="O154" s="39">
        <v>6321000</v>
      </c>
      <c r="P154" s="40">
        <v>-1.676829268292683E-2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44980</v>
      </c>
      <c r="E155" s="37">
        <v>3069.5</v>
      </c>
      <c r="F155" s="37">
        <v>3061.9166666666665</v>
      </c>
      <c r="G155" s="38">
        <v>3039.583333333333</v>
      </c>
      <c r="H155" s="38">
        <v>3009.6666666666665</v>
      </c>
      <c r="I155" s="38">
        <v>2987.333333333333</v>
      </c>
      <c r="J155" s="38">
        <v>3091.833333333333</v>
      </c>
      <c r="K155" s="38">
        <v>3114.1666666666661</v>
      </c>
      <c r="L155" s="38">
        <v>3144.083333333333</v>
      </c>
      <c r="M155" s="28">
        <v>3084.25</v>
      </c>
      <c r="N155" s="28">
        <v>3032</v>
      </c>
      <c r="O155" s="39">
        <v>438600</v>
      </c>
      <c r="P155" s="40">
        <v>2.7434842249657062E-3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44980</v>
      </c>
      <c r="E156" s="37">
        <v>145.5</v>
      </c>
      <c r="F156" s="37">
        <v>146.18333333333334</v>
      </c>
      <c r="G156" s="38">
        <v>144.36666666666667</v>
      </c>
      <c r="H156" s="38">
        <v>143.23333333333335</v>
      </c>
      <c r="I156" s="38">
        <v>141.41666666666669</v>
      </c>
      <c r="J156" s="38">
        <v>147.31666666666666</v>
      </c>
      <c r="K156" s="38">
        <v>149.13333333333333</v>
      </c>
      <c r="L156" s="38">
        <v>150.26666666666665</v>
      </c>
      <c r="M156" s="28">
        <v>148</v>
      </c>
      <c r="N156" s="28">
        <v>145.05000000000001</v>
      </c>
      <c r="O156" s="39">
        <v>37422000</v>
      </c>
      <c r="P156" s="40">
        <v>0.13036399581346669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44980</v>
      </c>
      <c r="E157" s="37">
        <v>40354.75</v>
      </c>
      <c r="F157" s="37">
        <v>40399.166666666664</v>
      </c>
      <c r="G157" s="38">
        <v>40098.833333333328</v>
      </c>
      <c r="H157" s="38">
        <v>39842.916666666664</v>
      </c>
      <c r="I157" s="38">
        <v>39542.583333333328</v>
      </c>
      <c r="J157" s="38">
        <v>40655.083333333328</v>
      </c>
      <c r="K157" s="38">
        <v>40955.416666666657</v>
      </c>
      <c r="L157" s="38">
        <v>41211.333333333328</v>
      </c>
      <c r="M157" s="28">
        <v>40699.5</v>
      </c>
      <c r="N157" s="28">
        <v>40143.25</v>
      </c>
      <c r="O157" s="39">
        <v>106755</v>
      </c>
      <c r="P157" s="40">
        <v>3.0851680185399768E-2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44980</v>
      </c>
      <c r="E158" s="37">
        <v>866.9</v>
      </c>
      <c r="F158" s="37">
        <v>852.9</v>
      </c>
      <c r="G158" s="38">
        <v>836.44999999999993</v>
      </c>
      <c r="H158" s="38">
        <v>806</v>
      </c>
      <c r="I158" s="38">
        <v>789.55</v>
      </c>
      <c r="J158" s="38">
        <v>883.34999999999991</v>
      </c>
      <c r="K158" s="38">
        <v>899.8</v>
      </c>
      <c r="L158" s="38">
        <v>930.24999999999989</v>
      </c>
      <c r="M158" s="28">
        <v>869.35</v>
      </c>
      <c r="N158" s="28">
        <v>822.45</v>
      </c>
      <c r="O158" s="39">
        <v>5097400</v>
      </c>
      <c r="P158" s="40">
        <v>3.9129947303509362E-2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44980</v>
      </c>
      <c r="E159" s="37">
        <v>4640.8</v>
      </c>
      <c r="F159" s="37">
        <v>4607.7666666666673</v>
      </c>
      <c r="G159" s="38">
        <v>4558.633333333335</v>
      </c>
      <c r="H159" s="38">
        <v>4476.4666666666681</v>
      </c>
      <c r="I159" s="38">
        <v>4427.3333333333358</v>
      </c>
      <c r="J159" s="38">
        <v>4689.9333333333343</v>
      </c>
      <c r="K159" s="38">
        <v>4739.0666666666675</v>
      </c>
      <c r="L159" s="38">
        <v>4821.2333333333336</v>
      </c>
      <c r="M159" s="28">
        <v>4656.8999999999996</v>
      </c>
      <c r="N159" s="28">
        <v>4525.6000000000004</v>
      </c>
      <c r="O159" s="39">
        <v>761250</v>
      </c>
      <c r="P159" s="40">
        <v>3.374524714828897E-2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44980</v>
      </c>
      <c r="E160" s="37">
        <v>219.2</v>
      </c>
      <c r="F160" s="37">
        <v>220.19999999999996</v>
      </c>
      <c r="G160" s="38">
        <v>217.69999999999993</v>
      </c>
      <c r="H160" s="38">
        <v>216.19999999999996</v>
      </c>
      <c r="I160" s="38">
        <v>213.69999999999993</v>
      </c>
      <c r="J160" s="38">
        <v>221.69999999999993</v>
      </c>
      <c r="K160" s="38">
        <v>224.2</v>
      </c>
      <c r="L160" s="38">
        <v>225.69999999999993</v>
      </c>
      <c r="M160" s="28">
        <v>222.7</v>
      </c>
      <c r="N160" s="28">
        <v>218.7</v>
      </c>
      <c r="O160" s="39">
        <v>11469000</v>
      </c>
      <c r="P160" s="40">
        <v>3.970628229534947E-2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44980</v>
      </c>
      <c r="E161" s="37">
        <v>142.65</v>
      </c>
      <c r="F161" s="37">
        <v>140.46666666666667</v>
      </c>
      <c r="G161" s="38">
        <v>137.73333333333335</v>
      </c>
      <c r="H161" s="38">
        <v>132.81666666666669</v>
      </c>
      <c r="I161" s="38">
        <v>130.08333333333337</v>
      </c>
      <c r="J161" s="38">
        <v>145.38333333333333</v>
      </c>
      <c r="K161" s="38">
        <v>148.11666666666662</v>
      </c>
      <c r="L161" s="38">
        <v>153.0333333333333</v>
      </c>
      <c r="M161" s="28">
        <v>143.19999999999999</v>
      </c>
      <c r="N161" s="28">
        <v>135.55000000000001</v>
      </c>
      <c r="O161" s="39">
        <v>59656400</v>
      </c>
      <c r="P161" s="40">
        <v>-2.4880779597760729E-3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44980</v>
      </c>
      <c r="E162" s="37">
        <v>2299.5500000000002</v>
      </c>
      <c r="F162" s="37">
        <v>2306.2166666666667</v>
      </c>
      <c r="G162" s="38">
        <v>2288.7333333333336</v>
      </c>
      <c r="H162" s="38">
        <v>2277.916666666667</v>
      </c>
      <c r="I162" s="38">
        <v>2260.4333333333338</v>
      </c>
      <c r="J162" s="38">
        <v>2317.0333333333333</v>
      </c>
      <c r="K162" s="38">
        <v>2334.516666666666</v>
      </c>
      <c r="L162" s="38">
        <v>2345.333333333333</v>
      </c>
      <c r="M162" s="28">
        <v>2323.6999999999998</v>
      </c>
      <c r="N162" s="28">
        <v>2295.4</v>
      </c>
      <c r="O162" s="39">
        <v>2579000</v>
      </c>
      <c r="P162" s="40">
        <v>5.362067204575631E-2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44980</v>
      </c>
      <c r="E163" s="37">
        <v>3020.8</v>
      </c>
      <c r="F163" s="37">
        <v>3011.4333333333329</v>
      </c>
      <c r="G163" s="38">
        <v>2977.6666666666661</v>
      </c>
      <c r="H163" s="38">
        <v>2934.5333333333333</v>
      </c>
      <c r="I163" s="38">
        <v>2900.7666666666664</v>
      </c>
      <c r="J163" s="38">
        <v>3054.5666666666657</v>
      </c>
      <c r="K163" s="38">
        <v>3088.333333333333</v>
      </c>
      <c r="L163" s="38">
        <v>3131.4666666666653</v>
      </c>
      <c r="M163" s="28">
        <v>3045.2</v>
      </c>
      <c r="N163" s="28">
        <v>2968.3</v>
      </c>
      <c r="O163" s="39">
        <v>2069000</v>
      </c>
      <c r="P163" s="40">
        <v>1.4713094654242276E-2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44980</v>
      </c>
      <c r="E164" s="37">
        <v>54</v>
      </c>
      <c r="F164" s="37">
        <v>53.066666666666663</v>
      </c>
      <c r="G164" s="38">
        <v>51.833333333333329</v>
      </c>
      <c r="H164" s="38">
        <v>49.666666666666664</v>
      </c>
      <c r="I164" s="38">
        <v>48.43333333333333</v>
      </c>
      <c r="J164" s="38">
        <v>55.233333333333327</v>
      </c>
      <c r="K164" s="38">
        <v>56.466666666666661</v>
      </c>
      <c r="L164" s="38">
        <v>58.633333333333326</v>
      </c>
      <c r="M164" s="28">
        <v>54.3</v>
      </c>
      <c r="N164" s="28">
        <v>50.9</v>
      </c>
      <c r="O164" s="39">
        <v>234896000</v>
      </c>
      <c r="P164" s="40">
        <v>-6.6982408660351831E-3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44980</v>
      </c>
      <c r="E165" s="37">
        <v>2933.55</v>
      </c>
      <c r="F165" s="37">
        <v>2908.6833333333329</v>
      </c>
      <c r="G165" s="38">
        <v>2874.4166666666661</v>
      </c>
      <c r="H165" s="38">
        <v>2815.2833333333333</v>
      </c>
      <c r="I165" s="38">
        <v>2781.0166666666664</v>
      </c>
      <c r="J165" s="38">
        <v>2967.8166666666657</v>
      </c>
      <c r="K165" s="38">
        <v>3002.083333333333</v>
      </c>
      <c r="L165" s="38">
        <v>3061.2166666666653</v>
      </c>
      <c r="M165" s="28">
        <v>2942.95</v>
      </c>
      <c r="N165" s="28">
        <v>2849.55</v>
      </c>
      <c r="O165" s="39">
        <v>888300</v>
      </c>
      <c r="P165" s="40">
        <v>1.9277108433734941E-2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44980</v>
      </c>
      <c r="E166" s="37">
        <v>218.45</v>
      </c>
      <c r="F166" s="37">
        <v>217.48333333333335</v>
      </c>
      <c r="G166" s="38">
        <v>214.26666666666671</v>
      </c>
      <c r="H166" s="38">
        <v>210.08333333333337</v>
      </c>
      <c r="I166" s="38">
        <v>206.86666666666673</v>
      </c>
      <c r="J166" s="38">
        <v>221.66666666666669</v>
      </c>
      <c r="K166" s="38">
        <v>224.88333333333333</v>
      </c>
      <c r="L166" s="38">
        <v>229.06666666666666</v>
      </c>
      <c r="M166" s="28">
        <v>220.7</v>
      </c>
      <c r="N166" s="28">
        <v>213.3</v>
      </c>
      <c r="O166" s="39">
        <v>27672300</v>
      </c>
      <c r="P166" s="40">
        <v>6.2837506136475211E-3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44980</v>
      </c>
      <c r="E167" s="37">
        <v>1698.2</v>
      </c>
      <c r="F167" s="37">
        <v>1688.9166666666667</v>
      </c>
      <c r="G167" s="38">
        <v>1674.1333333333334</v>
      </c>
      <c r="H167" s="38">
        <v>1650.0666666666666</v>
      </c>
      <c r="I167" s="38">
        <v>1635.2833333333333</v>
      </c>
      <c r="J167" s="38">
        <v>1712.9833333333336</v>
      </c>
      <c r="K167" s="38">
        <v>1727.7666666666669</v>
      </c>
      <c r="L167" s="38">
        <v>1751.8333333333337</v>
      </c>
      <c r="M167" s="28">
        <v>1703.7</v>
      </c>
      <c r="N167" s="28">
        <v>1664.85</v>
      </c>
      <c r="O167" s="39">
        <v>2691491</v>
      </c>
      <c r="P167" s="40">
        <v>-2.2901891252955081E-2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44980</v>
      </c>
      <c r="E168" s="37">
        <v>170</v>
      </c>
      <c r="F168" s="37">
        <v>168</v>
      </c>
      <c r="G168" s="38">
        <v>165.6</v>
      </c>
      <c r="H168" s="38">
        <v>161.19999999999999</v>
      </c>
      <c r="I168" s="38">
        <v>158.79999999999998</v>
      </c>
      <c r="J168" s="38">
        <v>172.4</v>
      </c>
      <c r="K168" s="38">
        <v>174.79999999999998</v>
      </c>
      <c r="L168" s="38">
        <v>179.20000000000002</v>
      </c>
      <c r="M168" s="28">
        <v>170.4</v>
      </c>
      <c r="N168" s="28">
        <v>163.6</v>
      </c>
      <c r="O168" s="39">
        <v>10328500</v>
      </c>
      <c r="P168" s="40">
        <v>-4.3859649122807015E-3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44980</v>
      </c>
      <c r="E169" s="37">
        <v>677.35</v>
      </c>
      <c r="F169" s="37">
        <v>671.01666666666677</v>
      </c>
      <c r="G169" s="38">
        <v>660.58333333333348</v>
      </c>
      <c r="H169" s="38">
        <v>643.81666666666672</v>
      </c>
      <c r="I169" s="38">
        <v>633.38333333333344</v>
      </c>
      <c r="J169" s="38">
        <v>687.78333333333353</v>
      </c>
      <c r="K169" s="38">
        <v>698.2166666666667</v>
      </c>
      <c r="L169" s="38">
        <v>714.98333333333358</v>
      </c>
      <c r="M169" s="28">
        <v>681.45</v>
      </c>
      <c r="N169" s="28">
        <v>654.25</v>
      </c>
      <c r="O169" s="39">
        <v>3831800</v>
      </c>
      <c r="P169" s="40">
        <v>-6.3918889133788848E-3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44980</v>
      </c>
      <c r="E170" s="37">
        <v>156.55000000000001</v>
      </c>
      <c r="F170" s="37">
        <v>154.56666666666669</v>
      </c>
      <c r="G170" s="38">
        <v>152.08333333333337</v>
      </c>
      <c r="H170" s="38">
        <v>147.61666666666667</v>
      </c>
      <c r="I170" s="38">
        <v>145.13333333333335</v>
      </c>
      <c r="J170" s="38">
        <v>159.03333333333339</v>
      </c>
      <c r="K170" s="38">
        <v>161.51666666666668</v>
      </c>
      <c r="L170" s="38">
        <v>165.98333333333341</v>
      </c>
      <c r="M170" s="28">
        <v>157.05000000000001</v>
      </c>
      <c r="N170" s="28">
        <v>150.1</v>
      </c>
      <c r="O170" s="39">
        <v>30325000</v>
      </c>
      <c r="P170" s="40">
        <v>-3.6230732559987287E-2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44980</v>
      </c>
      <c r="E171" s="37">
        <v>122.65</v>
      </c>
      <c r="F171" s="37">
        <v>120.06666666666668</v>
      </c>
      <c r="G171" s="38">
        <v>116.98333333333335</v>
      </c>
      <c r="H171" s="38">
        <v>111.31666666666668</v>
      </c>
      <c r="I171" s="38">
        <v>108.23333333333335</v>
      </c>
      <c r="J171" s="38">
        <v>125.73333333333335</v>
      </c>
      <c r="K171" s="38">
        <v>128.81666666666669</v>
      </c>
      <c r="L171" s="38">
        <v>134.48333333333335</v>
      </c>
      <c r="M171" s="28">
        <v>123.15</v>
      </c>
      <c r="N171" s="28">
        <v>114.4</v>
      </c>
      <c r="O171" s="39">
        <v>54288000</v>
      </c>
      <c r="P171" s="40">
        <v>2.5114492539518394E-3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44980</v>
      </c>
      <c r="E172" s="37">
        <v>2372.5</v>
      </c>
      <c r="F172" s="37">
        <v>2376.2666666666669</v>
      </c>
      <c r="G172" s="38">
        <v>2354.0333333333338</v>
      </c>
      <c r="H172" s="38">
        <v>2335.5666666666671</v>
      </c>
      <c r="I172" s="38">
        <v>2313.3333333333339</v>
      </c>
      <c r="J172" s="38">
        <v>2394.7333333333336</v>
      </c>
      <c r="K172" s="38">
        <v>2416.9666666666662</v>
      </c>
      <c r="L172" s="38">
        <v>2435.4333333333334</v>
      </c>
      <c r="M172" s="28">
        <v>2398.5</v>
      </c>
      <c r="N172" s="28">
        <v>2357.8000000000002</v>
      </c>
      <c r="O172" s="39">
        <v>42032500</v>
      </c>
      <c r="P172" s="40">
        <v>9.7352095081947518E-3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44980</v>
      </c>
      <c r="E173" s="37">
        <v>90.7</v>
      </c>
      <c r="F173" s="37">
        <v>89.8</v>
      </c>
      <c r="G173" s="38">
        <v>88.1</v>
      </c>
      <c r="H173" s="38">
        <v>85.5</v>
      </c>
      <c r="I173" s="38">
        <v>83.8</v>
      </c>
      <c r="J173" s="38">
        <v>92.399999999999991</v>
      </c>
      <c r="K173" s="38">
        <v>94.100000000000009</v>
      </c>
      <c r="L173" s="38">
        <v>96.699999999999989</v>
      </c>
      <c r="M173" s="28">
        <v>91.5</v>
      </c>
      <c r="N173" s="28">
        <v>87.2</v>
      </c>
      <c r="O173" s="39">
        <v>110592000</v>
      </c>
      <c r="P173" s="40">
        <v>-3.2203864463735646E-2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44980</v>
      </c>
      <c r="E174" s="37">
        <v>728.95</v>
      </c>
      <c r="F174" s="37">
        <v>725.38333333333333</v>
      </c>
      <c r="G174" s="38">
        <v>719.7166666666667</v>
      </c>
      <c r="H174" s="38">
        <v>710.48333333333335</v>
      </c>
      <c r="I174" s="38">
        <v>704.81666666666672</v>
      </c>
      <c r="J174" s="38">
        <v>734.61666666666667</v>
      </c>
      <c r="K174" s="38">
        <v>740.28333333333342</v>
      </c>
      <c r="L174" s="38">
        <v>749.51666666666665</v>
      </c>
      <c r="M174" s="28">
        <v>731.05</v>
      </c>
      <c r="N174" s="28">
        <v>716.15</v>
      </c>
      <c r="O174" s="39">
        <v>8679200</v>
      </c>
      <c r="P174" s="40">
        <v>-1.3458215877057379E-2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44980</v>
      </c>
      <c r="E175" s="37">
        <v>1230.1500000000001</v>
      </c>
      <c r="F175" s="37">
        <v>1234.4166666666667</v>
      </c>
      <c r="G175" s="38">
        <v>1218.2333333333336</v>
      </c>
      <c r="H175" s="38">
        <v>1206.3166666666668</v>
      </c>
      <c r="I175" s="38">
        <v>1190.1333333333337</v>
      </c>
      <c r="J175" s="38">
        <v>1246.3333333333335</v>
      </c>
      <c r="K175" s="38">
        <v>1262.5166666666664</v>
      </c>
      <c r="L175" s="38">
        <v>1274.4333333333334</v>
      </c>
      <c r="M175" s="28">
        <v>1250.5999999999999</v>
      </c>
      <c r="N175" s="28">
        <v>1222.5</v>
      </c>
      <c r="O175" s="39">
        <v>6333750</v>
      </c>
      <c r="P175" s="40">
        <v>1.0167464114832535E-2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44980</v>
      </c>
      <c r="E176" s="37">
        <v>558.6</v>
      </c>
      <c r="F176" s="37">
        <v>553.71666666666658</v>
      </c>
      <c r="G176" s="38">
        <v>546.18333333333317</v>
      </c>
      <c r="H176" s="38">
        <v>533.76666666666654</v>
      </c>
      <c r="I176" s="38">
        <v>526.23333333333312</v>
      </c>
      <c r="J176" s="38">
        <v>566.13333333333321</v>
      </c>
      <c r="K176" s="38">
        <v>573.66666666666674</v>
      </c>
      <c r="L176" s="38">
        <v>586.08333333333326</v>
      </c>
      <c r="M176" s="28">
        <v>561.25</v>
      </c>
      <c r="N176" s="28">
        <v>541.29999999999995</v>
      </c>
      <c r="O176" s="39">
        <v>80442000</v>
      </c>
      <c r="P176" s="40">
        <v>-1.8575114836301081E-2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44980</v>
      </c>
      <c r="E177" s="37">
        <v>23701.200000000001</v>
      </c>
      <c r="F177" s="37">
        <v>23320.25</v>
      </c>
      <c r="G177" s="38">
        <v>22891.5</v>
      </c>
      <c r="H177" s="38">
        <v>22081.8</v>
      </c>
      <c r="I177" s="38">
        <v>21653.05</v>
      </c>
      <c r="J177" s="38">
        <v>24129.95</v>
      </c>
      <c r="K177" s="38">
        <v>24558.7</v>
      </c>
      <c r="L177" s="38">
        <v>25368.400000000001</v>
      </c>
      <c r="M177" s="28">
        <v>23749</v>
      </c>
      <c r="N177" s="28">
        <v>22510.55</v>
      </c>
      <c r="O177" s="39">
        <v>289950</v>
      </c>
      <c r="P177" s="40">
        <v>-2.1265822784810127E-2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44980</v>
      </c>
      <c r="E178" s="37">
        <v>2952</v>
      </c>
      <c r="F178" s="37">
        <v>2959.9666666666672</v>
      </c>
      <c r="G178" s="38">
        <v>2925.5833333333344</v>
      </c>
      <c r="H178" s="38">
        <v>2899.1666666666674</v>
      </c>
      <c r="I178" s="38">
        <v>2864.7833333333347</v>
      </c>
      <c r="J178" s="38">
        <v>2986.3833333333341</v>
      </c>
      <c r="K178" s="38">
        <v>3020.7666666666673</v>
      </c>
      <c r="L178" s="38">
        <v>3047.1833333333338</v>
      </c>
      <c r="M178" s="28">
        <v>2994.35</v>
      </c>
      <c r="N178" s="28">
        <v>2933.55</v>
      </c>
      <c r="O178" s="39">
        <v>1848275</v>
      </c>
      <c r="P178" s="40">
        <v>5.9871276754976796E-3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44980</v>
      </c>
      <c r="E179" s="37">
        <v>2196.15</v>
      </c>
      <c r="F179" s="37">
        <v>2205.7666666666669</v>
      </c>
      <c r="G179" s="38">
        <v>2168.2333333333336</v>
      </c>
      <c r="H179" s="38">
        <v>2140.3166666666666</v>
      </c>
      <c r="I179" s="38">
        <v>2102.7833333333333</v>
      </c>
      <c r="J179" s="38">
        <v>2233.6833333333338</v>
      </c>
      <c r="K179" s="38">
        <v>2271.2166666666676</v>
      </c>
      <c r="L179" s="38">
        <v>2299.1333333333341</v>
      </c>
      <c r="M179" s="28">
        <v>2243.3000000000002</v>
      </c>
      <c r="N179" s="28">
        <v>2177.85</v>
      </c>
      <c r="O179" s="39">
        <v>4582875</v>
      </c>
      <c r="P179" s="40">
        <v>-4.0361209265802903E-2</v>
      </c>
    </row>
    <row r="180" spans="1:16" ht="12.75" customHeight="1">
      <c r="A180" s="28">
        <v>170</v>
      </c>
      <c r="B180" s="29" t="s">
        <v>63</v>
      </c>
      <c r="C180" s="30" t="s">
        <v>879</v>
      </c>
      <c r="D180" s="31">
        <v>44980</v>
      </c>
      <c r="E180" s="37">
        <v>1296.7</v>
      </c>
      <c r="F180" s="37">
        <v>1280.6333333333332</v>
      </c>
      <c r="G180" s="38">
        <v>1256.2666666666664</v>
      </c>
      <c r="H180" s="38">
        <v>1215.8333333333333</v>
      </c>
      <c r="I180" s="38">
        <v>1191.4666666666665</v>
      </c>
      <c r="J180" s="38">
        <v>1321.0666666666664</v>
      </c>
      <c r="K180" s="38">
        <v>1345.4333333333332</v>
      </c>
      <c r="L180" s="38">
        <v>1385.8666666666663</v>
      </c>
      <c r="M180" s="28">
        <v>1305</v>
      </c>
      <c r="N180" s="28">
        <v>1240.2</v>
      </c>
      <c r="O180" s="39">
        <v>4586400</v>
      </c>
      <c r="P180" s="40">
        <v>1.6759776536312849E-2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44980</v>
      </c>
      <c r="E181" s="37">
        <v>1036.1500000000001</v>
      </c>
      <c r="F181" s="37">
        <v>1039.7666666666667</v>
      </c>
      <c r="G181" s="38">
        <v>1023.6833333333334</v>
      </c>
      <c r="H181" s="38">
        <v>1011.2166666666667</v>
      </c>
      <c r="I181" s="38">
        <v>995.13333333333344</v>
      </c>
      <c r="J181" s="38">
        <v>1052.2333333333333</v>
      </c>
      <c r="K181" s="38">
        <v>1068.3166666666668</v>
      </c>
      <c r="L181" s="38">
        <v>1080.7833333333333</v>
      </c>
      <c r="M181" s="28">
        <v>1055.8499999999999</v>
      </c>
      <c r="N181" s="28">
        <v>1027.3</v>
      </c>
      <c r="O181" s="39">
        <v>15218700</v>
      </c>
      <c r="P181" s="40">
        <v>6.8248820754716985E-2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44980</v>
      </c>
      <c r="E182" s="37">
        <v>463.3</v>
      </c>
      <c r="F182" s="37">
        <v>459.63333333333338</v>
      </c>
      <c r="G182" s="38">
        <v>454.46666666666675</v>
      </c>
      <c r="H182" s="38">
        <v>445.63333333333338</v>
      </c>
      <c r="I182" s="38">
        <v>440.46666666666675</v>
      </c>
      <c r="J182" s="38">
        <v>468.46666666666675</v>
      </c>
      <c r="K182" s="38">
        <v>473.63333333333338</v>
      </c>
      <c r="L182" s="38">
        <v>482.46666666666675</v>
      </c>
      <c r="M182" s="28">
        <v>464.8</v>
      </c>
      <c r="N182" s="28">
        <v>450.8</v>
      </c>
      <c r="O182" s="39">
        <v>8868000</v>
      </c>
      <c r="P182" s="40">
        <v>-2.8111129376952163E-2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44980</v>
      </c>
      <c r="E183" s="37">
        <v>570.45000000000005</v>
      </c>
      <c r="F183" s="37">
        <v>568.6</v>
      </c>
      <c r="G183" s="38">
        <v>562.90000000000009</v>
      </c>
      <c r="H183" s="38">
        <v>555.35</v>
      </c>
      <c r="I183" s="38">
        <v>549.65000000000009</v>
      </c>
      <c r="J183" s="38">
        <v>576.15000000000009</v>
      </c>
      <c r="K183" s="38">
        <v>581.85000000000014</v>
      </c>
      <c r="L183" s="38">
        <v>589.40000000000009</v>
      </c>
      <c r="M183" s="28">
        <v>574.29999999999995</v>
      </c>
      <c r="N183" s="28">
        <v>561.04999999999995</v>
      </c>
      <c r="O183" s="39">
        <v>2462000</v>
      </c>
      <c r="P183" s="40">
        <v>0.63154406891981441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44980</v>
      </c>
      <c r="E184" s="37">
        <v>981.5</v>
      </c>
      <c r="F184" s="37">
        <v>976.18333333333339</v>
      </c>
      <c r="G184" s="38">
        <v>967.11666666666679</v>
      </c>
      <c r="H184" s="38">
        <v>952.73333333333335</v>
      </c>
      <c r="I184" s="38">
        <v>943.66666666666674</v>
      </c>
      <c r="J184" s="38">
        <v>990.56666666666683</v>
      </c>
      <c r="K184" s="38">
        <v>999.63333333333344</v>
      </c>
      <c r="L184" s="38">
        <v>1014.0166666666669</v>
      </c>
      <c r="M184" s="28">
        <v>985.25</v>
      </c>
      <c r="N184" s="28">
        <v>961.8</v>
      </c>
      <c r="O184" s="39">
        <v>6100000</v>
      </c>
      <c r="P184" s="40">
        <v>-1.2305699481865285E-2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44980</v>
      </c>
      <c r="E185" s="37">
        <v>1244.7</v>
      </c>
      <c r="F185" s="37">
        <v>1244.7833333333335</v>
      </c>
      <c r="G185" s="38">
        <v>1225.916666666667</v>
      </c>
      <c r="H185" s="38">
        <v>1207.1333333333334</v>
      </c>
      <c r="I185" s="38">
        <v>1188.2666666666669</v>
      </c>
      <c r="J185" s="38">
        <v>1263.5666666666671</v>
      </c>
      <c r="K185" s="38">
        <v>1282.4333333333334</v>
      </c>
      <c r="L185" s="38">
        <v>1301.2166666666672</v>
      </c>
      <c r="M185" s="28">
        <v>1263.6500000000001</v>
      </c>
      <c r="N185" s="28">
        <v>1226</v>
      </c>
      <c r="O185" s="39">
        <v>2533500</v>
      </c>
      <c r="P185" s="40">
        <v>5.4526534859521331E-2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44980</v>
      </c>
      <c r="E186" s="37">
        <v>735.8</v>
      </c>
      <c r="F186" s="37">
        <v>737.06666666666661</v>
      </c>
      <c r="G186" s="38">
        <v>729.83333333333326</v>
      </c>
      <c r="H186" s="38">
        <v>723.86666666666667</v>
      </c>
      <c r="I186" s="38">
        <v>716.63333333333333</v>
      </c>
      <c r="J186" s="38">
        <v>743.03333333333319</v>
      </c>
      <c r="K186" s="38">
        <v>750.26666666666654</v>
      </c>
      <c r="L186" s="38">
        <v>756.23333333333312</v>
      </c>
      <c r="M186" s="28">
        <v>744.3</v>
      </c>
      <c r="N186" s="28">
        <v>731.1</v>
      </c>
      <c r="O186" s="39">
        <v>9858600</v>
      </c>
      <c r="P186" s="40">
        <v>1.840833023428784E-2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44980</v>
      </c>
      <c r="E187" s="37">
        <v>455.85</v>
      </c>
      <c r="F187" s="37">
        <v>452.7</v>
      </c>
      <c r="G187" s="38">
        <v>446.9</v>
      </c>
      <c r="H187" s="38">
        <v>437.95</v>
      </c>
      <c r="I187" s="38">
        <v>432.15</v>
      </c>
      <c r="J187" s="38">
        <v>461.65</v>
      </c>
      <c r="K187" s="38">
        <v>467.45000000000005</v>
      </c>
      <c r="L187" s="38">
        <v>476.4</v>
      </c>
      <c r="M187" s="28">
        <v>458.5</v>
      </c>
      <c r="N187" s="28">
        <v>443.75</v>
      </c>
      <c r="O187" s="39">
        <v>77367525</v>
      </c>
      <c r="P187" s="40">
        <v>9.5576340207144048E-3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44980</v>
      </c>
      <c r="E188" s="37">
        <v>214.8</v>
      </c>
      <c r="F188" s="37">
        <v>212.23333333333335</v>
      </c>
      <c r="G188" s="38">
        <v>208.01666666666671</v>
      </c>
      <c r="H188" s="38">
        <v>201.23333333333335</v>
      </c>
      <c r="I188" s="38">
        <v>197.01666666666671</v>
      </c>
      <c r="J188" s="38">
        <v>219.01666666666671</v>
      </c>
      <c r="K188" s="38">
        <v>223.23333333333335</v>
      </c>
      <c r="L188" s="38">
        <v>230.01666666666671</v>
      </c>
      <c r="M188" s="28">
        <v>216.45</v>
      </c>
      <c r="N188" s="28">
        <v>205.45</v>
      </c>
      <c r="O188" s="39">
        <v>103524750</v>
      </c>
      <c r="P188" s="40">
        <v>-1.855762462404812E-2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44980</v>
      </c>
      <c r="E189" s="37">
        <v>120.75</v>
      </c>
      <c r="F189" s="37">
        <v>120.18333333333334</v>
      </c>
      <c r="G189" s="38">
        <v>118.96666666666667</v>
      </c>
      <c r="H189" s="38">
        <v>117.18333333333334</v>
      </c>
      <c r="I189" s="38">
        <v>115.96666666666667</v>
      </c>
      <c r="J189" s="38">
        <v>121.96666666666667</v>
      </c>
      <c r="K189" s="38">
        <v>123.18333333333334</v>
      </c>
      <c r="L189" s="38">
        <v>124.96666666666667</v>
      </c>
      <c r="M189" s="28">
        <v>121.4</v>
      </c>
      <c r="N189" s="28">
        <v>118.4</v>
      </c>
      <c r="O189" s="39">
        <v>171303000</v>
      </c>
      <c r="P189" s="40">
        <v>1.797620604000523E-2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44980</v>
      </c>
      <c r="E190" s="37">
        <v>3386.4</v>
      </c>
      <c r="F190" s="37">
        <v>3410.0833333333335</v>
      </c>
      <c r="G190" s="38">
        <v>3357.2166666666672</v>
      </c>
      <c r="H190" s="38">
        <v>3328.0333333333338</v>
      </c>
      <c r="I190" s="38">
        <v>3275.1666666666674</v>
      </c>
      <c r="J190" s="38">
        <v>3439.2666666666669</v>
      </c>
      <c r="K190" s="38">
        <v>3492.1333333333328</v>
      </c>
      <c r="L190" s="38">
        <v>3521.3166666666666</v>
      </c>
      <c r="M190" s="28">
        <v>3462.95</v>
      </c>
      <c r="N190" s="28">
        <v>3380.9</v>
      </c>
      <c r="O190" s="39">
        <v>9996700</v>
      </c>
      <c r="P190" s="40">
        <v>-1.9568103990495493E-3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44980</v>
      </c>
      <c r="E191" s="37">
        <v>1021.55</v>
      </c>
      <c r="F191" s="37">
        <v>1018.6833333333333</v>
      </c>
      <c r="G191" s="38">
        <v>1003.9666666666665</v>
      </c>
      <c r="H191" s="38">
        <v>986.38333333333321</v>
      </c>
      <c r="I191" s="38">
        <v>971.6666666666664</v>
      </c>
      <c r="J191" s="38">
        <v>1036.2666666666664</v>
      </c>
      <c r="K191" s="38">
        <v>1050.9833333333336</v>
      </c>
      <c r="L191" s="38">
        <v>1068.5666666666666</v>
      </c>
      <c r="M191" s="28">
        <v>1033.4000000000001</v>
      </c>
      <c r="N191" s="28">
        <v>1001.1</v>
      </c>
      <c r="O191" s="39">
        <v>12118800</v>
      </c>
      <c r="P191" s="40">
        <v>-1.7176779718748481E-2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44980</v>
      </c>
      <c r="E192" s="37">
        <v>2394.1</v>
      </c>
      <c r="F192" s="37">
        <v>2381.4</v>
      </c>
      <c r="G192" s="38">
        <v>2362.9</v>
      </c>
      <c r="H192" s="38">
        <v>2331.6999999999998</v>
      </c>
      <c r="I192" s="38">
        <v>2313.1999999999998</v>
      </c>
      <c r="J192" s="38">
        <v>2412.6000000000004</v>
      </c>
      <c r="K192" s="38">
        <v>2431.1000000000004</v>
      </c>
      <c r="L192" s="38">
        <v>2462.3000000000006</v>
      </c>
      <c r="M192" s="28">
        <v>2399.9</v>
      </c>
      <c r="N192" s="28">
        <v>2350.1999999999998</v>
      </c>
      <c r="O192" s="39">
        <v>7530000</v>
      </c>
      <c r="P192" s="40">
        <v>-5.9898024850254935E-3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44980</v>
      </c>
      <c r="E193" s="37">
        <v>1519.35</v>
      </c>
      <c r="F193" s="37">
        <v>1526.5333333333335</v>
      </c>
      <c r="G193" s="38">
        <v>1503.916666666667</v>
      </c>
      <c r="H193" s="38">
        <v>1488.4833333333333</v>
      </c>
      <c r="I193" s="38">
        <v>1465.8666666666668</v>
      </c>
      <c r="J193" s="38">
        <v>1541.9666666666672</v>
      </c>
      <c r="K193" s="38">
        <v>1564.5833333333335</v>
      </c>
      <c r="L193" s="38">
        <v>1580.0166666666673</v>
      </c>
      <c r="M193" s="28">
        <v>1549.15</v>
      </c>
      <c r="N193" s="28">
        <v>1511.1</v>
      </c>
      <c r="O193" s="39">
        <v>1646500</v>
      </c>
      <c r="P193" s="40">
        <v>6.0547504025764892E-2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44980</v>
      </c>
      <c r="E194" s="37">
        <v>453.1</v>
      </c>
      <c r="F194" s="37">
        <v>447.81666666666661</v>
      </c>
      <c r="G194" s="38">
        <v>441.68333333333322</v>
      </c>
      <c r="H194" s="38">
        <v>430.26666666666659</v>
      </c>
      <c r="I194" s="38">
        <v>424.13333333333321</v>
      </c>
      <c r="J194" s="38">
        <v>459.23333333333323</v>
      </c>
      <c r="K194" s="38">
        <v>465.36666666666667</v>
      </c>
      <c r="L194" s="38">
        <v>476.78333333333325</v>
      </c>
      <c r="M194" s="28">
        <v>453.95</v>
      </c>
      <c r="N194" s="28">
        <v>436.4</v>
      </c>
      <c r="O194" s="39">
        <v>3291000</v>
      </c>
      <c r="P194" s="40">
        <v>-7.6888285843509721E-3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44980</v>
      </c>
      <c r="E195" s="37">
        <v>1207.3499999999999</v>
      </c>
      <c r="F195" s="37">
        <v>1199.9833333333333</v>
      </c>
      <c r="G195" s="38">
        <v>1185.4666666666667</v>
      </c>
      <c r="H195" s="38">
        <v>1163.5833333333333</v>
      </c>
      <c r="I195" s="38">
        <v>1149.0666666666666</v>
      </c>
      <c r="J195" s="38">
        <v>1221.8666666666668</v>
      </c>
      <c r="K195" s="38">
        <v>1236.3833333333337</v>
      </c>
      <c r="L195" s="38">
        <v>1258.2666666666669</v>
      </c>
      <c r="M195" s="28">
        <v>1214.5</v>
      </c>
      <c r="N195" s="28">
        <v>1178.0999999999999</v>
      </c>
      <c r="O195" s="39">
        <v>5127200</v>
      </c>
      <c r="P195" s="40">
        <v>4.7393364928909949E-2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44980</v>
      </c>
      <c r="E196" s="37">
        <v>1040.2</v>
      </c>
      <c r="F196" s="37">
        <v>1035.3999999999999</v>
      </c>
      <c r="G196" s="38">
        <v>1026.0499999999997</v>
      </c>
      <c r="H196" s="38">
        <v>1011.8999999999999</v>
      </c>
      <c r="I196" s="38">
        <v>1002.5499999999997</v>
      </c>
      <c r="J196" s="38">
        <v>1049.5499999999997</v>
      </c>
      <c r="K196" s="38">
        <v>1058.8999999999996</v>
      </c>
      <c r="L196" s="38">
        <v>1073.0499999999997</v>
      </c>
      <c r="M196" s="28">
        <v>1044.75</v>
      </c>
      <c r="N196" s="28">
        <v>1021.25</v>
      </c>
      <c r="O196" s="39">
        <v>7829500</v>
      </c>
      <c r="P196" s="40">
        <v>2.7560863573725312E-2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44980</v>
      </c>
      <c r="E197" s="37">
        <v>1585.65</v>
      </c>
      <c r="F197" s="37">
        <v>1577.25</v>
      </c>
      <c r="G197" s="38">
        <v>1566.15</v>
      </c>
      <c r="H197" s="38">
        <v>1546.65</v>
      </c>
      <c r="I197" s="38">
        <v>1535.5500000000002</v>
      </c>
      <c r="J197" s="38">
        <v>1596.75</v>
      </c>
      <c r="K197" s="38">
        <v>1607.85</v>
      </c>
      <c r="L197" s="38">
        <v>1627.35</v>
      </c>
      <c r="M197" s="28">
        <v>1588.35</v>
      </c>
      <c r="N197" s="28">
        <v>1557.75</v>
      </c>
      <c r="O197" s="39">
        <v>1282400</v>
      </c>
      <c r="P197" s="40">
        <v>3.1289111389236545E-3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44980</v>
      </c>
      <c r="E198" s="37">
        <v>7120.7</v>
      </c>
      <c r="F198" s="37">
        <v>7058.916666666667</v>
      </c>
      <c r="G198" s="38">
        <v>6983.8833333333341</v>
      </c>
      <c r="H198" s="38">
        <v>6847.0666666666675</v>
      </c>
      <c r="I198" s="38">
        <v>6772.0333333333347</v>
      </c>
      <c r="J198" s="38">
        <v>7195.7333333333336</v>
      </c>
      <c r="K198" s="38">
        <v>7270.7666666666664</v>
      </c>
      <c r="L198" s="38">
        <v>7407.583333333333</v>
      </c>
      <c r="M198" s="28">
        <v>7133.95</v>
      </c>
      <c r="N198" s="28">
        <v>6922.1</v>
      </c>
      <c r="O198" s="39">
        <v>1830400</v>
      </c>
      <c r="P198" s="40">
        <v>-5.9887005649717516E-2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44980</v>
      </c>
      <c r="E199" s="37">
        <v>762</v>
      </c>
      <c r="F199" s="37">
        <v>761.18333333333339</v>
      </c>
      <c r="G199" s="38">
        <v>751.81666666666683</v>
      </c>
      <c r="H199" s="38">
        <v>741.63333333333344</v>
      </c>
      <c r="I199" s="38">
        <v>732.26666666666688</v>
      </c>
      <c r="J199" s="38">
        <v>771.36666666666679</v>
      </c>
      <c r="K199" s="38">
        <v>780.73333333333335</v>
      </c>
      <c r="L199" s="38">
        <v>790.91666666666674</v>
      </c>
      <c r="M199" s="28">
        <v>770.55</v>
      </c>
      <c r="N199" s="28">
        <v>751</v>
      </c>
      <c r="O199" s="39">
        <v>15999100</v>
      </c>
      <c r="P199" s="40">
        <v>8.853184687269448E-3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44980</v>
      </c>
      <c r="E200" s="37">
        <v>335.25</v>
      </c>
      <c r="F200" s="37">
        <v>332.71666666666664</v>
      </c>
      <c r="G200" s="38">
        <v>326.2833333333333</v>
      </c>
      <c r="H200" s="38">
        <v>317.31666666666666</v>
      </c>
      <c r="I200" s="38">
        <v>310.88333333333333</v>
      </c>
      <c r="J200" s="38">
        <v>341.68333333333328</v>
      </c>
      <c r="K200" s="38">
        <v>348.11666666666656</v>
      </c>
      <c r="L200" s="38">
        <v>357.08333333333326</v>
      </c>
      <c r="M200" s="28">
        <v>339.15</v>
      </c>
      <c r="N200" s="28">
        <v>323.75</v>
      </c>
      <c r="O200" s="39">
        <v>30922000</v>
      </c>
      <c r="P200" s="40">
        <v>-2.3001579778830963E-2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44980</v>
      </c>
      <c r="E201" s="37">
        <v>806.6</v>
      </c>
      <c r="F201" s="37">
        <v>798.55000000000007</v>
      </c>
      <c r="G201" s="38">
        <v>788.25000000000011</v>
      </c>
      <c r="H201" s="38">
        <v>769.90000000000009</v>
      </c>
      <c r="I201" s="38">
        <v>759.60000000000014</v>
      </c>
      <c r="J201" s="38">
        <v>816.90000000000009</v>
      </c>
      <c r="K201" s="38">
        <v>827.2</v>
      </c>
      <c r="L201" s="38">
        <v>845.55000000000007</v>
      </c>
      <c r="M201" s="28">
        <v>808.85</v>
      </c>
      <c r="N201" s="28">
        <v>780.2</v>
      </c>
      <c r="O201" s="39">
        <v>6635400</v>
      </c>
      <c r="P201" s="40">
        <v>-3.4064110402655251E-2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44980</v>
      </c>
      <c r="E202" s="37">
        <v>1396.8</v>
      </c>
      <c r="F202" s="37">
        <v>1402.2166666666665</v>
      </c>
      <c r="G202" s="38">
        <v>1374.5333333333328</v>
      </c>
      <c r="H202" s="38">
        <v>1352.2666666666664</v>
      </c>
      <c r="I202" s="38">
        <v>1324.5833333333328</v>
      </c>
      <c r="J202" s="38">
        <v>1424.4833333333329</v>
      </c>
      <c r="K202" s="38">
        <v>1452.1666666666667</v>
      </c>
      <c r="L202" s="38">
        <v>1474.4333333333329</v>
      </c>
      <c r="M202" s="28">
        <v>1429.9</v>
      </c>
      <c r="N202" s="28">
        <v>1379.95</v>
      </c>
      <c r="O202" s="39">
        <v>923650</v>
      </c>
      <c r="P202" s="40">
        <v>0.25071090047393363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44980</v>
      </c>
      <c r="E203" s="37">
        <v>402.25</v>
      </c>
      <c r="F203" s="37">
        <v>402.65000000000003</v>
      </c>
      <c r="G203" s="38">
        <v>400.45000000000005</v>
      </c>
      <c r="H203" s="38">
        <v>398.65000000000003</v>
      </c>
      <c r="I203" s="38">
        <v>396.45000000000005</v>
      </c>
      <c r="J203" s="38">
        <v>404.45000000000005</v>
      </c>
      <c r="K203" s="38">
        <v>406.65</v>
      </c>
      <c r="L203" s="38">
        <v>408.45000000000005</v>
      </c>
      <c r="M203" s="28">
        <v>404.85</v>
      </c>
      <c r="N203" s="28">
        <v>400.85</v>
      </c>
      <c r="O203" s="39">
        <v>37950000</v>
      </c>
      <c r="P203" s="40">
        <v>-9.2418546365914782E-3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44980</v>
      </c>
      <c r="E204" s="37">
        <v>228.2</v>
      </c>
      <c r="F204" s="37">
        <v>225.4</v>
      </c>
      <c r="G204" s="38">
        <v>221.8</v>
      </c>
      <c r="H204" s="38">
        <v>215.4</v>
      </c>
      <c r="I204" s="38">
        <v>211.8</v>
      </c>
      <c r="J204" s="38">
        <v>231.8</v>
      </c>
      <c r="K204" s="38">
        <v>235.39999999999998</v>
      </c>
      <c r="L204" s="38">
        <v>241.8</v>
      </c>
      <c r="M204" s="28">
        <v>229</v>
      </c>
      <c r="N204" s="28">
        <v>219</v>
      </c>
      <c r="O204" s="39">
        <v>79662000</v>
      </c>
      <c r="P204" s="40">
        <v>-2.9033201696650579E-2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44980</v>
      </c>
      <c r="E205" s="37">
        <v>435.55</v>
      </c>
      <c r="F205" s="37">
        <v>434.23333333333335</v>
      </c>
      <c r="G205" s="38">
        <v>431.01666666666671</v>
      </c>
      <c r="H205" s="38">
        <v>426.48333333333335</v>
      </c>
      <c r="I205" s="38">
        <v>423.26666666666671</v>
      </c>
      <c r="J205" s="38">
        <v>438.76666666666671</v>
      </c>
      <c r="K205" s="38">
        <v>441.98333333333341</v>
      </c>
      <c r="L205" s="38">
        <v>446.51666666666671</v>
      </c>
      <c r="M205" s="28">
        <v>437.45</v>
      </c>
      <c r="N205" s="28">
        <v>429.7</v>
      </c>
      <c r="O205" s="39">
        <v>8956800</v>
      </c>
      <c r="P205" s="40">
        <v>-4.0032025620496394E-3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44958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2" t="s">
        <v>16</v>
      </c>
      <c r="B8" s="404"/>
      <c r="C8" s="408" t="s">
        <v>20</v>
      </c>
      <c r="D8" s="408" t="s">
        <v>21</v>
      </c>
      <c r="E8" s="399" t="s">
        <v>22</v>
      </c>
      <c r="F8" s="400"/>
      <c r="G8" s="401"/>
      <c r="H8" s="399" t="s">
        <v>23</v>
      </c>
      <c r="I8" s="400"/>
      <c r="J8" s="401"/>
      <c r="K8" s="23"/>
      <c r="L8" s="50"/>
      <c r="M8" s="50"/>
      <c r="N8" s="1"/>
      <c r="O8" s="1"/>
    </row>
    <row r="9" spans="1:15" ht="36" customHeight="1">
      <c r="A9" s="406"/>
      <c r="B9" s="407"/>
      <c r="C9" s="407"/>
      <c r="D9" s="40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17662.150000000001</v>
      </c>
      <c r="D10" s="259">
        <v>17645.133333333335</v>
      </c>
      <c r="E10" s="259">
        <v>17554.566666666669</v>
      </c>
      <c r="F10" s="259">
        <v>17446.983333333334</v>
      </c>
      <c r="G10" s="259">
        <v>17356.416666666668</v>
      </c>
      <c r="H10" s="259">
        <v>17752.716666666671</v>
      </c>
      <c r="I10" s="259">
        <v>17843.283333333336</v>
      </c>
      <c r="J10" s="259">
        <v>17950.866666666672</v>
      </c>
      <c r="K10" s="259">
        <v>17735.7</v>
      </c>
      <c r="L10" s="259">
        <v>17537.55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40655.050000000003</v>
      </c>
      <c r="D11" s="259">
        <v>40544.800000000003</v>
      </c>
      <c r="E11" s="259">
        <v>40277.950000000004</v>
      </c>
      <c r="F11" s="259">
        <v>39900.85</v>
      </c>
      <c r="G11" s="259">
        <v>39634</v>
      </c>
      <c r="H11" s="259">
        <v>40921.900000000009</v>
      </c>
      <c r="I11" s="259">
        <v>41188.750000000015</v>
      </c>
      <c r="J11" s="259">
        <v>41565.850000000013</v>
      </c>
      <c r="K11" s="259">
        <v>40811.65</v>
      </c>
      <c r="L11" s="259">
        <v>40167.699999999997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2812.15</v>
      </c>
      <c r="D12" s="232">
        <v>2805.5500000000006</v>
      </c>
      <c r="E12" s="232">
        <v>2777.3000000000011</v>
      </c>
      <c r="F12" s="232">
        <v>2742.4500000000003</v>
      </c>
      <c r="G12" s="232">
        <v>2714.2000000000007</v>
      </c>
      <c r="H12" s="232">
        <v>2840.4000000000015</v>
      </c>
      <c r="I12" s="232">
        <v>2868.6500000000005</v>
      </c>
      <c r="J12" s="232">
        <v>2903.5000000000018</v>
      </c>
      <c r="K12" s="232">
        <v>2833.8</v>
      </c>
      <c r="L12" s="232">
        <v>2770.7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5061.3500000000004</v>
      </c>
      <c r="D13" s="232">
        <v>5048.45</v>
      </c>
      <c r="E13" s="232">
        <v>5026.7</v>
      </c>
      <c r="F13" s="232">
        <v>4992.05</v>
      </c>
      <c r="G13" s="232">
        <v>4970.3</v>
      </c>
      <c r="H13" s="232">
        <v>5083.0999999999995</v>
      </c>
      <c r="I13" s="232">
        <v>5104.8499999999995</v>
      </c>
      <c r="J13" s="232">
        <v>5139.4999999999991</v>
      </c>
      <c r="K13" s="232">
        <v>5070.2</v>
      </c>
      <c r="L13" s="232">
        <v>5013.8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29740.35</v>
      </c>
      <c r="D14" s="232">
        <v>29823.133333333331</v>
      </c>
      <c r="E14" s="232">
        <v>29473.516666666663</v>
      </c>
      <c r="F14" s="232">
        <v>29206.683333333331</v>
      </c>
      <c r="G14" s="232">
        <v>28857.066666666662</v>
      </c>
      <c r="H14" s="232">
        <v>30089.966666666664</v>
      </c>
      <c r="I14" s="232">
        <v>30439.583333333332</v>
      </c>
      <c r="J14" s="232">
        <v>30706.416666666664</v>
      </c>
      <c r="K14" s="232">
        <v>30172.75</v>
      </c>
      <c r="L14" s="232">
        <v>29556.3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4399.95</v>
      </c>
      <c r="D15" s="232">
        <v>4389.333333333333</v>
      </c>
      <c r="E15" s="232">
        <v>4350.3166666666657</v>
      </c>
      <c r="F15" s="232">
        <v>4300.6833333333325</v>
      </c>
      <c r="G15" s="232">
        <v>4261.6666666666652</v>
      </c>
      <c r="H15" s="232">
        <v>4438.9666666666662</v>
      </c>
      <c r="I15" s="232">
        <v>4477.9833333333345</v>
      </c>
      <c r="J15" s="232">
        <v>4527.6166666666668</v>
      </c>
      <c r="K15" s="232">
        <v>4428.3500000000004</v>
      </c>
      <c r="L15" s="232">
        <v>4339.7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8638</v>
      </c>
      <c r="D16" s="232">
        <v>8588.6666666666661</v>
      </c>
      <c r="E16" s="232">
        <v>8522.3833333333314</v>
      </c>
      <c r="F16" s="232">
        <v>8406.7666666666646</v>
      </c>
      <c r="G16" s="232">
        <v>8340.4833333333299</v>
      </c>
      <c r="H16" s="232">
        <v>8704.2833333333328</v>
      </c>
      <c r="I16" s="232">
        <v>8770.5666666666693</v>
      </c>
      <c r="J16" s="232">
        <v>8886.1833333333343</v>
      </c>
      <c r="K16" s="232">
        <v>8654.9500000000007</v>
      </c>
      <c r="L16" s="232">
        <v>8473.0499999999993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2839.5</v>
      </c>
      <c r="D17" s="232">
        <v>2835.6666666666665</v>
      </c>
      <c r="E17" s="232">
        <v>2806.333333333333</v>
      </c>
      <c r="F17" s="232">
        <v>2773.1666666666665</v>
      </c>
      <c r="G17" s="232">
        <v>2743.833333333333</v>
      </c>
      <c r="H17" s="232">
        <v>2868.833333333333</v>
      </c>
      <c r="I17" s="232">
        <v>2898.1666666666661</v>
      </c>
      <c r="J17" s="232">
        <v>2931.333333333333</v>
      </c>
      <c r="K17" s="231">
        <v>2865</v>
      </c>
      <c r="L17" s="231">
        <v>2802.5</v>
      </c>
      <c r="M17" s="231">
        <v>2.36077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1968.3</v>
      </c>
      <c r="D18" s="232">
        <v>1956.8833333333332</v>
      </c>
      <c r="E18" s="232">
        <v>1899.4166666666665</v>
      </c>
      <c r="F18" s="232">
        <v>1830.5333333333333</v>
      </c>
      <c r="G18" s="232">
        <v>1773.0666666666666</v>
      </c>
      <c r="H18" s="232">
        <v>2025.7666666666664</v>
      </c>
      <c r="I18" s="232">
        <v>2083.2333333333331</v>
      </c>
      <c r="J18" s="232">
        <v>2152.1166666666663</v>
      </c>
      <c r="K18" s="231">
        <v>2014.35</v>
      </c>
      <c r="L18" s="231">
        <v>1888</v>
      </c>
      <c r="M18" s="231">
        <v>17.330660000000002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618.9</v>
      </c>
      <c r="D19" s="232">
        <v>615.9666666666667</v>
      </c>
      <c r="E19" s="232">
        <v>607.93333333333339</v>
      </c>
      <c r="F19" s="232">
        <v>596.9666666666667</v>
      </c>
      <c r="G19" s="232">
        <v>588.93333333333339</v>
      </c>
      <c r="H19" s="232">
        <v>626.93333333333339</v>
      </c>
      <c r="I19" s="232">
        <v>634.9666666666667</v>
      </c>
      <c r="J19" s="232">
        <v>645.93333333333339</v>
      </c>
      <c r="K19" s="231">
        <v>624</v>
      </c>
      <c r="L19" s="231">
        <v>605</v>
      </c>
      <c r="M19" s="231">
        <v>9.2651800000000009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20817.05</v>
      </c>
      <c r="D20" s="232">
        <v>20931.666666666668</v>
      </c>
      <c r="E20" s="232">
        <v>20639.933333333334</v>
      </c>
      <c r="F20" s="232">
        <v>20462.816666666666</v>
      </c>
      <c r="G20" s="232">
        <v>20171.083333333332</v>
      </c>
      <c r="H20" s="232">
        <v>21108.783333333336</v>
      </c>
      <c r="I20" s="232">
        <v>21400.516666666666</v>
      </c>
      <c r="J20" s="232">
        <v>21577.633333333339</v>
      </c>
      <c r="K20" s="231">
        <v>21223.4</v>
      </c>
      <c r="L20" s="231">
        <v>20754.55</v>
      </c>
      <c r="M20" s="231">
        <v>9.0219999999999995E-2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2973.9</v>
      </c>
      <c r="D21" s="232">
        <v>2984.5</v>
      </c>
      <c r="E21" s="232">
        <v>2895.4</v>
      </c>
      <c r="F21" s="232">
        <v>2816.9</v>
      </c>
      <c r="G21" s="232">
        <v>2727.8</v>
      </c>
      <c r="H21" s="232">
        <v>3063</v>
      </c>
      <c r="I21" s="232">
        <v>3152.1000000000004</v>
      </c>
      <c r="J21" s="232">
        <v>3230.6</v>
      </c>
      <c r="K21" s="231">
        <v>3073.6</v>
      </c>
      <c r="L21" s="231">
        <v>2906</v>
      </c>
      <c r="M21" s="231">
        <v>115.6802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1223.9000000000001</v>
      </c>
      <c r="D22" s="232">
        <v>1181.6666666666667</v>
      </c>
      <c r="E22" s="232">
        <v>1123.3333333333335</v>
      </c>
      <c r="F22" s="232">
        <v>1022.7666666666667</v>
      </c>
      <c r="G22" s="232">
        <v>964.43333333333339</v>
      </c>
      <c r="H22" s="232">
        <v>1282.2333333333336</v>
      </c>
      <c r="I22" s="232">
        <v>1340.5666666666671</v>
      </c>
      <c r="J22" s="232">
        <v>1441.1333333333337</v>
      </c>
      <c r="K22" s="231">
        <v>1240</v>
      </c>
      <c r="L22" s="231">
        <v>1081.0999999999999</v>
      </c>
      <c r="M22" s="231">
        <v>113.5655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612.65</v>
      </c>
      <c r="D23" s="232">
        <v>609.2166666666667</v>
      </c>
      <c r="E23" s="232">
        <v>591.53333333333342</v>
      </c>
      <c r="F23" s="232">
        <v>570.41666666666674</v>
      </c>
      <c r="G23" s="232">
        <v>552.73333333333346</v>
      </c>
      <c r="H23" s="232">
        <v>630.33333333333337</v>
      </c>
      <c r="I23" s="232">
        <v>648.01666666666677</v>
      </c>
      <c r="J23" s="232">
        <v>669.13333333333333</v>
      </c>
      <c r="K23" s="231">
        <v>626.9</v>
      </c>
      <c r="L23" s="231">
        <v>588.1</v>
      </c>
      <c r="M23" s="231">
        <v>332.72489000000002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2108.1999999999998</v>
      </c>
      <c r="D24" s="232">
        <v>2123.7999999999997</v>
      </c>
      <c r="E24" s="232">
        <v>2092.5999999999995</v>
      </c>
      <c r="F24" s="232">
        <v>2076.9999999999995</v>
      </c>
      <c r="G24" s="232">
        <v>2045.7999999999993</v>
      </c>
      <c r="H24" s="232">
        <v>2139.3999999999996</v>
      </c>
      <c r="I24" s="232">
        <v>2170.5999999999995</v>
      </c>
      <c r="J24" s="232">
        <v>2186.1999999999998</v>
      </c>
      <c r="K24" s="231">
        <v>2155</v>
      </c>
      <c r="L24" s="231">
        <v>2108.1999999999998</v>
      </c>
      <c r="M24" s="231">
        <v>5.3132599999999996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1774</v>
      </c>
      <c r="D25" s="232">
        <v>1722.0166666666667</v>
      </c>
      <c r="E25" s="232">
        <v>1609.0333333333333</v>
      </c>
      <c r="F25" s="232">
        <v>1444.0666666666666</v>
      </c>
      <c r="G25" s="232">
        <v>1331.0833333333333</v>
      </c>
      <c r="H25" s="232">
        <v>1886.9833333333333</v>
      </c>
      <c r="I25" s="232">
        <v>1999.9666666666665</v>
      </c>
      <c r="J25" s="232">
        <v>2164.9333333333334</v>
      </c>
      <c r="K25" s="231">
        <v>1835</v>
      </c>
      <c r="L25" s="231">
        <v>1557.05</v>
      </c>
      <c r="M25" s="231">
        <v>36.935839999999999</v>
      </c>
      <c r="N25" s="1"/>
      <c r="O25" s="1"/>
    </row>
    <row r="26" spans="1:15" ht="12.75" customHeight="1">
      <c r="A26" s="214">
        <v>17</v>
      </c>
      <c r="B26" s="217" t="s">
        <v>846</v>
      </c>
      <c r="C26" s="231">
        <v>466.45</v>
      </c>
      <c r="D26" s="232">
        <v>466.45</v>
      </c>
      <c r="E26" s="232">
        <v>466.45</v>
      </c>
      <c r="F26" s="232">
        <v>466.45</v>
      </c>
      <c r="G26" s="232">
        <v>466.45</v>
      </c>
      <c r="H26" s="232">
        <v>466.45</v>
      </c>
      <c r="I26" s="232">
        <v>466.45</v>
      </c>
      <c r="J26" s="232">
        <v>466.45</v>
      </c>
      <c r="K26" s="231">
        <v>466.45</v>
      </c>
      <c r="L26" s="231">
        <v>466.45</v>
      </c>
      <c r="M26" s="231">
        <v>8.7900200000000002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141.19999999999999</v>
      </c>
      <c r="D27" s="232">
        <v>139.53333333333333</v>
      </c>
      <c r="E27" s="232">
        <v>137.36666666666667</v>
      </c>
      <c r="F27" s="232">
        <v>133.53333333333333</v>
      </c>
      <c r="G27" s="232">
        <v>131.36666666666667</v>
      </c>
      <c r="H27" s="232">
        <v>143.36666666666667</v>
      </c>
      <c r="I27" s="232">
        <v>145.53333333333336</v>
      </c>
      <c r="J27" s="232">
        <v>149.36666666666667</v>
      </c>
      <c r="K27" s="231">
        <v>141.69999999999999</v>
      </c>
      <c r="L27" s="231">
        <v>135.69999999999999</v>
      </c>
      <c r="M27" s="231">
        <v>28.078430000000001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256.64999999999998</v>
      </c>
      <c r="D28" s="232">
        <v>253.85</v>
      </c>
      <c r="E28" s="232">
        <v>250.3</v>
      </c>
      <c r="F28" s="232">
        <v>243.95000000000002</v>
      </c>
      <c r="G28" s="232">
        <v>240.40000000000003</v>
      </c>
      <c r="H28" s="232">
        <v>260.2</v>
      </c>
      <c r="I28" s="232">
        <v>263.75</v>
      </c>
      <c r="J28" s="232">
        <v>270.09999999999997</v>
      </c>
      <c r="K28" s="231">
        <v>257.39999999999998</v>
      </c>
      <c r="L28" s="231">
        <v>247.5</v>
      </c>
      <c r="M28" s="231">
        <v>15.722160000000001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3011.3</v>
      </c>
      <c r="D29" s="232">
        <v>3004.0833333333335</v>
      </c>
      <c r="E29" s="232">
        <v>2990.2166666666672</v>
      </c>
      <c r="F29" s="232">
        <v>2969.1333333333337</v>
      </c>
      <c r="G29" s="232">
        <v>2955.2666666666673</v>
      </c>
      <c r="H29" s="232">
        <v>3025.166666666667</v>
      </c>
      <c r="I29" s="232">
        <v>3039.0333333333328</v>
      </c>
      <c r="J29" s="232">
        <v>3060.1166666666668</v>
      </c>
      <c r="K29" s="231">
        <v>3017.95</v>
      </c>
      <c r="L29" s="231">
        <v>2983</v>
      </c>
      <c r="M29" s="231">
        <v>0.94418000000000002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401.2</v>
      </c>
      <c r="D30" s="232">
        <v>401.98333333333329</v>
      </c>
      <c r="E30" s="232">
        <v>389.31666666666661</v>
      </c>
      <c r="F30" s="232">
        <v>377.43333333333334</v>
      </c>
      <c r="G30" s="232">
        <v>364.76666666666665</v>
      </c>
      <c r="H30" s="232">
        <v>413.86666666666656</v>
      </c>
      <c r="I30" s="232">
        <v>426.53333333333319</v>
      </c>
      <c r="J30" s="232">
        <v>438.41666666666652</v>
      </c>
      <c r="K30" s="231">
        <v>414.65</v>
      </c>
      <c r="L30" s="231">
        <v>390.1</v>
      </c>
      <c r="M30" s="231">
        <v>405.32400000000001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4255.8999999999996</v>
      </c>
      <c r="D31" s="232">
        <v>4228.9000000000005</v>
      </c>
      <c r="E31" s="232">
        <v>4154.0500000000011</v>
      </c>
      <c r="F31" s="232">
        <v>4052.2000000000007</v>
      </c>
      <c r="G31" s="232">
        <v>3977.3500000000013</v>
      </c>
      <c r="H31" s="232">
        <v>4330.7500000000009</v>
      </c>
      <c r="I31" s="232">
        <v>4405.6000000000013</v>
      </c>
      <c r="J31" s="232">
        <v>4507.4500000000007</v>
      </c>
      <c r="K31" s="231">
        <v>4303.75</v>
      </c>
      <c r="L31" s="231">
        <v>4127.05</v>
      </c>
      <c r="M31" s="231">
        <v>6.7103799999999998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149.5</v>
      </c>
      <c r="D32" s="232">
        <v>148.01666666666668</v>
      </c>
      <c r="E32" s="232">
        <v>145.48333333333335</v>
      </c>
      <c r="F32" s="232">
        <v>141.46666666666667</v>
      </c>
      <c r="G32" s="232">
        <v>138.93333333333334</v>
      </c>
      <c r="H32" s="232">
        <v>152.03333333333336</v>
      </c>
      <c r="I32" s="232">
        <v>154.56666666666672</v>
      </c>
      <c r="J32" s="232">
        <v>158.58333333333337</v>
      </c>
      <c r="K32" s="231">
        <v>150.55000000000001</v>
      </c>
      <c r="L32" s="231">
        <v>144</v>
      </c>
      <c r="M32" s="231">
        <v>105.68854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2725.85</v>
      </c>
      <c r="D33" s="232">
        <v>2741.2833333333328</v>
      </c>
      <c r="E33" s="232">
        <v>2702.6166666666659</v>
      </c>
      <c r="F33" s="232">
        <v>2679.3833333333332</v>
      </c>
      <c r="G33" s="232">
        <v>2640.7166666666662</v>
      </c>
      <c r="H33" s="232">
        <v>2764.5166666666655</v>
      </c>
      <c r="I33" s="232">
        <v>2803.1833333333325</v>
      </c>
      <c r="J33" s="232">
        <v>2826.4166666666652</v>
      </c>
      <c r="K33" s="231">
        <v>2779.95</v>
      </c>
      <c r="L33" s="231">
        <v>2718.05</v>
      </c>
      <c r="M33" s="231">
        <v>19.61805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2052.6999999999998</v>
      </c>
      <c r="D34" s="232">
        <v>2033.45</v>
      </c>
      <c r="E34" s="232">
        <v>2005.9</v>
      </c>
      <c r="F34" s="232">
        <v>1959.1000000000001</v>
      </c>
      <c r="G34" s="232">
        <v>1931.5500000000002</v>
      </c>
      <c r="H34" s="232">
        <v>2080.25</v>
      </c>
      <c r="I34" s="232">
        <v>2107.7999999999997</v>
      </c>
      <c r="J34" s="232">
        <v>2154.6</v>
      </c>
      <c r="K34" s="231">
        <v>2061</v>
      </c>
      <c r="L34" s="231">
        <v>1986.65</v>
      </c>
      <c r="M34" s="231">
        <v>4.9612100000000003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408.15</v>
      </c>
      <c r="D35" s="232">
        <v>409.79999999999995</v>
      </c>
      <c r="E35" s="232">
        <v>405.39999999999992</v>
      </c>
      <c r="F35" s="232">
        <v>402.65</v>
      </c>
      <c r="G35" s="232">
        <v>398.24999999999994</v>
      </c>
      <c r="H35" s="232">
        <v>412.5499999999999</v>
      </c>
      <c r="I35" s="232">
        <v>416.95</v>
      </c>
      <c r="J35" s="232">
        <v>419.69999999999987</v>
      </c>
      <c r="K35" s="231">
        <v>414.2</v>
      </c>
      <c r="L35" s="231">
        <v>407.05</v>
      </c>
      <c r="M35" s="231">
        <v>27.51698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3502.3</v>
      </c>
      <c r="D36" s="232">
        <v>3525.7000000000003</v>
      </c>
      <c r="E36" s="232">
        <v>3469.2500000000005</v>
      </c>
      <c r="F36" s="232">
        <v>3436.2000000000003</v>
      </c>
      <c r="G36" s="232">
        <v>3379.7500000000005</v>
      </c>
      <c r="H36" s="232">
        <v>3558.7500000000005</v>
      </c>
      <c r="I36" s="232">
        <v>3615.2000000000003</v>
      </c>
      <c r="J36" s="232">
        <v>3648.2500000000005</v>
      </c>
      <c r="K36" s="231">
        <v>3582.15</v>
      </c>
      <c r="L36" s="231">
        <v>3492.65</v>
      </c>
      <c r="M36" s="231">
        <v>5.3742900000000002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871.6</v>
      </c>
      <c r="D37" s="232">
        <v>870.66666666666663</v>
      </c>
      <c r="E37" s="232">
        <v>862.0333333333333</v>
      </c>
      <c r="F37" s="232">
        <v>852.4666666666667</v>
      </c>
      <c r="G37" s="232">
        <v>843.83333333333337</v>
      </c>
      <c r="H37" s="232">
        <v>880.23333333333323</v>
      </c>
      <c r="I37" s="232">
        <v>888.86666666666667</v>
      </c>
      <c r="J37" s="232">
        <v>898.43333333333317</v>
      </c>
      <c r="K37" s="231">
        <v>879.3</v>
      </c>
      <c r="L37" s="231">
        <v>861.1</v>
      </c>
      <c r="M37" s="231">
        <v>168.56151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3818.25</v>
      </c>
      <c r="D38" s="232">
        <v>3832.4166666666665</v>
      </c>
      <c r="E38" s="232">
        <v>3786.833333333333</v>
      </c>
      <c r="F38" s="232">
        <v>3755.4166666666665</v>
      </c>
      <c r="G38" s="232">
        <v>3709.833333333333</v>
      </c>
      <c r="H38" s="232">
        <v>3863.833333333333</v>
      </c>
      <c r="I38" s="232">
        <v>3909.4166666666661</v>
      </c>
      <c r="J38" s="232">
        <v>3940.833333333333</v>
      </c>
      <c r="K38" s="231">
        <v>3878</v>
      </c>
      <c r="L38" s="231">
        <v>3801</v>
      </c>
      <c r="M38" s="231">
        <v>3.59118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5886.4</v>
      </c>
      <c r="D39" s="232">
        <v>5936.8</v>
      </c>
      <c r="E39" s="232">
        <v>5823.6</v>
      </c>
      <c r="F39" s="232">
        <v>5760.8</v>
      </c>
      <c r="G39" s="232">
        <v>5647.6</v>
      </c>
      <c r="H39" s="232">
        <v>5999.6</v>
      </c>
      <c r="I39" s="232">
        <v>6112.7999999999993</v>
      </c>
      <c r="J39" s="232">
        <v>6175.6</v>
      </c>
      <c r="K39" s="231">
        <v>6050</v>
      </c>
      <c r="L39" s="231">
        <v>5874</v>
      </c>
      <c r="M39" s="231">
        <v>19.967880000000001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1342.45</v>
      </c>
      <c r="D40" s="232">
        <v>1341.1333333333334</v>
      </c>
      <c r="E40" s="232">
        <v>1325.1166666666668</v>
      </c>
      <c r="F40" s="232">
        <v>1307.7833333333333</v>
      </c>
      <c r="G40" s="232">
        <v>1291.7666666666667</v>
      </c>
      <c r="H40" s="232">
        <v>1358.4666666666669</v>
      </c>
      <c r="I40" s="232">
        <v>1374.4833333333338</v>
      </c>
      <c r="J40" s="232">
        <v>1391.8166666666671</v>
      </c>
      <c r="K40" s="231">
        <v>1357.15</v>
      </c>
      <c r="L40" s="231">
        <v>1323.8</v>
      </c>
      <c r="M40" s="231">
        <v>22.139089999999999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5883.95</v>
      </c>
      <c r="D41" s="232">
        <v>5899.5999999999995</v>
      </c>
      <c r="E41" s="232">
        <v>5814.5499999999993</v>
      </c>
      <c r="F41" s="232">
        <v>5745.15</v>
      </c>
      <c r="G41" s="232">
        <v>5660.0999999999995</v>
      </c>
      <c r="H41" s="232">
        <v>5968.9999999999991</v>
      </c>
      <c r="I41" s="232">
        <v>6054.05</v>
      </c>
      <c r="J41" s="232">
        <v>6123.4499999999989</v>
      </c>
      <c r="K41" s="231">
        <v>5984.65</v>
      </c>
      <c r="L41" s="231">
        <v>5830.2</v>
      </c>
      <c r="M41" s="231">
        <v>0.39727000000000001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2221.3000000000002</v>
      </c>
      <c r="D42" s="232">
        <v>2211.75</v>
      </c>
      <c r="E42" s="232">
        <v>2188.5500000000002</v>
      </c>
      <c r="F42" s="232">
        <v>2155.8000000000002</v>
      </c>
      <c r="G42" s="232">
        <v>2132.6000000000004</v>
      </c>
      <c r="H42" s="232">
        <v>2244.5</v>
      </c>
      <c r="I42" s="232">
        <v>2267.6999999999998</v>
      </c>
      <c r="J42" s="232">
        <v>2300.4499999999998</v>
      </c>
      <c r="K42" s="231">
        <v>2234.9499999999998</v>
      </c>
      <c r="L42" s="231">
        <v>2179</v>
      </c>
      <c r="M42" s="231">
        <v>2.3981400000000002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244.2</v>
      </c>
      <c r="D43" s="232">
        <v>242.6</v>
      </c>
      <c r="E43" s="232">
        <v>240.25</v>
      </c>
      <c r="F43" s="232">
        <v>236.3</v>
      </c>
      <c r="G43" s="232">
        <v>233.95000000000002</v>
      </c>
      <c r="H43" s="232">
        <v>246.54999999999998</v>
      </c>
      <c r="I43" s="232">
        <v>248.89999999999995</v>
      </c>
      <c r="J43" s="232">
        <v>252.84999999999997</v>
      </c>
      <c r="K43" s="231">
        <v>244.95</v>
      </c>
      <c r="L43" s="231">
        <v>238.65</v>
      </c>
      <c r="M43" s="231">
        <v>41.325470000000003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167.85</v>
      </c>
      <c r="D44" s="232">
        <v>165.38333333333333</v>
      </c>
      <c r="E44" s="232">
        <v>161.86666666666665</v>
      </c>
      <c r="F44" s="232">
        <v>155.88333333333333</v>
      </c>
      <c r="G44" s="232">
        <v>152.36666666666665</v>
      </c>
      <c r="H44" s="232">
        <v>171.36666666666665</v>
      </c>
      <c r="I44" s="232">
        <v>174.8833333333333</v>
      </c>
      <c r="J44" s="232">
        <v>180.86666666666665</v>
      </c>
      <c r="K44" s="231">
        <v>168.9</v>
      </c>
      <c r="L44" s="231">
        <v>159.4</v>
      </c>
      <c r="M44" s="231">
        <v>405.27508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82.7</v>
      </c>
      <c r="D45" s="232">
        <v>81.733333333333334</v>
      </c>
      <c r="E45" s="232">
        <v>79.166666666666671</v>
      </c>
      <c r="F45" s="232">
        <v>75.63333333333334</v>
      </c>
      <c r="G45" s="232">
        <v>73.066666666666677</v>
      </c>
      <c r="H45" s="232">
        <v>85.266666666666666</v>
      </c>
      <c r="I45" s="232">
        <v>87.833333333333329</v>
      </c>
      <c r="J45" s="232">
        <v>91.36666666666666</v>
      </c>
      <c r="K45" s="231">
        <v>84.3</v>
      </c>
      <c r="L45" s="231">
        <v>78.2</v>
      </c>
      <c r="M45" s="231">
        <v>190.18759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1529.35</v>
      </c>
      <c r="D46" s="232">
        <v>1525.7666666666667</v>
      </c>
      <c r="E46" s="232">
        <v>1512.5833333333333</v>
      </c>
      <c r="F46" s="232">
        <v>1495.8166666666666</v>
      </c>
      <c r="G46" s="232">
        <v>1482.6333333333332</v>
      </c>
      <c r="H46" s="232">
        <v>1542.5333333333333</v>
      </c>
      <c r="I46" s="232">
        <v>1555.7166666666667</v>
      </c>
      <c r="J46" s="232">
        <v>1572.4833333333333</v>
      </c>
      <c r="K46" s="231">
        <v>1538.95</v>
      </c>
      <c r="L46" s="231">
        <v>1509</v>
      </c>
      <c r="M46" s="231">
        <v>0.89685000000000004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549.15</v>
      </c>
      <c r="D47" s="232">
        <v>552.13333333333333</v>
      </c>
      <c r="E47" s="232">
        <v>544.31666666666661</v>
      </c>
      <c r="F47" s="232">
        <v>539.48333333333323</v>
      </c>
      <c r="G47" s="232">
        <v>531.66666666666652</v>
      </c>
      <c r="H47" s="232">
        <v>556.9666666666667</v>
      </c>
      <c r="I47" s="232">
        <v>564.78333333333353</v>
      </c>
      <c r="J47" s="232">
        <v>569.61666666666679</v>
      </c>
      <c r="K47" s="231">
        <v>559.95000000000005</v>
      </c>
      <c r="L47" s="231">
        <v>547.29999999999995</v>
      </c>
      <c r="M47" s="231">
        <v>5.5541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94.95</v>
      </c>
      <c r="D48" s="232">
        <v>93.416666666666671</v>
      </c>
      <c r="E48" s="232">
        <v>90.583333333333343</v>
      </c>
      <c r="F48" s="232">
        <v>86.216666666666669</v>
      </c>
      <c r="G48" s="232">
        <v>83.38333333333334</v>
      </c>
      <c r="H48" s="232">
        <v>97.783333333333346</v>
      </c>
      <c r="I48" s="232">
        <v>100.61666666666669</v>
      </c>
      <c r="J48" s="232">
        <v>104.98333333333335</v>
      </c>
      <c r="K48" s="231">
        <v>96.25</v>
      </c>
      <c r="L48" s="231">
        <v>89.05</v>
      </c>
      <c r="M48" s="231">
        <v>590.04021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874.1</v>
      </c>
      <c r="D49" s="232">
        <v>874.19999999999993</v>
      </c>
      <c r="E49" s="232">
        <v>864.39999999999986</v>
      </c>
      <c r="F49" s="232">
        <v>854.69999999999993</v>
      </c>
      <c r="G49" s="232">
        <v>844.89999999999986</v>
      </c>
      <c r="H49" s="232">
        <v>883.89999999999986</v>
      </c>
      <c r="I49" s="232">
        <v>893.69999999999982</v>
      </c>
      <c r="J49" s="232">
        <v>903.39999999999986</v>
      </c>
      <c r="K49" s="231">
        <v>884</v>
      </c>
      <c r="L49" s="231">
        <v>864.5</v>
      </c>
      <c r="M49" s="231">
        <v>13.55161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78.400000000000006</v>
      </c>
      <c r="D50" s="232">
        <v>77.100000000000009</v>
      </c>
      <c r="E50" s="232">
        <v>75.300000000000011</v>
      </c>
      <c r="F50" s="232">
        <v>72.2</v>
      </c>
      <c r="G50" s="232">
        <v>70.400000000000006</v>
      </c>
      <c r="H50" s="232">
        <v>80.200000000000017</v>
      </c>
      <c r="I50" s="232">
        <v>82</v>
      </c>
      <c r="J50" s="232">
        <v>85.100000000000023</v>
      </c>
      <c r="K50" s="231">
        <v>78.900000000000006</v>
      </c>
      <c r="L50" s="231">
        <v>74</v>
      </c>
      <c r="M50" s="231">
        <v>216.05271999999999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343.25</v>
      </c>
      <c r="D51" s="232">
        <v>345.33333333333331</v>
      </c>
      <c r="E51" s="232">
        <v>339.16666666666663</v>
      </c>
      <c r="F51" s="232">
        <v>335.08333333333331</v>
      </c>
      <c r="G51" s="232">
        <v>328.91666666666663</v>
      </c>
      <c r="H51" s="232">
        <v>349.41666666666663</v>
      </c>
      <c r="I51" s="232">
        <v>355.58333333333326</v>
      </c>
      <c r="J51" s="232">
        <v>359.66666666666663</v>
      </c>
      <c r="K51" s="231">
        <v>351.5</v>
      </c>
      <c r="L51" s="231">
        <v>341.25</v>
      </c>
      <c r="M51" s="231">
        <v>89.94162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770.3</v>
      </c>
      <c r="D52" s="232">
        <v>772.56666666666661</v>
      </c>
      <c r="E52" s="232">
        <v>766.13333333333321</v>
      </c>
      <c r="F52" s="232">
        <v>761.96666666666658</v>
      </c>
      <c r="G52" s="232">
        <v>755.53333333333319</v>
      </c>
      <c r="H52" s="232">
        <v>776.73333333333323</v>
      </c>
      <c r="I52" s="232">
        <v>783.16666666666663</v>
      </c>
      <c r="J52" s="232">
        <v>787.33333333333326</v>
      </c>
      <c r="K52" s="231">
        <v>779</v>
      </c>
      <c r="L52" s="231">
        <v>768.4</v>
      </c>
      <c r="M52" s="231">
        <v>85.375569999999996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235.05</v>
      </c>
      <c r="D53" s="232">
        <v>234.5</v>
      </c>
      <c r="E53" s="232">
        <v>233</v>
      </c>
      <c r="F53" s="232">
        <v>230.95</v>
      </c>
      <c r="G53" s="232">
        <v>229.45</v>
      </c>
      <c r="H53" s="232">
        <v>236.55</v>
      </c>
      <c r="I53" s="232">
        <v>238.05</v>
      </c>
      <c r="J53" s="232">
        <v>240.10000000000002</v>
      </c>
      <c r="K53" s="231">
        <v>236</v>
      </c>
      <c r="L53" s="231">
        <v>232.45</v>
      </c>
      <c r="M53" s="231">
        <v>12.15429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17028.599999999999</v>
      </c>
      <c r="D54" s="232">
        <v>16926.183333333334</v>
      </c>
      <c r="E54" s="232">
        <v>16702.416666666668</v>
      </c>
      <c r="F54" s="232">
        <v>16376.233333333334</v>
      </c>
      <c r="G54" s="232">
        <v>16152.466666666667</v>
      </c>
      <c r="H54" s="232">
        <v>17252.366666666669</v>
      </c>
      <c r="I54" s="232">
        <v>17476.133333333331</v>
      </c>
      <c r="J54" s="232">
        <v>17802.316666666669</v>
      </c>
      <c r="K54" s="231">
        <v>17149.95</v>
      </c>
      <c r="L54" s="231">
        <v>16600</v>
      </c>
      <c r="M54" s="231">
        <v>0.13927999999999999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4317.6000000000004</v>
      </c>
      <c r="D55" s="232">
        <v>4333.2</v>
      </c>
      <c r="E55" s="232">
        <v>4248.3999999999996</v>
      </c>
      <c r="F55" s="232">
        <v>4179.2</v>
      </c>
      <c r="G55" s="232">
        <v>4094.3999999999996</v>
      </c>
      <c r="H55" s="232">
        <v>4402.3999999999996</v>
      </c>
      <c r="I55" s="232">
        <v>4487.2000000000007</v>
      </c>
      <c r="J55" s="232">
        <v>4556.3999999999996</v>
      </c>
      <c r="K55" s="231">
        <v>4418</v>
      </c>
      <c r="L55" s="231">
        <v>4264</v>
      </c>
      <c r="M55" s="231">
        <v>6.0569899999999999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303.95</v>
      </c>
      <c r="D56" s="232">
        <v>300.64999999999998</v>
      </c>
      <c r="E56" s="232">
        <v>295.94999999999993</v>
      </c>
      <c r="F56" s="232">
        <v>287.94999999999993</v>
      </c>
      <c r="G56" s="232">
        <v>283.24999999999989</v>
      </c>
      <c r="H56" s="232">
        <v>308.64999999999998</v>
      </c>
      <c r="I56" s="232">
        <v>313.35000000000002</v>
      </c>
      <c r="J56" s="232">
        <v>321.35000000000002</v>
      </c>
      <c r="K56" s="231">
        <v>305.35000000000002</v>
      </c>
      <c r="L56" s="231">
        <v>292.64999999999998</v>
      </c>
      <c r="M56" s="231">
        <v>127.22748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706.95</v>
      </c>
      <c r="D57" s="232">
        <v>707.69999999999993</v>
      </c>
      <c r="E57" s="232">
        <v>700.34999999999991</v>
      </c>
      <c r="F57" s="232">
        <v>693.75</v>
      </c>
      <c r="G57" s="232">
        <v>686.4</v>
      </c>
      <c r="H57" s="232">
        <v>714.29999999999984</v>
      </c>
      <c r="I57" s="232">
        <v>721.65</v>
      </c>
      <c r="J57" s="232">
        <v>728.24999999999977</v>
      </c>
      <c r="K57" s="231">
        <v>715.05</v>
      </c>
      <c r="L57" s="231">
        <v>701.1</v>
      </c>
      <c r="M57" s="231">
        <v>20.213200000000001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1017.95</v>
      </c>
      <c r="D58" s="232">
        <v>1022.8166666666666</v>
      </c>
      <c r="E58" s="232">
        <v>1002.6333333333332</v>
      </c>
      <c r="F58" s="232">
        <v>987.31666666666661</v>
      </c>
      <c r="G58" s="232">
        <v>967.13333333333321</v>
      </c>
      <c r="H58" s="232">
        <v>1038.1333333333332</v>
      </c>
      <c r="I58" s="232">
        <v>1058.3166666666666</v>
      </c>
      <c r="J58" s="232">
        <v>1073.6333333333332</v>
      </c>
      <c r="K58" s="231">
        <v>1043</v>
      </c>
      <c r="L58" s="231">
        <v>1007.5</v>
      </c>
      <c r="M58" s="231">
        <v>27.05095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1376.15</v>
      </c>
      <c r="D59" s="232">
        <v>1365.9833333333333</v>
      </c>
      <c r="E59" s="232">
        <v>1345.9666666666667</v>
      </c>
      <c r="F59" s="232">
        <v>1315.7833333333333</v>
      </c>
      <c r="G59" s="232">
        <v>1295.7666666666667</v>
      </c>
      <c r="H59" s="232">
        <v>1396.1666666666667</v>
      </c>
      <c r="I59" s="232">
        <v>1416.1833333333336</v>
      </c>
      <c r="J59" s="232">
        <v>1446.3666666666668</v>
      </c>
      <c r="K59" s="231">
        <v>1386</v>
      </c>
      <c r="L59" s="231">
        <v>1335.8</v>
      </c>
      <c r="M59" s="231">
        <v>0.54022000000000003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224.85</v>
      </c>
      <c r="D60" s="232">
        <v>225.70000000000002</v>
      </c>
      <c r="E60" s="232">
        <v>223.05000000000004</v>
      </c>
      <c r="F60" s="232">
        <v>221.25000000000003</v>
      </c>
      <c r="G60" s="232">
        <v>218.60000000000005</v>
      </c>
      <c r="H60" s="232">
        <v>227.50000000000003</v>
      </c>
      <c r="I60" s="232">
        <v>230.15</v>
      </c>
      <c r="J60" s="232">
        <v>231.95000000000002</v>
      </c>
      <c r="K60" s="231">
        <v>228.35</v>
      </c>
      <c r="L60" s="231">
        <v>223.9</v>
      </c>
      <c r="M60" s="231">
        <v>74.245519999999999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4378.8999999999996</v>
      </c>
      <c r="D61" s="232">
        <v>4353.7</v>
      </c>
      <c r="E61" s="232">
        <v>4282.3999999999996</v>
      </c>
      <c r="F61" s="232">
        <v>4185.8999999999996</v>
      </c>
      <c r="G61" s="232">
        <v>4114.5999999999995</v>
      </c>
      <c r="H61" s="232">
        <v>4450.2</v>
      </c>
      <c r="I61" s="232">
        <v>4521.5000000000009</v>
      </c>
      <c r="J61" s="232">
        <v>4618</v>
      </c>
      <c r="K61" s="231">
        <v>4425</v>
      </c>
      <c r="L61" s="231">
        <v>4257.2</v>
      </c>
      <c r="M61" s="231">
        <v>3.45852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1453.05</v>
      </c>
      <c r="D62" s="232">
        <v>1449.8999999999999</v>
      </c>
      <c r="E62" s="232">
        <v>1439.8999999999996</v>
      </c>
      <c r="F62" s="232">
        <v>1426.7499999999998</v>
      </c>
      <c r="G62" s="232">
        <v>1416.7499999999995</v>
      </c>
      <c r="H62" s="232">
        <v>1463.0499999999997</v>
      </c>
      <c r="I62" s="232">
        <v>1473.0500000000002</v>
      </c>
      <c r="J62" s="232">
        <v>1486.1999999999998</v>
      </c>
      <c r="K62" s="231">
        <v>1459.9</v>
      </c>
      <c r="L62" s="231">
        <v>1436.75</v>
      </c>
      <c r="M62" s="231">
        <v>4.9224399999999999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628.45000000000005</v>
      </c>
      <c r="D63" s="232">
        <v>626.91666666666663</v>
      </c>
      <c r="E63" s="232">
        <v>622.83333333333326</v>
      </c>
      <c r="F63" s="232">
        <v>617.21666666666658</v>
      </c>
      <c r="G63" s="232">
        <v>613.13333333333321</v>
      </c>
      <c r="H63" s="232">
        <v>632.5333333333333</v>
      </c>
      <c r="I63" s="232">
        <v>636.61666666666656</v>
      </c>
      <c r="J63" s="232">
        <v>642.23333333333335</v>
      </c>
      <c r="K63" s="231">
        <v>631</v>
      </c>
      <c r="L63" s="231">
        <v>621.29999999999995</v>
      </c>
      <c r="M63" s="231">
        <v>41.693370000000002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895.05</v>
      </c>
      <c r="D64" s="232">
        <v>885.19999999999993</v>
      </c>
      <c r="E64" s="232">
        <v>871.39999999999986</v>
      </c>
      <c r="F64" s="232">
        <v>847.74999999999989</v>
      </c>
      <c r="G64" s="232">
        <v>833.94999999999982</v>
      </c>
      <c r="H64" s="232">
        <v>908.84999999999991</v>
      </c>
      <c r="I64" s="232">
        <v>922.64999999999986</v>
      </c>
      <c r="J64" s="232">
        <v>946.3</v>
      </c>
      <c r="K64" s="231">
        <v>899</v>
      </c>
      <c r="L64" s="231">
        <v>861.55</v>
      </c>
      <c r="M64" s="231">
        <v>5.7814399999999999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330.95</v>
      </c>
      <c r="D65" s="232">
        <v>329.9</v>
      </c>
      <c r="E65" s="232">
        <v>326.89999999999998</v>
      </c>
      <c r="F65" s="232">
        <v>322.85000000000002</v>
      </c>
      <c r="G65" s="232">
        <v>319.85000000000002</v>
      </c>
      <c r="H65" s="232">
        <v>333.94999999999993</v>
      </c>
      <c r="I65" s="232">
        <v>336.94999999999993</v>
      </c>
      <c r="J65" s="232">
        <v>340.99999999999989</v>
      </c>
      <c r="K65" s="231">
        <v>332.9</v>
      </c>
      <c r="L65" s="231">
        <v>325.85000000000002</v>
      </c>
      <c r="M65" s="231">
        <v>8.3895499999999998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1435.8</v>
      </c>
      <c r="D66" s="232">
        <v>1423.5833333333333</v>
      </c>
      <c r="E66" s="232">
        <v>1404.8666666666666</v>
      </c>
      <c r="F66" s="232">
        <v>1373.9333333333334</v>
      </c>
      <c r="G66" s="232">
        <v>1355.2166666666667</v>
      </c>
      <c r="H66" s="232">
        <v>1454.5166666666664</v>
      </c>
      <c r="I66" s="232">
        <v>1473.2333333333331</v>
      </c>
      <c r="J66" s="232">
        <v>1504.1666666666663</v>
      </c>
      <c r="K66" s="231">
        <v>1442.3</v>
      </c>
      <c r="L66" s="231">
        <v>1392.65</v>
      </c>
      <c r="M66" s="231">
        <v>7.7092000000000001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356.05</v>
      </c>
      <c r="D67" s="232">
        <v>356.2</v>
      </c>
      <c r="E67" s="232">
        <v>351.4</v>
      </c>
      <c r="F67" s="232">
        <v>346.75</v>
      </c>
      <c r="G67" s="232">
        <v>341.95</v>
      </c>
      <c r="H67" s="232">
        <v>360.84999999999997</v>
      </c>
      <c r="I67" s="232">
        <v>365.65000000000003</v>
      </c>
      <c r="J67" s="232">
        <v>370.29999999999995</v>
      </c>
      <c r="K67" s="231">
        <v>361</v>
      </c>
      <c r="L67" s="231">
        <v>351.55</v>
      </c>
      <c r="M67" s="231">
        <v>47.840730000000001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557.75</v>
      </c>
      <c r="D68" s="232">
        <v>556.9666666666667</v>
      </c>
      <c r="E68" s="232">
        <v>554.23333333333335</v>
      </c>
      <c r="F68" s="232">
        <v>550.7166666666667</v>
      </c>
      <c r="G68" s="232">
        <v>547.98333333333335</v>
      </c>
      <c r="H68" s="232">
        <v>560.48333333333335</v>
      </c>
      <c r="I68" s="232">
        <v>563.2166666666667</v>
      </c>
      <c r="J68" s="232">
        <v>566.73333333333335</v>
      </c>
      <c r="K68" s="231">
        <v>559.70000000000005</v>
      </c>
      <c r="L68" s="231">
        <v>553.45000000000005</v>
      </c>
      <c r="M68" s="231">
        <v>23.023820000000001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1767.75</v>
      </c>
      <c r="D69" s="232">
        <v>1756.5666666666666</v>
      </c>
      <c r="E69" s="232">
        <v>1725.6833333333332</v>
      </c>
      <c r="F69" s="232">
        <v>1683.6166666666666</v>
      </c>
      <c r="G69" s="232">
        <v>1652.7333333333331</v>
      </c>
      <c r="H69" s="232">
        <v>1798.6333333333332</v>
      </c>
      <c r="I69" s="232">
        <v>1829.5166666666664</v>
      </c>
      <c r="J69" s="232">
        <v>1871.5833333333333</v>
      </c>
      <c r="K69" s="231">
        <v>1787.45</v>
      </c>
      <c r="L69" s="231">
        <v>1714.5</v>
      </c>
      <c r="M69" s="231">
        <v>1.93506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1880.05</v>
      </c>
      <c r="D70" s="232">
        <v>1869.5666666666668</v>
      </c>
      <c r="E70" s="232">
        <v>1851.1333333333337</v>
      </c>
      <c r="F70" s="232">
        <v>1822.2166666666669</v>
      </c>
      <c r="G70" s="232">
        <v>1803.7833333333338</v>
      </c>
      <c r="H70" s="232">
        <v>1898.4833333333336</v>
      </c>
      <c r="I70" s="232">
        <v>1916.9166666666665</v>
      </c>
      <c r="J70" s="232">
        <v>1945.8333333333335</v>
      </c>
      <c r="K70" s="231">
        <v>1888</v>
      </c>
      <c r="L70" s="231">
        <v>1840.65</v>
      </c>
      <c r="M70" s="231">
        <v>2.0103599999999999</v>
      </c>
      <c r="N70" s="1"/>
      <c r="O70" s="1"/>
    </row>
    <row r="71" spans="1:15" ht="12.75" customHeight="1">
      <c r="A71" s="214">
        <v>62</v>
      </c>
      <c r="B71" s="217" t="s">
        <v>847</v>
      </c>
      <c r="C71" s="231">
        <v>301.89999999999998</v>
      </c>
      <c r="D71" s="232">
        <v>300.51666666666665</v>
      </c>
      <c r="E71" s="232">
        <v>297.2833333333333</v>
      </c>
      <c r="F71" s="232">
        <v>292.66666666666663</v>
      </c>
      <c r="G71" s="232">
        <v>289.43333333333328</v>
      </c>
      <c r="H71" s="232">
        <v>305.13333333333333</v>
      </c>
      <c r="I71" s="232">
        <v>308.36666666666667</v>
      </c>
      <c r="J71" s="232">
        <v>312.98333333333335</v>
      </c>
      <c r="K71" s="231">
        <v>303.75</v>
      </c>
      <c r="L71" s="231">
        <v>295.89999999999998</v>
      </c>
      <c r="M71" s="231">
        <v>5.9955699999999998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3315.3</v>
      </c>
      <c r="D72" s="232">
        <v>3335.4</v>
      </c>
      <c r="E72" s="232">
        <v>3289.65</v>
      </c>
      <c r="F72" s="232">
        <v>3264</v>
      </c>
      <c r="G72" s="232">
        <v>3218.25</v>
      </c>
      <c r="H72" s="232">
        <v>3361.05</v>
      </c>
      <c r="I72" s="232">
        <v>3406.8</v>
      </c>
      <c r="J72" s="232">
        <v>3432.4500000000003</v>
      </c>
      <c r="K72" s="231">
        <v>3381.15</v>
      </c>
      <c r="L72" s="231">
        <v>3309.75</v>
      </c>
      <c r="M72" s="231">
        <v>5.12249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2681.55</v>
      </c>
      <c r="D73" s="232">
        <v>2705.5</v>
      </c>
      <c r="E73" s="232">
        <v>2611.0500000000002</v>
      </c>
      <c r="F73" s="232">
        <v>2540.5500000000002</v>
      </c>
      <c r="G73" s="232">
        <v>2446.1000000000004</v>
      </c>
      <c r="H73" s="232">
        <v>2776</v>
      </c>
      <c r="I73" s="232">
        <v>2870.45</v>
      </c>
      <c r="J73" s="232">
        <v>2940.95</v>
      </c>
      <c r="K73" s="231">
        <v>2799.95</v>
      </c>
      <c r="L73" s="231">
        <v>2635</v>
      </c>
      <c r="M73" s="231">
        <v>11.2676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2101.3000000000002</v>
      </c>
      <c r="D74" s="232">
        <v>2084.7833333333333</v>
      </c>
      <c r="E74" s="232">
        <v>2057.0666666666666</v>
      </c>
      <c r="F74" s="232">
        <v>2012.8333333333333</v>
      </c>
      <c r="G74" s="232">
        <v>1985.1166666666666</v>
      </c>
      <c r="H74" s="232">
        <v>2129.0166666666664</v>
      </c>
      <c r="I74" s="232">
        <v>2156.7333333333327</v>
      </c>
      <c r="J74" s="232">
        <v>2200.9666666666667</v>
      </c>
      <c r="K74" s="231">
        <v>2112.5</v>
      </c>
      <c r="L74" s="231">
        <v>2040.55</v>
      </c>
      <c r="M74" s="231">
        <v>0.87460000000000004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4324.1499999999996</v>
      </c>
      <c r="D75" s="232">
        <v>4331.3833333333323</v>
      </c>
      <c r="E75" s="232">
        <v>4286.0666666666648</v>
      </c>
      <c r="F75" s="232">
        <v>4247.9833333333327</v>
      </c>
      <c r="G75" s="232">
        <v>4202.6666666666652</v>
      </c>
      <c r="H75" s="232">
        <v>4369.4666666666644</v>
      </c>
      <c r="I75" s="232">
        <v>4414.7833333333319</v>
      </c>
      <c r="J75" s="232">
        <v>4452.8666666666641</v>
      </c>
      <c r="K75" s="231">
        <v>4376.7</v>
      </c>
      <c r="L75" s="231">
        <v>4293.3</v>
      </c>
      <c r="M75" s="231">
        <v>6.3194100000000004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3263.35</v>
      </c>
      <c r="D76" s="232">
        <v>3239.1166666666668</v>
      </c>
      <c r="E76" s="232">
        <v>3201.2333333333336</v>
      </c>
      <c r="F76" s="232">
        <v>3139.1166666666668</v>
      </c>
      <c r="G76" s="232">
        <v>3101.2333333333336</v>
      </c>
      <c r="H76" s="232">
        <v>3301.2333333333336</v>
      </c>
      <c r="I76" s="232">
        <v>3339.1166666666668</v>
      </c>
      <c r="J76" s="232">
        <v>3401.2333333333336</v>
      </c>
      <c r="K76" s="231">
        <v>3277</v>
      </c>
      <c r="L76" s="231">
        <v>3177</v>
      </c>
      <c r="M76" s="231">
        <v>6.1216400000000002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443.2</v>
      </c>
      <c r="D77" s="232">
        <v>438.90000000000003</v>
      </c>
      <c r="E77" s="232">
        <v>433.10000000000008</v>
      </c>
      <c r="F77" s="232">
        <v>423.00000000000006</v>
      </c>
      <c r="G77" s="232">
        <v>417.2000000000001</v>
      </c>
      <c r="H77" s="232">
        <v>449.00000000000006</v>
      </c>
      <c r="I77" s="232">
        <v>454.8</v>
      </c>
      <c r="J77" s="232">
        <v>464.90000000000003</v>
      </c>
      <c r="K77" s="231">
        <v>444.7</v>
      </c>
      <c r="L77" s="231">
        <v>428.8</v>
      </c>
      <c r="M77" s="231">
        <v>2.6929599999999998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2088.4</v>
      </c>
      <c r="D78" s="232">
        <v>2068.0333333333333</v>
      </c>
      <c r="E78" s="232">
        <v>2041.3666666666668</v>
      </c>
      <c r="F78" s="232">
        <v>1994.3333333333335</v>
      </c>
      <c r="G78" s="232">
        <v>1967.666666666667</v>
      </c>
      <c r="H78" s="232">
        <v>2115.0666666666666</v>
      </c>
      <c r="I78" s="232">
        <v>2141.7333333333336</v>
      </c>
      <c r="J78" s="232">
        <v>2188.7666666666664</v>
      </c>
      <c r="K78" s="231">
        <v>2094.6999999999998</v>
      </c>
      <c r="L78" s="231">
        <v>2021</v>
      </c>
      <c r="M78" s="231">
        <v>1.77939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136.69999999999999</v>
      </c>
      <c r="D79" s="232">
        <v>135.04999999999998</v>
      </c>
      <c r="E79" s="232">
        <v>132.74999999999997</v>
      </c>
      <c r="F79" s="232">
        <v>128.79999999999998</v>
      </c>
      <c r="G79" s="232">
        <v>126.49999999999997</v>
      </c>
      <c r="H79" s="232">
        <v>138.99999999999997</v>
      </c>
      <c r="I79" s="232">
        <v>141.29999999999998</v>
      </c>
      <c r="J79" s="232">
        <v>145.24999999999997</v>
      </c>
      <c r="K79" s="231">
        <v>137.35</v>
      </c>
      <c r="L79" s="231">
        <v>131.1</v>
      </c>
      <c r="M79" s="231">
        <v>106.7624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134.44999999999999</v>
      </c>
      <c r="D80" s="232">
        <v>133.76666666666665</v>
      </c>
      <c r="E80" s="232">
        <v>132.33333333333331</v>
      </c>
      <c r="F80" s="232">
        <v>130.21666666666667</v>
      </c>
      <c r="G80" s="232">
        <v>128.78333333333333</v>
      </c>
      <c r="H80" s="232">
        <v>135.8833333333333</v>
      </c>
      <c r="I80" s="232">
        <v>137.31666666666663</v>
      </c>
      <c r="J80" s="232">
        <v>139.43333333333328</v>
      </c>
      <c r="K80" s="231">
        <v>135.19999999999999</v>
      </c>
      <c r="L80" s="231">
        <v>131.65</v>
      </c>
      <c r="M80" s="231">
        <v>122.56476000000001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281.64999999999998</v>
      </c>
      <c r="D81" s="232">
        <v>279.88333333333333</v>
      </c>
      <c r="E81" s="232">
        <v>275.76666666666665</v>
      </c>
      <c r="F81" s="232">
        <v>269.88333333333333</v>
      </c>
      <c r="G81" s="232">
        <v>265.76666666666665</v>
      </c>
      <c r="H81" s="232">
        <v>285.76666666666665</v>
      </c>
      <c r="I81" s="232">
        <v>289.88333333333333</v>
      </c>
      <c r="J81" s="232">
        <v>295.76666666666665</v>
      </c>
      <c r="K81" s="231">
        <v>284</v>
      </c>
      <c r="L81" s="231">
        <v>274</v>
      </c>
      <c r="M81" s="231">
        <v>6.8188300000000002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95.15</v>
      </c>
      <c r="D82" s="232">
        <v>95.649999999999991</v>
      </c>
      <c r="E82" s="232">
        <v>93.499999999999986</v>
      </c>
      <c r="F82" s="232">
        <v>91.85</v>
      </c>
      <c r="G82" s="232">
        <v>89.699999999999989</v>
      </c>
      <c r="H82" s="232">
        <v>97.299999999999983</v>
      </c>
      <c r="I82" s="232">
        <v>99.449999999999989</v>
      </c>
      <c r="J82" s="232">
        <v>101.09999999999998</v>
      </c>
      <c r="K82" s="231">
        <v>97.8</v>
      </c>
      <c r="L82" s="231">
        <v>94</v>
      </c>
      <c r="M82" s="231">
        <v>248.92166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1301</v>
      </c>
      <c r="D83" s="232">
        <v>1309.9666666666667</v>
      </c>
      <c r="E83" s="232">
        <v>1291.0333333333333</v>
      </c>
      <c r="F83" s="232">
        <v>1281.0666666666666</v>
      </c>
      <c r="G83" s="232">
        <v>1262.1333333333332</v>
      </c>
      <c r="H83" s="232">
        <v>1319.9333333333334</v>
      </c>
      <c r="I83" s="232">
        <v>1338.8666666666668</v>
      </c>
      <c r="J83" s="232">
        <v>1348.8333333333335</v>
      </c>
      <c r="K83" s="231">
        <v>1328.9</v>
      </c>
      <c r="L83" s="231">
        <v>1300</v>
      </c>
      <c r="M83" s="231">
        <v>4.5598299999999998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913.25</v>
      </c>
      <c r="D84" s="232">
        <v>911.6</v>
      </c>
      <c r="E84" s="232">
        <v>903.2</v>
      </c>
      <c r="F84" s="232">
        <v>893.15</v>
      </c>
      <c r="G84" s="232">
        <v>884.75</v>
      </c>
      <c r="H84" s="232">
        <v>921.65000000000009</v>
      </c>
      <c r="I84" s="232">
        <v>930.05</v>
      </c>
      <c r="J84" s="232">
        <v>940.10000000000014</v>
      </c>
      <c r="K84" s="231">
        <v>920</v>
      </c>
      <c r="L84" s="231">
        <v>901.55</v>
      </c>
      <c r="M84" s="231">
        <v>26.1769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1181.5999999999999</v>
      </c>
      <c r="D85" s="232">
        <v>1174.45</v>
      </c>
      <c r="E85" s="232">
        <v>1158.9000000000001</v>
      </c>
      <c r="F85" s="232">
        <v>1136.2</v>
      </c>
      <c r="G85" s="232">
        <v>1120.6500000000001</v>
      </c>
      <c r="H85" s="232">
        <v>1197.1500000000001</v>
      </c>
      <c r="I85" s="232">
        <v>1212.6999999999998</v>
      </c>
      <c r="J85" s="232">
        <v>1235.4000000000001</v>
      </c>
      <c r="K85" s="231">
        <v>1190</v>
      </c>
      <c r="L85" s="231">
        <v>1151.75</v>
      </c>
      <c r="M85" s="231">
        <v>4.4496599999999997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1590.2</v>
      </c>
      <c r="D86" s="232">
        <v>1598.0999999999997</v>
      </c>
      <c r="E86" s="232">
        <v>1575.1999999999994</v>
      </c>
      <c r="F86" s="232">
        <v>1560.1999999999996</v>
      </c>
      <c r="G86" s="232">
        <v>1537.2999999999993</v>
      </c>
      <c r="H86" s="232">
        <v>1613.0999999999995</v>
      </c>
      <c r="I86" s="232">
        <v>1635.9999999999995</v>
      </c>
      <c r="J86" s="232">
        <v>1650.9999999999995</v>
      </c>
      <c r="K86" s="231">
        <v>1621</v>
      </c>
      <c r="L86" s="231">
        <v>1583.1</v>
      </c>
      <c r="M86" s="231">
        <v>15.28204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456.95</v>
      </c>
      <c r="D87" s="232">
        <v>454.33333333333331</v>
      </c>
      <c r="E87" s="232">
        <v>448.66666666666663</v>
      </c>
      <c r="F87" s="232">
        <v>440.38333333333333</v>
      </c>
      <c r="G87" s="232">
        <v>434.71666666666664</v>
      </c>
      <c r="H87" s="232">
        <v>462.61666666666662</v>
      </c>
      <c r="I87" s="232">
        <v>468.28333333333325</v>
      </c>
      <c r="J87" s="232">
        <v>476.56666666666661</v>
      </c>
      <c r="K87" s="231">
        <v>460</v>
      </c>
      <c r="L87" s="231">
        <v>446.05</v>
      </c>
      <c r="M87" s="231">
        <v>9.1394900000000003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269.8</v>
      </c>
      <c r="D88" s="232">
        <v>268.2</v>
      </c>
      <c r="E88" s="232">
        <v>266.39999999999998</v>
      </c>
      <c r="F88" s="232">
        <v>263</v>
      </c>
      <c r="G88" s="232">
        <v>261.2</v>
      </c>
      <c r="H88" s="232">
        <v>271.59999999999997</v>
      </c>
      <c r="I88" s="232">
        <v>273.40000000000003</v>
      </c>
      <c r="J88" s="232">
        <v>276.79999999999995</v>
      </c>
      <c r="K88" s="231">
        <v>270</v>
      </c>
      <c r="L88" s="231">
        <v>264.8</v>
      </c>
      <c r="M88" s="231">
        <v>7.47675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1122.2</v>
      </c>
      <c r="D89" s="232">
        <v>1124.3</v>
      </c>
      <c r="E89" s="232">
        <v>1110.8999999999999</v>
      </c>
      <c r="F89" s="232">
        <v>1099.5999999999999</v>
      </c>
      <c r="G89" s="232">
        <v>1086.1999999999998</v>
      </c>
      <c r="H89" s="232">
        <v>1135.5999999999999</v>
      </c>
      <c r="I89" s="232">
        <v>1149</v>
      </c>
      <c r="J89" s="232">
        <v>1160.3</v>
      </c>
      <c r="K89" s="231">
        <v>1137.7</v>
      </c>
      <c r="L89" s="231">
        <v>1113</v>
      </c>
      <c r="M89" s="231">
        <v>45.828580000000002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1890.35</v>
      </c>
      <c r="D90" s="232">
        <v>1883.7833333333335</v>
      </c>
      <c r="E90" s="232">
        <v>1867.5666666666671</v>
      </c>
      <c r="F90" s="232">
        <v>1844.7833333333335</v>
      </c>
      <c r="G90" s="232">
        <v>1828.5666666666671</v>
      </c>
      <c r="H90" s="232">
        <v>1906.5666666666671</v>
      </c>
      <c r="I90" s="232">
        <v>1922.7833333333338</v>
      </c>
      <c r="J90" s="232">
        <v>1945.5666666666671</v>
      </c>
      <c r="K90" s="231">
        <v>1900</v>
      </c>
      <c r="L90" s="231">
        <v>1861</v>
      </c>
      <c r="M90" s="231">
        <v>4.8220299999999998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1603.5</v>
      </c>
      <c r="D91" s="232">
        <v>1607.0666666666666</v>
      </c>
      <c r="E91" s="232">
        <v>1591.4333333333332</v>
      </c>
      <c r="F91" s="232">
        <v>1579.3666666666666</v>
      </c>
      <c r="G91" s="232">
        <v>1563.7333333333331</v>
      </c>
      <c r="H91" s="232">
        <v>1619.1333333333332</v>
      </c>
      <c r="I91" s="232">
        <v>1634.7666666666664</v>
      </c>
      <c r="J91" s="232">
        <v>1646.8333333333333</v>
      </c>
      <c r="K91" s="231">
        <v>1622.7</v>
      </c>
      <c r="L91" s="231">
        <v>1595</v>
      </c>
      <c r="M91" s="231">
        <v>92.981219999999993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578.85</v>
      </c>
      <c r="D92" s="232">
        <v>580.43333333333328</v>
      </c>
      <c r="E92" s="232">
        <v>571.36666666666656</v>
      </c>
      <c r="F92" s="232">
        <v>563.88333333333333</v>
      </c>
      <c r="G92" s="232">
        <v>554.81666666666661</v>
      </c>
      <c r="H92" s="232">
        <v>587.91666666666652</v>
      </c>
      <c r="I92" s="232">
        <v>596.98333333333335</v>
      </c>
      <c r="J92" s="232">
        <v>604.46666666666647</v>
      </c>
      <c r="K92" s="231">
        <v>589.5</v>
      </c>
      <c r="L92" s="231">
        <v>572.95000000000005</v>
      </c>
      <c r="M92" s="231">
        <v>30.73978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1181.75</v>
      </c>
      <c r="D93" s="232">
        <v>1175.25</v>
      </c>
      <c r="E93" s="232">
        <v>1164.5</v>
      </c>
      <c r="F93" s="232">
        <v>1147.25</v>
      </c>
      <c r="G93" s="232">
        <v>1136.5</v>
      </c>
      <c r="H93" s="232">
        <v>1192.5</v>
      </c>
      <c r="I93" s="232">
        <v>1203.25</v>
      </c>
      <c r="J93" s="232">
        <v>1220.5</v>
      </c>
      <c r="K93" s="231">
        <v>1186</v>
      </c>
      <c r="L93" s="231">
        <v>1158</v>
      </c>
      <c r="M93" s="231">
        <v>9.71218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2763.25</v>
      </c>
      <c r="D94" s="232">
        <v>2739.9500000000003</v>
      </c>
      <c r="E94" s="232">
        <v>2707.9000000000005</v>
      </c>
      <c r="F94" s="232">
        <v>2652.55</v>
      </c>
      <c r="G94" s="232">
        <v>2620.5000000000005</v>
      </c>
      <c r="H94" s="232">
        <v>2795.3000000000006</v>
      </c>
      <c r="I94" s="232">
        <v>2827.3500000000008</v>
      </c>
      <c r="J94" s="232">
        <v>2882.7000000000007</v>
      </c>
      <c r="K94" s="231">
        <v>2772</v>
      </c>
      <c r="L94" s="231">
        <v>2684.6</v>
      </c>
      <c r="M94" s="231">
        <v>5.7960099999999999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468.4</v>
      </c>
      <c r="D95" s="232">
        <v>470.08333333333331</v>
      </c>
      <c r="E95" s="232">
        <v>463.81666666666661</v>
      </c>
      <c r="F95" s="232">
        <v>459.23333333333329</v>
      </c>
      <c r="G95" s="232">
        <v>452.96666666666658</v>
      </c>
      <c r="H95" s="232">
        <v>474.66666666666663</v>
      </c>
      <c r="I95" s="232">
        <v>480.93333333333339</v>
      </c>
      <c r="J95" s="232">
        <v>485.51666666666665</v>
      </c>
      <c r="K95" s="231">
        <v>476.35</v>
      </c>
      <c r="L95" s="231">
        <v>465.5</v>
      </c>
      <c r="M95" s="231">
        <v>56.796039999999998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2552.85</v>
      </c>
      <c r="D96" s="232">
        <v>2531.2166666666667</v>
      </c>
      <c r="E96" s="232">
        <v>2491.6333333333332</v>
      </c>
      <c r="F96" s="232">
        <v>2430.4166666666665</v>
      </c>
      <c r="G96" s="232">
        <v>2390.833333333333</v>
      </c>
      <c r="H96" s="232">
        <v>2592.4333333333334</v>
      </c>
      <c r="I96" s="232">
        <v>2632.0166666666664</v>
      </c>
      <c r="J96" s="232">
        <v>2693.2333333333336</v>
      </c>
      <c r="K96" s="231">
        <v>2570.8000000000002</v>
      </c>
      <c r="L96" s="231">
        <v>2470</v>
      </c>
      <c r="M96" s="231">
        <v>12.005750000000001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237.9</v>
      </c>
      <c r="D97" s="232">
        <v>237.76666666666668</v>
      </c>
      <c r="E97" s="232">
        <v>235.23333333333335</v>
      </c>
      <c r="F97" s="232">
        <v>232.56666666666666</v>
      </c>
      <c r="G97" s="232">
        <v>230.03333333333333</v>
      </c>
      <c r="H97" s="232">
        <v>240.43333333333337</v>
      </c>
      <c r="I97" s="232">
        <v>242.96666666666673</v>
      </c>
      <c r="J97" s="232">
        <v>245.63333333333338</v>
      </c>
      <c r="K97" s="231">
        <v>240.3</v>
      </c>
      <c r="L97" s="231">
        <v>235.1</v>
      </c>
      <c r="M97" s="231">
        <v>46.735149999999997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2576.75</v>
      </c>
      <c r="D98" s="232">
        <v>2569.3833333333332</v>
      </c>
      <c r="E98" s="232">
        <v>2548.5666666666666</v>
      </c>
      <c r="F98" s="232">
        <v>2520.3833333333332</v>
      </c>
      <c r="G98" s="232">
        <v>2499.5666666666666</v>
      </c>
      <c r="H98" s="232">
        <v>2597.5666666666666</v>
      </c>
      <c r="I98" s="232">
        <v>2618.3833333333332</v>
      </c>
      <c r="J98" s="232">
        <v>2646.5666666666666</v>
      </c>
      <c r="K98" s="231">
        <v>2590.1999999999998</v>
      </c>
      <c r="L98" s="231">
        <v>2541.1999999999998</v>
      </c>
      <c r="M98" s="231">
        <v>23.667940000000002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332.85</v>
      </c>
      <c r="D99" s="232">
        <v>332.91666666666669</v>
      </c>
      <c r="E99" s="232">
        <v>329.93333333333339</v>
      </c>
      <c r="F99" s="232">
        <v>327.01666666666671</v>
      </c>
      <c r="G99" s="232">
        <v>324.03333333333342</v>
      </c>
      <c r="H99" s="232">
        <v>335.83333333333337</v>
      </c>
      <c r="I99" s="232">
        <v>338.81666666666661</v>
      </c>
      <c r="J99" s="232">
        <v>341.73333333333335</v>
      </c>
      <c r="K99" s="231">
        <v>335.9</v>
      </c>
      <c r="L99" s="231">
        <v>330</v>
      </c>
      <c r="M99" s="231">
        <v>5.9047599999999996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39223.300000000003</v>
      </c>
      <c r="D100" s="232">
        <v>38865.916666666664</v>
      </c>
      <c r="E100" s="232">
        <v>38331.833333333328</v>
      </c>
      <c r="F100" s="232">
        <v>37440.366666666661</v>
      </c>
      <c r="G100" s="232">
        <v>36906.283333333326</v>
      </c>
      <c r="H100" s="232">
        <v>39757.383333333331</v>
      </c>
      <c r="I100" s="232">
        <v>40291.46666666666</v>
      </c>
      <c r="J100" s="232">
        <v>41182.933333333334</v>
      </c>
      <c r="K100" s="231">
        <v>39400</v>
      </c>
      <c r="L100" s="231">
        <v>37974.449999999997</v>
      </c>
      <c r="M100" s="231">
        <v>7.5740000000000002E-2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2622.95</v>
      </c>
      <c r="D101" s="232">
        <v>2627.65</v>
      </c>
      <c r="E101" s="232">
        <v>2600.8000000000002</v>
      </c>
      <c r="F101" s="232">
        <v>2578.65</v>
      </c>
      <c r="G101" s="232">
        <v>2551.8000000000002</v>
      </c>
      <c r="H101" s="232">
        <v>2649.8</v>
      </c>
      <c r="I101" s="232">
        <v>2676.6499999999996</v>
      </c>
      <c r="J101" s="232">
        <v>2698.8</v>
      </c>
      <c r="K101" s="231">
        <v>2654.5</v>
      </c>
      <c r="L101" s="231">
        <v>2605.5</v>
      </c>
      <c r="M101" s="231">
        <v>57.218359999999997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831.9</v>
      </c>
      <c r="D102" s="232">
        <v>828.09999999999991</v>
      </c>
      <c r="E102" s="232">
        <v>817.89999999999986</v>
      </c>
      <c r="F102" s="232">
        <v>803.9</v>
      </c>
      <c r="G102" s="232">
        <v>793.69999999999993</v>
      </c>
      <c r="H102" s="232">
        <v>842.0999999999998</v>
      </c>
      <c r="I102" s="232">
        <v>852.29999999999984</v>
      </c>
      <c r="J102" s="232">
        <v>866.29999999999973</v>
      </c>
      <c r="K102" s="231">
        <v>838.3</v>
      </c>
      <c r="L102" s="231">
        <v>814.1</v>
      </c>
      <c r="M102" s="231">
        <v>272.91226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1129.75</v>
      </c>
      <c r="D103" s="232">
        <v>1129.2833333333333</v>
      </c>
      <c r="E103" s="232">
        <v>1119.3666666666666</v>
      </c>
      <c r="F103" s="232">
        <v>1108.9833333333333</v>
      </c>
      <c r="G103" s="232">
        <v>1099.0666666666666</v>
      </c>
      <c r="H103" s="232">
        <v>1139.6666666666665</v>
      </c>
      <c r="I103" s="232">
        <v>1149.5833333333335</v>
      </c>
      <c r="J103" s="232">
        <v>1159.9666666666665</v>
      </c>
      <c r="K103" s="231">
        <v>1139.2</v>
      </c>
      <c r="L103" s="231">
        <v>1118.9000000000001</v>
      </c>
      <c r="M103" s="231">
        <v>12.118040000000001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452.4</v>
      </c>
      <c r="D104" s="232">
        <v>452.45</v>
      </c>
      <c r="E104" s="232">
        <v>447.95</v>
      </c>
      <c r="F104" s="232">
        <v>443.5</v>
      </c>
      <c r="G104" s="232">
        <v>439</v>
      </c>
      <c r="H104" s="232">
        <v>456.9</v>
      </c>
      <c r="I104" s="232">
        <v>461.4</v>
      </c>
      <c r="J104" s="232">
        <v>465.84999999999997</v>
      </c>
      <c r="K104" s="231">
        <v>456.95</v>
      </c>
      <c r="L104" s="231">
        <v>448</v>
      </c>
      <c r="M104" s="231">
        <v>12.85506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492.75</v>
      </c>
      <c r="D105" s="232">
        <v>490.5</v>
      </c>
      <c r="E105" s="232">
        <v>482.75</v>
      </c>
      <c r="F105" s="232">
        <v>472.75</v>
      </c>
      <c r="G105" s="232">
        <v>465</v>
      </c>
      <c r="H105" s="232">
        <v>500.5</v>
      </c>
      <c r="I105" s="232">
        <v>508.25</v>
      </c>
      <c r="J105" s="232">
        <v>518.25</v>
      </c>
      <c r="K105" s="231">
        <v>498.25</v>
      </c>
      <c r="L105" s="231">
        <v>480.5</v>
      </c>
      <c r="M105" s="231">
        <v>1.7852600000000001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58.2</v>
      </c>
      <c r="D106" s="232">
        <v>57.65</v>
      </c>
      <c r="E106" s="232">
        <v>56.8</v>
      </c>
      <c r="F106" s="232">
        <v>55.4</v>
      </c>
      <c r="G106" s="232">
        <v>54.55</v>
      </c>
      <c r="H106" s="232">
        <v>59.05</v>
      </c>
      <c r="I106" s="232">
        <v>59.900000000000006</v>
      </c>
      <c r="J106" s="232">
        <v>61.3</v>
      </c>
      <c r="K106" s="231">
        <v>58.5</v>
      </c>
      <c r="L106" s="231">
        <v>56.25</v>
      </c>
      <c r="M106" s="231">
        <v>317.53859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352.35</v>
      </c>
      <c r="D107" s="232">
        <v>349.4666666666667</v>
      </c>
      <c r="E107" s="232">
        <v>343.93333333333339</v>
      </c>
      <c r="F107" s="232">
        <v>335.51666666666671</v>
      </c>
      <c r="G107" s="232">
        <v>329.98333333333341</v>
      </c>
      <c r="H107" s="232">
        <v>357.88333333333338</v>
      </c>
      <c r="I107" s="232">
        <v>363.41666666666669</v>
      </c>
      <c r="J107" s="232">
        <v>371.83333333333337</v>
      </c>
      <c r="K107" s="231">
        <v>355</v>
      </c>
      <c r="L107" s="231">
        <v>341.05</v>
      </c>
      <c r="M107" s="231">
        <v>171.34290999999999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4538.6000000000004</v>
      </c>
      <c r="D108" s="232">
        <v>4499.8166666666666</v>
      </c>
      <c r="E108" s="232">
        <v>4449.7333333333336</v>
      </c>
      <c r="F108" s="232">
        <v>4360.8666666666668</v>
      </c>
      <c r="G108" s="232">
        <v>4310.7833333333338</v>
      </c>
      <c r="H108" s="232">
        <v>4588.6833333333334</v>
      </c>
      <c r="I108" s="232">
        <v>4638.7666666666673</v>
      </c>
      <c r="J108" s="232">
        <v>4727.6333333333332</v>
      </c>
      <c r="K108" s="231">
        <v>4549.8999999999996</v>
      </c>
      <c r="L108" s="231">
        <v>4410.95</v>
      </c>
      <c r="M108" s="231">
        <v>0.42548999999999998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304.75</v>
      </c>
      <c r="D109" s="232">
        <v>300.68333333333334</v>
      </c>
      <c r="E109" s="232">
        <v>295.41666666666669</v>
      </c>
      <c r="F109" s="232">
        <v>286.08333333333337</v>
      </c>
      <c r="G109" s="232">
        <v>280.81666666666672</v>
      </c>
      <c r="H109" s="232">
        <v>310.01666666666665</v>
      </c>
      <c r="I109" s="232">
        <v>315.2833333333333</v>
      </c>
      <c r="J109" s="232">
        <v>324.61666666666662</v>
      </c>
      <c r="K109" s="231">
        <v>305.95</v>
      </c>
      <c r="L109" s="231">
        <v>291.35000000000002</v>
      </c>
      <c r="M109" s="231">
        <v>46.867890000000003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138.6</v>
      </c>
      <c r="D110" s="232">
        <v>137.48333333333332</v>
      </c>
      <c r="E110" s="232">
        <v>136.06666666666663</v>
      </c>
      <c r="F110" s="232">
        <v>133.5333333333333</v>
      </c>
      <c r="G110" s="232">
        <v>132.11666666666662</v>
      </c>
      <c r="H110" s="232">
        <v>140.01666666666665</v>
      </c>
      <c r="I110" s="232">
        <v>141.43333333333334</v>
      </c>
      <c r="J110" s="232">
        <v>143.96666666666667</v>
      </c>
      <c r="K110" s="231">
        <v>138.9</v>
      </c>
      <c r="L110" s="231">
        <v>134.94999999999999</v>
      </c>
      <c r="M110" s="231">
        <v>23.911349999999999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301</v>
      </c>
      <c r="D111" s="232">
        <v>298.91666666666669</v>
      </c>
      <c r="E111" s="232">
        <v>292.83333333333337</v>
      </c>
      <c r="F111" s="232">
        <v>284.66666666666669</v>
      </c>
      <c r="G111" s="232">
        <v>278.58333333333337</v>
      </c>
      <c r="H111" s="232">
        <v>307.08333333333337</v>
      </c>
      <c r="I111" s="232">
        <v>313.16666666666674</v>
      </c>
      <c r="J111" s="232">
        <v>321.33333333333337</v>
      </c>
      <c r="K111" s="231">
        <v>305</v>
      </c>
      <c r="L111" s="231">
        <v>290.75</v>
      </c>
      <c r="M111" s="231">
        <v>126.35485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81.75</v>
      </c>
      <c r="D112" s="232">
        <v>82.066666666666677</v>
      </c>
      <c r="E112" s="232">
        <v>80.833333333333357</v>
      </c>
      <c r="F112" s="232">
        <v>79.916666666666686</v>
      </c>
      <c r="G112" s="232">
        <v>78.683333333333366</v>
      </c>
      <c r="H112" s="232">
        <v>82.983333333333348</v>
      </c>
      <c r="I112" s="232">
        <v>84.216666666666669</v>
      </c>
      <c r="J112" s="232">
        <v>85.13333333333334</v>
      </c>
      <c r="K112" s="231">
        <v>83.3</v>
      </c>
      <c r="L112" s="231">
        <v>81.150000000000006</v>
      </c>
      <c r="M112" s="231">
        <v>217.52061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636.6</v>
      </c>
      <c r="D113" s="232">
        <v>632.93333333333328</v>
      </c>
      <c r="E113" s="232">
        <v>625.86666666666656</v>
      </c>
      <c r="F113" s="232">
        <v>615.13333333333333</v>
      </c>
      <c r="G113" s="232">
        <v>608.06666666666661</v>
      </c>
      <c r="H113" s="232">
        <v>643.66666666666652</v>
      </c>
      <c r="I113" s="232">
        <v>650.73333333333335</v>
      </c>
      <c r="J113" s="232">
        <v>661.46666666666647</v>
      </c>
      <c r="K113" s="231">
        <v>640</v>
      </c>
      <c r="L113" s="231">
        <v>622.20000000000005</v>
      </c>
      <c r="M113" s="231">
        <v>11.6945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425.45</v>
      </c>
      <c r="D114" s="232">
        <v>422.48333333333335</v>
      </c>
      <c r="E114" s="232">
        <v>416.9666666666667</v>
      </c>
      <c r="F114" s="232">
        <v>408.48333333333335</v>
      </c>
      <c r="G114" s="232">
        <v>402.9666666666667</v>
      </c>
      <c r="H114" s="232">
        <v>430.9666666666667</v>
      </c>
      <c r="I114" s="232">
        <v>436.48333333333335</v>
      </c>
      <c r="J114" s="232">
        <v>444.9666666666667</v>
      </c>
      <c r="K114" s="231">
        <v>428</v>
      </c>
      <c r="L114" s="231">
        <v>414</v>
      </c>
      <c r="M114" s="231">
        <v>13.596679999999999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153.30000000000001</v>
      </c>
      <c r="D115" s="232">
        <v>152.45000000000002</v>
      </c>
      <c r="E115" s="232">
        <v>146.50000000000003</v>
      </c>
      <c r="F115" s="232">
        <v>139.70000000000002</v>
      </c>
      <c r="G115" s="232">
        <v>133.75000000000003</v>
      </c>
      <c r="H115" s="232">
        <v>159.25000000000003</v>
      </c>
      <c r="I115" s="232">
        <v>165.20000000000002</v>
      </c>
      <c r="J115" s="232">
        <v>172.00000000000003</v>
      </c>
      <c r="K115" s="231">
        <v>158.4</v>
      </c>
      <c r="L115" s="231">
        <v>145.65</v>
      </c>
      <c r="M115" s="231">
        <v>191.70500000000001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1082.95</v>
      </c>
      <c r="D116" s="232">
        <v>1083.3833333333334</v>
      </c>
      <c r="E116" s="232">
        <v>1067.916666666667</v>
      </c>
      <c r="F116" s="232">
        <v>1052.8833333333334</v>
      </c>
      <c r="G116" s="232">
        <v>1037.416666666667</v>
      </c>
      <c r="H116" s="232">
        <v>1098.416666666667</v>
      </c>
      <c r="I116" s="232">
        <v>1113.8833333333337</v>
      </c>
      <c r="J116" s="232">
        <v>1128.916666666667</v>
      </c>
      <c r="K116" s="231">
        <v>1098.8499999999999</v>
      </c>
      <c r="L116" s="231">
        <v>1068.3499999999999</v>
      </c>
      <c r="M116" s="231">
        <v>60.80048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3670.95</v>
      </c>
      <c r="D117" s="232">
        <v>3680.35</v>
      </c>
      <c r="E117" s="232">
        <v>3622.25</v>
      </c>
      <c r="F117" s="232">
        <v>3573.55</v>
      </c>
      <c r="G117" s="232">
        <v>3515.4500000000003</v>
      </c>
      <c r="H117" s="232">
        <v>3729.0499999999997</v>
      </c>
      <c r="I117" s="232">
        <v>3787.1499999999992</v>
      </c>
      <c r="J117" s="232">
        <v>3835.8499999999995</v>
      </c>
      <c r="K117" s="231">
        <v>3738.45</v>
      </c>
      <c r="L117" s="231">
        <v>3631.65</v>
      </c>
      <c r="M117" s="231">
        <v>2.8790499999999999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1533.75</v>
      </c>
      <c r="D118" s="232">
        <v>1531.8833333333332</v>
      </c>
      <c r="E118" s="232">
        <v>1514.8666666666663</v>
      </c>
      <c r="F118" s="232">
        <v>1495.9833333333331</v>
      </c>
      <c r="G118" s="232">
        <v>1478.9666666666662</v>
      </c>
      <c r="H118" s="232">
        <v>1550.7666666666664</v>
      </c>
      <c r="I118" s="232">
        <v>1567.7833333333333</v>
      </c>
      <c r="J118" s="232">
        <v>1586.6666666666665</v>
      </c>
      <c r="K118" s="231">
        <v>1548.9</v>
      </c>
      <c r="L118" s="231">
        <v>1513</v>
      </c>
      <c r="M118" s="231">
        <v>94.481260000000006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2124.25</v>
      </c>
      <c r="D119" s="232">
        <v>2115.0166666666669</v>
      </c>
      <c r="E119" s="232">
        <v>2095.0333333333338</v>
      </c>
      <c r="F119" s="232">
        <v>2065.8166666666671</v>
      </c>
      <c r="G119" s="232">
        <v>2045.8333333333339</v>
      </c>
      <c r="H119" s="232">
        <v>2144.2333333333336</v>
      </c>
      <c r="I119" s="232">
        <v>2164.2166666666662</v>
      </c>
      <c r="J119" s="232">
        <v>2193.4333333333334</v>
      </c>
      <c r="K119" s="231">
        <v>2135</v>
      </c>
      <c r="L119" s="231">
        <v>2085.8000000000002</v>
      </c>
      <c r="M119" s="231">
        <v>5.4874799999999997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849.85</v>
      </c>
      <c r="D120" s="232">
        <v>852.7166666666667</v>
      </c>
      <c r="E120" s="232">
        <v>842.13333333333344</v>
      </c>
      <c r="F120" s="232">
        <v>834.41666666666674</v>
      </c>
      <c r="G120" s="232">
        <v>823.83333333333348</v>
      </c>
      <c r="H120" s="232">
        <v>860.43333333333339</v>
      </c>
      <c r="I120" s="232">
        <v>871.01666666666665</v>
      </c>
      <c r="J120" s="232">
        <v>878.73333333333335</v>
      </c>
      <c r="K120" s="231">
        <v>863.3</v>
      </c>
      <c r="L120" s="231">
        <v>845</v>
      </c>
      <c r="M120" s="231">
        <v>1.74004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238.35</v>
      </c>
      <c r="D121" s="232">
        <v>235.86666666666667</v>
      </c>
      <c r="E121" s="232">
        <v>231.98333333333335</v>
      </c>
      <c r="F121" s="232">
        <v>225.61666666666667</v>
      </c>
      <c r="G121" s="232">
        <v>221.73333333333335</v>
      </c>
      <c r="H121" s="232">
        <v>242.23333333333335</v>
      </c>
      <c r="I121" s="232">
        <v>246.11666666666667</v>
      </c>
      <c r="J121" s="232">
        <v>252.48333333333335</v>
      </c>
      <c r="K121" s="231">
        <v>239.75</v>
      </c>
      <c r="L121" s="231">
        <v>229.5</v>
      </c>
      <c r="M121" s="231">
        <v>5.7550499999999998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716.45</v>
      </c>
      <c r="D122" s="232">
        <v>713.4666666666667</v>
      </c>
      <c r="E122" s="232">
        <v>707.13333333333344</v>
      </c>
      <c r="F122" s="232">
        <v>697.81666666666672</v>
      </c>
      <c r="G122" s="232">
        <v>691.48333333333346</v>
      </c>
      <c r="H122" s="232">
        <v>722.78333333333342</v>
      </c>
      <c r="I122" s="232">
        <v>729.11666666666667</v>
      </c>
      <c r="J122" s="232">
        <v>738.43333333333339</v>
      </c>
      <c r="K122" s="231">
        <v>719.8</v>
      </c>
      <c r="L122" s="231">
        <v>704.15</v>
      </c>
      <c r="M122" s="231">
        <v>22.94866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583.54999999999995</v>
      </c>
      <c r="D123" s="232">
        <v>583.85</v>
      </c>
      <c r="E123" s="232">
        <v>576.70000000000005</v>
      </c>
      <c r="F123" s="232">
        <v>569.85</v>
      </c>
      <c r="G123" s="232">
        <v>562.70000000000005</v>
      </c>
      <c r="H123" s="232">
        <v>590.70000000000005</v>
      </c>
      <c r="I123" s="232">
        <v>597.84999999999991</v>
      </c>
      <c r="J123" s="232">
        <v>604.70000000000005</v>
      </c>
      <c r="K123" s="231">
        <v>591</v>
      </c>
      <c r="L123" s="231">
        <v>577</v>
      </c>
      <c r="M123" s="231">
        <v>16.373200000000001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486.85</v>
      </c>
      <c r="D124" s="232">
        <v>485.7</v>
      </c>
      <c r="E124" s="232">
        <v>481.25</v>
      </c>
      <c r="F124" s="232">
        <v>475.65000000000003</v>
      </c>
      <c r="G124" s="232">
        <v>471.20000000000005</v>
      </c>
      <c r="H124" s="232">
        <v>491.29999999999995</v>
      </c>
      <c r="I124" s="232">
        <v>495.74999999999989</v>
      </c>
      <c r="J124" s="232">
        <v>501.34999999999991</v>
      </c>
      <c r="K124" s="231">
        <v>490.15</v>
      </c>
      <c r="L124" s="231">
        <v>480.1</v>
      </c>
      <c r="M124" s="231">
        <v>14.47222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1731</v>
      </c>
      <c r="D125" s="232">
        <v>1727.55</v>
      </c>
      <c r="E125" s="232">
        <v>1716.5</v>
      </c>
      <c r="F125" s="232">
        <v>1702</v>
      </c>
      <c r="G125" s="232">
        <v>1690.95</v>
      </c>
      <c r="H125" s="232">
        <v>1742.05</v>
      </c>
      <c r="I125" s="232">
        <v>1753.0999999999997</v>
      </c>
      <c r="J125" s="232">
        <v>1767.6</v>
      </c>
      <c r="K125" s="231">
        <v>1738.6</v>
      </c>
      <c r="L125" s="231">
        <v>1713.05</v>
      </c>
      <c r="M125" s="231">
        <v>43.853839999999998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88.9</v>
      </c>
      <c r="D126" s="232">
        <v>88.183333333333337</v>
      </c>
      <c r="E126" s="232">
        <v>87.01666666666668</v>
      </c>
      <c r="F126" s="232">
        <v>85.13333333333334</v>
      </c>
      <c r="G126" s="232">
        <v>83.966666666666683</v>
      </c>
      <c r="H126" s="232">
        <v>90.066666666666677</v>
      </c>
      <c r="I126" s="232">
        <v>91.233333333333334</v>
      </c>
      <c r="J126" s="232">
        <v>93.116666666666674</v>
      </c>
      <c r="K126" s="231">
        <v>89.35</v>
      </c>
      <c r="L126" s="231">
        <v>86.3</v>
      </c>
      <c r="M126" s="231">
        <v>65.954229999999995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3335.9</v>
      </c>
      <c r="D127" s="232">
        <v>3308.6333333333332</v>
      </c>
      <c r="E127" s="232">
        <v>3269.2666666666664</v>
      </c>
      <c r="F127" s="232">
        <v>3202.6333333333332</v>
      </c>
      <c r="G127" s="232">
        <v>3163.2666666666664</v>
      </c>
      <c r="H127" s="232">
        <v>3375.2666666666664</v>
      </c>
      <c r="I127" s="232">
        <v>3414.6333333333332</v>
      </c>
      <c r="J127" s="232">
        <v>3481.2666666666664</v>
      </c>
      <c r="K127" s="231">
        <v>3348</v>
      </c>
      <c r="L127" s="231">
        <v>3242</v>
      </c>
      <c r="M127" s="231">
        <v>2.7130100000000001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401.2</v>
      </c>
      <c r="D128" s="232">
        <v>397.41666666666669</v>
      </c>
      <c r="E128" s="232">
        <v>392.83333333333337</v>
      </c>
      <c r="F128" s="232">
        <v>384.4666666666667</v>
      </c>
      <c r="G128" s="232">
        <v>379.88333333333338</v>
      </c>
      <c r="H128" s="232">
        <v>405.78333333333336</v>
      </c>
      <c r="I128" s="232">
        <v>410.36666666666673</v>
      </c>
      <c r="J128" s="232">
        <v>418.73333333333335</v>
      </c>
      <c r="K128" s="231">
        <v>402</v>
      </c>
      <c r="L128" s="231">
        <v>389.05</v>
      </c>
      <c r="M128" s="231">
        <v>13.568989999999999</v>
      </c>
      <c r="N128" s="1"/>
      <c r="O128" s="1"/>
    </row>
    <row r="129" spans="1:15" ht="12.75" customHeight="1">
      <c r="A129" s="214">
        <v>120</v>
      </c>
      <c r="B129" s="217" t="s">
        <v>877</v>
      </c>
      <c r="C129" s="231">
        <v>4368.55</v>
      </c>
      <c r="D129" s="232">
        <v>4390.4833333333327</v>
      </c>
      <c r="E129" s="232">
        <v>4322.9666666666653</v>
      </c>
      <c r="F129" s="232">
        <v>4277.3833333333323</v>
      </c>
      <c r="G129" s="232">
        <v>4209.866666666665</v>
      </c>
      <c r="H129" s="232">
        <v>4436.0666666666657</v>
      </c>
      <c r="I129" s="232">
        <v>4503.5833333333339</v>
      </c>
      <c r="J129" s="232">
        <v>4549.1666666666661</v>
      </c>
      <c r="K129" s="231">
        <v>4458</v>
      </c>
      <c r="L129" s="231">
        <v>4344.8999999999996</v>
      </c>
      <c r="M129" s="231">
        <v>4.8617100000000004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2124.4</v>
      </c>
      <c r="D130" s="232">
        <v>2109.9333333333329</v>
      </c>
      <c r="E130" s="232">
        <v>2087.1166666666659</v>
      </c>
      <c r="F130" s="232">
        <v>2049.833333333333</v>
      </c>
      <c r="G130" s="232">
        <v>2027.016666666666</v>
      </c>
      <c r="H130" s="232">
        <v>2147.2166666666658</v>
      </c>
      <c r="I130" s="232">
        <v>2170.0333333333324</v>
      </c>
      <c r="J130" s="232">
        <v>2207.3166666666657</v>
      </c>
      <c r="K130" s="231">
        <v>2132.75</v>
      </c>
      <c r="L130" s="231">
        <v>2072.65</v>
      </c>
      <c r="M130" s="231">
        <v>45.164630000000002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330.3</v>
      </c>
      <c r="D131" s="232">
        <v>331.7833333333333</v>
      </c>
      <c r="E131" s="232">
        <v>322.56666666666661</v>
      </c>
      <c r="F131" s="232">
        <v>314.83333333333331</v>
      </c>
      <c r="G131" s="232">
        <v>305.61666666666662</v>
      </c>
      <c r="H131" s="232">
        <v>339.51666666666659</v>
      </c>
      <c r="I131" s="232">
        <v>348.73333333333329</v>
      </c>
      <c r="J131" s="232">
        <v>356.46666666666658</v>
      </c>
      <c r="K131" s="231">
        <v>341</v>
      </c>
      <c r="L131" s="231">
        <v>324.05</v>
      </c>
      <c r="M131" s="231">
        <v>54.340229999999998</v>
      </c>
      <c r="N131" s="1"/>
      <c r="O131" s="1"/>
    </row>
    <row r="132" spans="1:15" ht="12.75" customHeight="1">
      <c r="A132" s="214">
        <v>123</v>
      </c>
      <c r="B132" s="217" t="s">
        <v>848</v>
      </c>
      <c r="C132" s="231">
        <v>653.29999999999995</v>
      </c>
      <c r="D132" s="232">
        <v>655.66666666666663</v>
      </c>
      <c r="E132" s="232">
        <v>648.43333333333328</v>
      </c>
      <c r="F132" s="232">
        <v>643.56666666666661</v>
      </c>
      <c r="G132" s="232">
        <v>636.33333333333326</v>
      </c>
      <c r="H132" s="232">
        <v>660.5333333333333</v>
      </c>
      <c r="I132" s="232">
        <v>667.76666666666665</v>
      </c>
      <c r="J132" s="232">
        <v>672.63333333333333</v>
      </c>
      <c r="K132" s="231">
        <v>662.9</v>
      </c>
      <c r="L132" s="231">
        <v>650.79999999999995</v>
      </c>
      <c r="M132" s="231">
        <v>18.11224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3320.85</v>
      </c>
      <c r="D133" s="232">
        <v>3286.6333333333337</v>
      </c>
      <c r="E133" s="232">
        <v>3240.2666666666673</v>
      </c>
      <c r="F133" s="232">
        <v>3159.6833333333338</v>
      </c>
      <c r="G133" s="232">
        <v>3113.3166666666675</v>
      </c>
      <c r="H133" s="232">
        <v>3367.2166666666672</v>
      </c>
      <c r="I133" s="232">
        <v>3413.583333333333</v>
      </c>
      <c r="J133" s="232">
        <v>3494.166666666667</v>
      </c>
      <c r="K133" s="231">
        <v>3333</v>
      </c>
      <c r="L133" s="231">
        <v>3206.05</v>
      </c>
      <c r="M133" s="231">
        <v>0.17041000000000001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737.3</v>
      </c>
      <c r="D134" s="232">
        <v>737.98333333333323</v>
      </c>
      <c r="E134" s="232">
        <v>726.61666666666645</v>
      </c>
      <c r="F134" s="232">
        <v>715.93333333333317</v>
      </c>
      <c r="G134" s="232">
        <v>704.56666666666638</v>
      </c>
      <c r="H134" s="232">
        <v>748.66666666666652</v>
      </c>
      <c r="I134" s="232">
        <v>760.0333333333333</v>
      </c>
      <c r="J134" s="232">
        <v>770.71666666666658</v>
      </c>
      <c r="K134" s="231">
        <v>749.35</v>
      </c>
      <c r="L134" s="231">
        <v>727.3</v>
      </c>
      <c r="M134" s="231">
        <v>10.936870000000001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90869.4</v>
      </c>
      <c r="D135" s="232">
        <v>90454.816666666666</v>
      </c>
      <c r="E135" s="232">
        <v>89819.633333333331</v>
      </c>
      <c r="F135" s="232">
        <v>88769.866666666669</v>
      </c>
      <c r="G135" s="232">
        <v>88134.683333333334</v>
      </c>
      <c r="H135" s="232">
        <v>91504.583333333328</v>
      </c>
      <c r="I135" s="232">
        <v>92139.766666666648</v>
      </c>
      <c r="J135" s="232">
        <v>93189.533333333326</v>
      </c>
      <c r="K135" s="231">
        <v>91090</v>
      </c>
      <c r="L135" s="231">
        <v>89405.05</v>
      </c>
      <c r="M135" s="231">
        <v>0.11151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232.75</v>
      </c>
      <c r="D136" s="232">
        <v>230.48333333333335</v>
      </c>
      <c r="E136" s="232">
        <v>226.76666666666671</v>
      </c>
      <c r="F136" s="232">
        <v>220.78333333333336</v>
      </c>
      <c r="G136" s="232">
        <v>217.06666666666672</v>
      </c>
      <c r="H136" s="232">
        <v>236.4666666666667</v>
      </c>
      <c r="I136" s="232">
        <v>240.18333333333334</v>
      </c>
      <c r="J136" s="232">
        <v>246.16666666666669</v>
      </c>
      <c r="K136" s="231">
        <v>234.2</v>
      </c>
      <c r="L136" s="231">
        <v>224.5</v>
      </c>
      <c r="M136" s="231">
        <v>46.539090000000002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1378.75</v>
      </c>
      <c r="D137" s="232">
        <v>1366.5166666666667</v>
      </c>
      <c r="E137" s="232">
        <v>1347.5333333333333</v>
      </c>
      <c r="F137" s="232">
        <v>1316.3166666666666</v>
      </c>
      <c r="G137" s="232">
        <v>1297.3333333333333</v>
      </c>
      <c r="H137" s="232">
        <v>1397.7333333333333</v>
      </c>
      <c r="I137" s="232">
        <v>1416.7166666666665</v>
      </c>
      <c r="J137" s="232">
        <v>1447.9333333333334</v>
      </c>
      <c r="K137" s="231">
        <v>1385.5</v>
      </c>
      <c r="L137" s="231">
        <v>1335.3</v>
      </c>
      <c r="M137" s="231">
        <v>52.658619999999999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498.1</v>
      </c>
      <c r="D138" s="232">
        <v>499.56666666666666</v>
      </c>
      <c r="E138" s="232">
        <v>492.0333333333333</v>
      </c>
      <c r="F138" s="232">
        <v>485.96666666666664</v>
      </c>
      <c r="G138" s="232">
        <v>478.43333333333328</v>
      </c>
      <c r="H138" s="232">
        <v>505.63333333333333</v>
      </c>
      <c r="I138" s="232">
        <v>513.16666666666674</v>
      </c>
      <c r="J138" s="232">
        <v>519.23333333333335</v>
      </c>
      <c r="K138" s="231">
        <v>507.1</v>
      </c>
      <c r="L138" s="231">
        <v>493.5</v>
      </c>
      <c r="M138" s="231">
        <v>23.206219999999998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8895.2999999999993</v>
      </c>
      <c r="D139" s="232">
        <v>8889.7833333333347</v>
      </c>
      <c r="E139" s="232">
        <v>8835.716666666669</v>
      </c>
      <c r="F139" s="232">
        <v>8776.133333333335</v>
      </c>
      <c r="G139" s="232">
        <v>8722.0666666666693</v>
      </c>
      <c r="H139" s="232">
        <v>8949.3666666666686</v>
      </c>
      <c r="I139" s="232">
        <v>9003.4333333333343</v>
      </c>
      <c r="J139" s="232">
        <v>9063.0166666666682</v>
      </c>
      <c r="K139" s="231">
        <v>8943.85</v>
      </c>
      <c r="L139" s="231">
        <v>8830.2000000000007</v>
      </c>
      <c r="M139" s="231">
        <v>6.4367000000000001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835.65</v>
      </c>
      <c r="D140" s="232">
        <v>835.69999999999993</v>
      </c>
      <c r="E140" s="232">
        <v>828.19999999999982</v>
      </c>
      <c r="F140" s="232">
        <v>820.74999999999989</v>
      </c>
      <c r="G140" s="232">
        <v>813.24999999999977</v>
      </c>
      <c r="H140" s="232">
        <v>843.14999999999986</v>
      </c>
      <c r="I140" s="232">
        <v>850.65000000000009</v>
      </c>
      <c r="J140" s="232">
        <v>858.09999999999991</v>
      </c>
      <c r="K140" s="231">
        <v>843.2</v>
      </c>
      <c r="L140" s="231">
        <v>828.25</v>
      </c>
      <c r="M140" s="231">
        <v>10.180730000000001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441.7</v>
      </c>
      <c r="D141" s="232">
        <v>441.08333333333331</v>
      </c>
      <c r="E141" s="232">
        <v>434.66666666666663</v>
      </c>
      <c r="F141" s="232">
        <v>427.63333333333333</v>
      </c>
      <c r="G141" s="232">
        <v>421.21666666666664</v>
      </c>
      <c r="H141" s="232">
        <v>448.11666666666662</v>
      </c>
      <c r="I141" s="232">
        <v>454.53333333333325</v>
      </c>
      <c r="J141" s="232">
        <v>461.56666666666661</v>
      </c>
      <c r="K141" s="231">
        <v>447.5</v>
      </c>
      <c r="L141" s="231">
        <v>434.05</v>
      </c>
      <c r="M141" s="231">
        <v>16.103629999999999</v>
      </c>
      <c r="N141" s="1"/>
      <c r="O141" s="1"/>
    </row>
    <row r="142" spans="1:15" ht="12.75" customHeight="1">
      <c r="A142" s="214">
        <v>133</v>
      </c>
      <c r="B142" s="217" t="s">
        <v>849</v>
      </c>
      <c r="C142" s="231">
        <v>51.45</v>
      </c>
      <c r="D142" s="232">
        <v>51.199999999999996</v>
      </c>
      <c r="E142" s="232">
        <v>50.649999999999991</v>
      </c>
      <c r="F142" s="232">
        <v>49.849999999999994</v>
      </c>
      <c r="G142" s="232">
        <v>49.29999999999999</v>
      </c>
      <c r="H142" s="232">
        <v>51.999999999999993</v>
      </c>
      <c r="I142" s="232">
        <v>52.54999999999999</v>
      </c>
      <c r="J142" s="232">
        <v>53.349999999999994</v>
      </c>
      <c r="K142" s="231">
        <v>51.75</v>
      </c>
      <c r="L142" s="231">
        <v>50.4</v>
      </c>
      <c r="M142" s="231">
        <v>53.783079999999998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2072.8000000000002</v>
      </c>
      <c r="D143" s="232">
        <v>2087.7999999999997</v>
      </c>
      <c r="E143" s="232">
        <v>2052.9999999999995</v>
      </c>
      <c r="F143" s="232">
        <v>2033.1999999999998</v>
      </c>
      <c r="G143" s="232">
        <v>1998.3999999999996</v>
      </c>
      <c r="H143" s="232">
        <v>2107.5999999999995</v>
      </c>
      <c r="I143" s="232">
        <v>2142.3999999999996</v>
      </c>
      <c r="J143" s="232">
        <v>2162.1999999999994</v>
      </c>
      <c r="K143" s="231">
        <v>2122.6</v>
      </c>
      <c r="L143" s="231">
        <v>2068</v>
      </c>
      <c r="M143" s="231">
        <v>4.3468299999999997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1044.0999999999999</v>
      </c>
      <c r="D144" s="232">
        <v>1037.7</v>
      </c>
      <c r="E144" s="232">
        <v>1027.4000000000001</v>
      </c>
      <c r="F144" s="232">
        <v>1010.7</v>
      </c>
      <c r="G144" s="232">
        <v>1000.4000000000001</v>
      </c>
      <c r="H144" s="232">
        <v>1054.4000000000001</v>
      </c>
      <c r="I144" s="232">
        <v>1064.6999999999998</v>
      </c>
      <c r="J144" s="232">
        <v>1081.4000000000001</v>
      </c>
      <c r="K144" s="231">
        <v>1048</v>
      </c>
      <c r="L144" s="231">
        <v>1021</v>
      </c>
      <c r="M144" s="231">
        <v>3.6268699999999998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171.15</v>
      </c>
      <c r="D145" s="232">
        <v>170.38333333333333</v>
      </c>
      <c r="E145" s="232">
        <v>168.11666666666665</v>
      </c>
      <c r="F145" s="232">
        <v>165.08333333333331</v>
      </c>
      <c r="G145" s="232">
        <v>162.81666666666663</v>
      </c>
      <c r="H145" s="232">
        <v>173.41666666666666</v>
      </c>
      <c r="I145" s="232">
        <v>175.68333333333331</v>
      </c>
      <c r="J145" s="232">
        <v>178.71666666666667</v>
      </c>
      <c r="K145" s="231">
        <v>172.65</v>
      </c>
      <c r="L145" s="231">
        <v>167.35</v>
      </c>
      <c r="M145" s="231">
        <v>249.90701000000001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83.35</v>
      </c>
      <c r="D146" s="232">
        <v>83.05</v>
      </c>
      <c r="E146" s="232">
        <v>82.25</v>
      </c>
      <c r="F146" s="232">
        <v>81.150000000000006</v>
      </c>
      <c r="G146" s="232">
        <v>80.350000000000009</v>
      </c>
      <c r="H146" s="232">
        <v>84.149999999999991</v>
      </c>
      <c r="I146" s="232">
        <v>84.949999999999974</v>
      </c>
      <c r="J146" s="232">
        <v>86.049999999999983</v>
      </c>
      <c r="K146" s="231">
        <v>83.85</v>
      </c>
      <c r="L146" s="231">
        <v>81.95</v>
      </c>
      <c r="M146" s="231">
        <v>96.541790000000006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3946.15</v>
      </c>
      <c r="D147" s="232">
        <v>3935.15</v>
      </c>
      <c r="E147" s="232">
        <v>3893.3</v>
      </c>
      <c r="F147" s="232">
        <v>3840.4500000000003</v>
      </c>
      <c r="G147" s="232">
        <v>3798.6000000000004</v>
      </c>
      <c r="H147" s="232">
        <v>3988</v>
      </c>
      <c r="I147" s="232">
        <v>4029.8499999999995</v>
      </c>
      <c r="J147" s="232">
        <v>4082.7</v>
      </c>
      <c r="K147" s="231">
        <v>3977</v>
      </c>
      <c r="L147" s="231">
        <v>3882.3</v>
      </c>
      <c r="M147" s="231">
        <v>0.55837000000000003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19017.75</v>
      </c>
      <c r="D148" s="232">
        <v>19048.916666666668</v>
      </c>
      <c r="E148" s="232">
        <v>18897.833333333336</v>
      </c>
      <c r="F148" s="232">
        <v>18777.916666666668</v>
      </c>
      <c r="G148" s="232">
        <v>18626.833333333336</v>
      </c>
      <c r="H148" s="232">
        <v>19168.833333333336</v>
      </c>
      <c r="I148" s="232">
        <v>19319.916666666672</v>
      </c>
      <c r="J148" s="232">
        <v>19439.833333333336</v>
      </c>
      <c r="K148" s="231">
        <v>19200</v>
      </c>
      <c r="L148" s="231">
        <v>18929</v>
      </c>
      <c r="M148" s="231">
        <v>1.175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248.95</v>
      </c>
      <c r="D149" s="232">
        <v>246.58333333333334</v>
      </c>
      <c r="E149" s="232">
        <v>239.16666666666669</v>
      </c>
      <c r="F149" s="232">
        <v>229.38333333333335</v>
      </c>
      <c r="G149" s="232">
        <v>221.9666666666667</v>
      </c>
      <c r="H149" s="232">
        <v>256.36666666666667</v>
      </c>
      <c r="I149" s="232">
        <v>263.78333333333336</v>
      </c>
      <c r="J149" s="232">
        <v>273.56666666666666</v>
      </c>
      <c r="K149" s="231">
        <v>254</v>
      </c>
      <c r="L149" s="231">
        <v>236.8</v>
      </c>
      <c r="M149" s="231">
        <v>5.20167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820.95</v>
      </c>
      <c r="D150" s="232">
        <v>816.04999999999984</v>
      </c>
      <c r="E150" s="232">
        <v>802.9499999999997</v>
      </c>
      <c r="F150" s="232">
        <v>784.94999999999982</v>
      </c>
      <c r="G150" s="232">
        <v>771.84999999999968</v>
      </c>
      <c r="H150" s="232">
        <v>834.04999999999973</v>
      </c>
      <c r="I150" s="232">
        <v>847.14999999999986</v>
      </c>
      <c r="J150" s="232">
        <v>865.14999999999975</v>
      </c>
      <c r="K150" s="231">
        <v>829.15</v>
      </c>
      <c r="L150" s="231">
        <v>798.05</v>
      </c>
      <c r="M150" s="231">
        <v>8.0401600000000002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144.9</v>
      </c>
      <c r="D151" s="232">
        <v>145.68333333333334</v>
      </c>
      <c r="E151" s="232">
        <v>143.46666666666667</v>
      </c>
      <c r="F151" s="232">
        <v>142.03333333333333</v>
      </c>
      <c r="G151" s="232">
        <v>139.81666666666666</v>
      </c>
      <c r="H151" s="232">
        <v>147.11666666666667</v>
      </c>
      <c r="I151" s="232">
        <v>149.33333333333337</v>
      </c>
      <c r="J151" s="232">
        <v>150.76666666666668</v>
      </c>
      <c r="K151" s="231">
        <v>147.9</v>
      </c>
      <c r="L151" s="231">
        <v>144.25</v>
      </c>
      <c r="M151" s="231">
        <v>190.50398000000001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232.95</v>
      </c>
      <c r="D152" s="232">
        <v>234.1</v>
      </c>
      <c r="E152" s="232">
        <v>230.85</v>
      </c>
      <c r="F152" s="232">
        <v>228.75</v>
      </c>
      <c r="G152" s="232">
        <v>225.5</v>
      </c>
      <c r="H152" s="232">
        <v>236.2</v>
      </c>
      <c r="I152" s="232">
        <v>239.45</v>
      </c>
      <c r="J152" s="232">
        <v>241.54999999999998</v>
      </c>
      <c r="K152" s="231">
        <v>237.35</v>
      </c>
      <c r="L152" s="231">
        <v>232</v>
      </c>
      <c r="M152" s="231">
        <v>7.53939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530.9</v>
      </c>
      <c r="D153" s="232">
        <v>532.13333333333333</v>
      </c>
      <c r="E153" s="232">
        <v>526.31666666666661</v>
      </c>
      <c r="F153" s="232">
        <v>521.73333333333323</v>
      </c>
      <c r="G153" s="232">
        <v>515.91666666666652</v>
      </c>
      <c r="H153" s="232">
        <v>536.7166666666667</v>
      </c>
      <c r="I153" s="232">
        <v>542.53333333333353</v>
      </c>
      <c r="J153" s="232">
        <v>547.11666666666679</v>
      </c>
      <c r="K153" s="231">
        <v>537.95000000000005</v>
      </c>
      <c r="L153" s="231">
        <v>527.54999999999995</v>
      </c>
      <c r="M153" s="231">
        <v>12.20594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3046.9</v>
      </c>
      <c r="D154" s="232">
        <v>3042.9</v>
      </c>
      <c r="E154" s="232">
        <v>3017.8</v>
      </c>
      <c r="F154" s="232">
        <v>2988.7000000000003</v>
      </c>
      <c r="G154" s="232">
        <v>2963.6000000000004</v>
      </c>
      <c r="H154" s="232">
        <v>3072</v>
      </c>
      <c r="I154" s="232">
        <v>3097.0999999999995</v>
      </c>
      <c r="J154" s="232">
        <v>3126.2</v>
      </c>
      <c r="K154" s="231">
        <v>3068</v>
      </c>
      <c r="L154" s="231">
        <v>3013.8</v>
      </c>
      <c r="M154" s="231">
        <v>0.53244000000000002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428.55</v>
      </c>
      <c r="D155" s="232">
        <v>423.83333333333331</v>
      </c>
      <c r="E155" s="232">
        <v>408.71666666666664</v>
      </c>
      <c r="F155" s="232">
        <v>388.88333333333333</v>
      </c>
      <c r="G155" s="232">
        <v>373.76666666666665</v>
      </c>
      <c r="H155" s="232">
        <v>443.66666666666663</v>
      </c>
      <c r="I155" s="232">
        <v>458.7833333333333</v>
      </c>
      <c r="J155" s="232">
        <v>478.61666666666662</v>
      </c>
      <c r="K155" s="231">
        <v>438.95</v>
      </c>
      <c r="L155" s="231">
        <v>404</v>
      </c>
      <c r="M155" s="231">
        <v>12.52394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2997.35</v>
      </c>
      <c r="D156" s="232">
        <v>2990.7666666666664</v>
      </c>
      <c r="E156" s="232">
        <v>2956.5333333333328</v>
      </c>
      <c r="F156" s="232">
        <v>2915.7166666666662</v>
      </c>
      <c r="G156" s="232">
        <v>2881.4833333333327</v>
      </c>
      <c r="H156" s="232">
        <v>3031.583333333333</v>
      </c>
      <c r="I156" s="232">
        <v>3065.8166666666666</v>
      </c>
      <c r="J156" s="232">
        <v>3106.6333333333332</v>
      </c>
      <c r="K156" s="231">
        <v>3025</v>
      </c>
      <c r="L156" s="231">
        <v>2949.95</v>
      </c>
      <c r="M156" s="231">
        <v>4.3710100000000001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40036.5</v>
      </c>
      <c r="D157" s="232">
        <v>40151.016666666663</v>
      </c>
      <c r="E157" s="232">
        <v>39858.133333333324</v>
      </c>
      <c r="F157" s="232">
        <v>39679.766666666663</v>
      </c>
      <c r="G157" s="232">
        <v>39386.883333333324</v>
      </c>
      <c r="H157" s="232">
        <v>40329.383333333324</v>
      </c>
      <c r="I157" s="232">
        <v>40622.266666666656</v>
      </c>
      <c r="J157" s="232">
        <v>40800.633333333324</v>
      </c>
      <c r="K157" s="231">
        <v>40443.9</v>
      </c>
      <c r="L157" s="231">
        <v>39972.65</v>
      </c>
      <c r="M157" s="231">
        <v>0.26189000000000001</v>
      </c>
      <c r="N157" s="1"/>
      <c r="O157" s="1"/>
    </row>
    <row r="158" spans="1:15" ht="12.75" customHeight="1">
      <c r="A158" s="214">
        <v>149</v>
      </c>
      <c r="B158" s="217" t="s">
        <v>850</v>
      </c>
      <c r="C158" s="231">
        <v>1044.0999999999999</v>
      </c>
      <c r="D158" s="232">
        <v>1031.3166666666666</v>
      </c>
      <c r="E158" s="232">
        <v>1009.3333333333333</v>
      </c>
      <c r="F158" s="232">
        <v>974.56666666666661</v>
      </c>
      <c r="G158" s="232">
        <v>952.58333333333326</v>
      </c>
      <c r="H158" s="232">
        <v>1066.0833333333333</v>
      </c>
      <c r="I158" s="232">
        <v>1088.0666666666668</v>
      </c>
      <c r="J158" s="232">
        <v>1122.8333333333333</v>
      </c>
      <c r="K158" s="231">
        <v>1053.3</v>
      </c>
      <c r="L158" s="231">
        <v>996.55</v>
      </c>
      <c r="M158" s="231">
        <v>9.9177599999999995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4687.55</v>
      </c>
      <c r="D159" s="232">
        <v>4649.7</v>
      </c>
      <c r="E159" s="232">
        <v>4550.3999999999996</v>
      </c>
      <c r="F159" s="232">
        <v>4413.25</v>
      </c>
      <c r="G159" s="232">
        <v>4313.95</v>
      </c>
      <c r="H159" s="232">
        <v>4786.8499999999995</v>
      </c>
      <c r="I159" s="232">
        <v>4886.1500000000005</v>
      </c>
      <c r="J159" s="232">
        <v>5023.2999999999993</v>
      </c>
      <c r="K159" s="231">
        <v>4749</v>
      </c>
      <c r="L159" s="231">
        <v>4512.55</v>
      </c>
      <c r="M159" s="231">
        <v>5.3006500000000001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217.25</v>
      </c>
      <c r="D160" s="232">
        <v>218.4666666666667</v>
      </c>
      <c r="E160" s="232">
        <v>215.5833333333334</v>
      </c>
      <c r="F160" s="232">
        <v>213.91666666666671</v>
      </c>
      <c r="G160" s="232">
        <v>211.03333333333342</v>
      </c>
      <c r="H160" s="232">
        <v>220.13333333333338</v>
      </c>
      <c r="I160" s="232">
        <v>223.01666666666671</v>
      </c>
      <c r="J160" s="232">
        <v>224.68333333333337</v>
      </c>
      <c r="K160" s="231">
        <v>221.35</v>
      </c>
      <c r="L160" s="231">
        <v>216.8</v>
      </c>
      <c r="M160" s="231">
        <v>23.950040000000001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2279.5500000000002</v>
      </c>
      <c r="D161" s="232">
        <v>2286.5666666666671</v>
      </c>
      <c r="E161" s="232">
        <v>2268.233333333334</v>
      </c>
      <c r="F161" s="232">
        <v>2256.916666666667</v>
      </c>
      <c r="G161" s="232">
        <v>2238.5833333333339</v>
      </c>
      <c r="H161" s="232">
        <v>2297.8833333333341</v>
      </c>
      <c r="I161" s="232">
        <v>2316.2166666666672</v>
      </c>
      <c r="J161" s="232">
        <v>2327.5333333333342</v>
      </c>
      <c r="K161" s="231">
        <v>2304.9</v>
      </c>
      <c r="L161" s="231">
        <v>2275.25</v>
      </c>
      <c r="M161" s="231">
        <v>5.5371699999999997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2921.25</v>
      </c>
      <c r="D162" s="232">
        <v>2897.0166666666664</v>
      </c>
      <c r="E162" s="232">
        <v>2859.3833333333328</v>
      </c>
      <c r="F162" s="232">
        <v>2797.5166666666664</v>
      </c>
      <c r="G162" s="232">
        <v>2759.8833333333328</v>
      </c>
      <c r="H162" s="232">
        <v>2958.8833333333328</v>
      </c>
      <c r="I162" s="232">
        <v>2996.516666666666</v>
      </c>
      <c r="J162" s="232">
        <v>3058.3833333333328</v>
      </c>
      <c r="K162" s="231">
        <v>2934.65</v>
      </c>
      <c r="L162" s="231">
        <v>2835.15</v>
      </c>
      <c r="M162" s="231">
        <v>5.4585100000000004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297.39999999999998</v>
      </c>
      <c r="D163" s="232">
        <v>294.84999999999997</v>
      </c>
      <c r="E163" s="232">
        <v>289.69999999999993</v>
      </c>
      <c r="F163" s="232">
        <v>281.99999999999994</v>
      </c>
      <c r="G163" s="232">
        <v>276.84999999999991</v>
      </c>
      <c r="H163" s="232">
        <v>302.54999999999995</v>
      </c>
      <c r="I163" s="232">
        <v>307.69999999999993</v>
      </c>
      <c r="J163" s="232">
        <v>315.39999999999998</v>
      </c>
      <c r="K163" s="231">
        <v>300</v>
      </c>
      <c r="L163" s="231">
        <v>287.14999999999998</v>
      </c>
      <c r="M163" s="231">
        <v>19.833179999999999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141.44999999999999</v>
      </c>
      <c r="D164" s="232">
        <v>139.33333333333334</v>
      </c>
      <c r="E164" s="232">
        <v>136.66666666666669</v>
      </c>
      <c r="F164" s="232">
        <v>131.88333333333335</v>
      </c>
      <c r="G164" s="232">
        <v>129.2166666666667</v>
      </c>
      <c r="H164" s="232">
        <v>144.11666666666667</v>
      </c>
      <c r="I164" s="232">
        <v>146.78333333333336</v>
      </c>
      <c r="J164" s="232">
        <v>151.56666666666666</v>
      </c>
      <c r="K164" s="231">
        <v>142</v>
      </c>
      <c r="L164" s="231">
        <v>134.55000000000001</v>
      </c>
      <c r="M164" s="231">
        <v>95.014160000000004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216.65</v>
      </c>
      <c r="D165" s="232">
        <v>216.33333333333334</v>
      </c>
      <c r="E165" s="232">
        <v>212.4666666666667</v>
      </c>
      <c r="F165" s="232">
        <v>208.28333333333336</v>
      </c>
      <c r="G165" s="232">
        <v>204.41666666666671</v>
      </c>
      <c r="H165" s="232">
        <v>220.51666666666668</v>
      </c>
      <c r="I165" s="232">
        <v>224.3833333333333</v>
      </c>
      <c r="J165" s="232">
        <v>228.56666666666666</v>
      </c>
      <c r="K165" s="231">
        <v>220.2</v>
      </c>
      <c r="L165" s="231">
        <v>212.15</v>
      </c>
      <c r="M165" s="231">
        <v>157.48159999999999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419.1</v>
      </c>
      <c r="D166" s="232">
        <v>419.95</v>
      </c>
      <c r="E166" s="232">
        <v>415</v>
      </c>
      <c r="F166" s="232">
        <v>410.90000000000003</v>
      </c>
      <c r="G166" s="232">
        <v>405.95000000000005</v>
      </c>
      <c r="H166" s="232">
        <v>424.04999999999995</v>
      </c>
      <c r="I166" s="232">
        <v>428.99999999999989</v>
      </c>
      <c r="J166" s="232">
        <v>433.09999999999991</v>
      </c>
      <c r="K166" s="231">
        <v>424.9</v>
      </c>
      <c r="L166" s="231">
        <v>415.85</v>
      </c>
      <c r="M166" s="231">
        <v>2.41126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14171.95</v>
      </c>
      <c r="D167" s="232">
        <v>14022.383333333331</v>
      </c>
      <c r="E167" s="232">
        <v>13704.366666666663</v>
      </c>
      <c r="F167" s="232">
        <v>13236.783333333331</v>
      </c>
      <c r="G167" s="232">
        <v>12918.766666666663</v>
      </c>
      <c r="H167" s="232">
        <v>14489.966666666664</v>
      </c>
      <c r="I167" s="232">
        <v>14807.983333333334</v>
      </c>
      <c r="J167" s="232">
        <v>15275.566666666664</v>
      </c>
      <c r="K167" s="231">
        <v>14340.4</v>
      </c>
      <c r="L167" s="231">
        <v>13554.8</v>
      </c>
      <c r="M167" s="231">
        <v>4.02E-2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53.55</v>
      </c>
      <c r="D168" s="232">
        <v>52.699999999999996</v>
      </c>
      <c r="E168" s="232">
        <v>51.399999999999991</v>
      </c>
      <c r="F168" s="232">
        <v>49.249999999999993</v>
      </c>
      <c r="G168" s="232">
        <v>47.949999999999989</v>
      </c>
      <c r="H168" s="232">
        <v>54.849999999999994</v>
      </c>
      <c r="I168" s="232">
        <v>56.149999999999991</v>
      </c>
      <c r="J168" s="232">
        <v>58.3</v>
      </c>
      <c r="K168" s="231">
        <v>54</v>
      </c>
      <c r="L168" s="231">
        <v>50.55</v>
      </c>
      <c r="M168" s="231">
        <v>1144.90184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121.75</v>
      </c>
      <c r="D169" s="232">
        <v>119.28333333333335</v>
      </c>
      <c r="E169" s="232">
        <v>116.4666666666667</v>
      </c>
      <c r="F169" s="232">
        <v>111.18333333333335</v>
      </c>
      <c r="G169" s="232">
        <v>108.3666666666667</v>
      </c>
      <c r="H169" s="232">
        <v>124.56666666666669</v>
      </c>
      <c r="I169" s="232">
        <v>127.38333333333333</v>
      </c>
      <c r="J169" s="232">
        <v>132.66666666666669</v>
      </c>
      <c r="K169" s="231">
        <v>122.1</v>
      </c>
      <c r="L169" s="231">
        <v>114</v>
      </c>
      <c r="M169" s="231">
        <v>136.72982999999999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2353.85</v>
      </c>
      <c r="D170" s="232">
        <v>2360.8333333333335</v>
      </c>
      <c r="E170" s="232">
        <v>2334.0166666666669</v>
      </c>
      <c r="F170" s="232">
        <v>2314.1833333333334</v>
      </c>
      <c r="G170" s="232">
        <v>2287.3666666666668</v>
      </c>
      <c r="H170" s="232">
        <v>2380.666666666667</v>
      </c>
      <c r="I170" s="232">
        <v>2407.4833333333336</v>
      </c>
      <c r="J170" s="232">
        <v>2427.3166666666671</v>
      </c>
      <c r="K170" s="231">
        <v>2387.65</v>
      </c>
      <c r="L170" s="231">
        <v>2341</v>
      </c>
      <c r="M170" s="231">
        <v>104.72167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722.85</v>
      </c>
      <c r="D171" s="232">
        <v>719.93333333333339</v>
      </c>
      <c r="E171" s="232">
        <v>713.41666666666674</v>
      </c>
      <c r="F171" s="232">
        <v>703.98333333333335</v>
      </c>
      <c r="G171" s="232">
        <v>697.4666666666667</v>
      </c>
      <c r="H171" s="232">
        <v>729.36666666666679</v>
      </c>
      <c r="I171" s="232">
        <v>735.88333333333344</v>
      </c>
      <c r="J171" s="232">
        <v>745.31666666666683</v>
      </c>
      <c r="K171" s="231">
        <v>726.45</v>
      </c>
      <c r="L171" s="231">
        <v>710.5</v>
      </c>
      <c r="M171" s="231">
        <v>12.66807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1219.55</v>
      </c>
      <c r="D172" s="232">
        <v>1225.2666666666667</v>
      </c>
      <c r="E172" s="232">
        <v>1206.8333333333333</v>
      </c>
      <c r="F172" s="232">
        <v>1194.1166666666666</v>
      </c>
      <c r="G172" s="232">
        <v>1175.6833333333332</v>
      </c>
      <c r="H172" s="232">
        <v>1237.9833333333333</v>
      </c>
      <c r="I172" s="232">
        <v>1256.4166666666667</v>
      </c>
      <c r="J172" s="232">
        <v>1269.1333333333334</v>
      </c>
      <c r="K172" s="231">
        <v>1243.7</v>
      </c>
      <c r="L172" s="231">
        <v>1212.55</v>
      </c>
      <c r="M172" s="231">
        <v>17.606280000000002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2182.4499999999998</v>
      </c>
      <c r="D173" s="232">
        <v>2195.5166666666664</v>
      </c>
      <c r="E173" s="232">
        <v>2155.0333333333328</v>
      </c>
      <c r="F173" s="232">
        <v>2127.6166666666663</v>
      </c>
      <c r="G173" s="232">
        <v>2087.1333333333328</v>
      </c>
      <c r="H173" s="232">
        <v>2222.9333333333329</v>
      </c>
      <c r="I173" s="232">
        <v>2263.4166666666665</v>
      </c>
      <c r="J173" s="232">
        <v>2290.833333333333</v>
      </c>
      <c r="K173" s="231">
        <v>2236</v>
      </c>
      <c r="L173" s="231">
        <v>2168.1</v>
      </c>
      <c r="M173" s="231">
        <v>15.03351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75.5</v>
      </c>
      <c r="D174" s="232">
        <v>75.183333333333323</v>
      </c>
      <c r="E174" s="232">
        <v>73.666666666666643</v>
      </c>
      <c r="F174" s="232">
        <v>71.833333333333314</v>
      </c>
      <c r="G174" s="232">
        <v>70.316666666666634</v>
      </c>
      <c r="H174" s="232">
        <v>77.016666666666652</v>
      </c>
      <c r="I174" s="232">
        <v>78.533333333333331</v>
      </c>
      <c r="J174" s="232">
        <v>80.36666666666666</v>
      </c>
      <c r="K174" s="231">
        <v>76.7</v>
      </c>
      <c r="L174" s="231">
        <v>73.349999999999994</v>
      </c>
      <c r="M174" s="231">
        <v>159.33228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23684.55</v>
      </c>
      <c r="D175" s="232">
        <v>23377.449999999997</v>
      </c>
      <c r="E175" s="232">
        <v>23011.299999999996</v>
      </c>
      <c r="F175" s="232">
        <v>22338.05</v>
      </c>
      <c r="G175" s="232">
        <v>21971.899999999998</v>
      </c>
      <c r="H175" s="232">
        <v>24050.699999999993</v>
      </c>
      <c r="I175" s="232">
        <v>24416.849999999995</v>
      </c>
      <c r="J175" s="232">
        <v>25090.099999999991</v>
      </c>
      <c r="K175" s="231">
        <v>23743.599999999999</v>
      </c>
      <c r="L175" s="231">
        <v>22704.2</v>
      </c>
      <c r="M175" s="231">
        <v>0.82554000000000005</v>
      </c>
      <c r="N175" s="1"/>
      <c r="O175" s="1"/>
    </row>
    <row r="176" spans="1:15" ht="12.75" customHeight="1">
      <c r="A176" s="214">
        <v>167</v>
      </c>
      <c r="B176" t="s">
        <v>949</v>
      </c>
      <c r="C176" s="337" t="e">
        <v>#N/A</v>
      </c>
      <c r="D176" s="338" t="e">
        <v>#N/A</v>
      </c>
      <c r="E176" s="338" t="e">
        <v>#N/A</v>
      </c>
      <c r="F176" s="338" t="e">
        <v>#N/A</v>
      </c>
      <c r="G176" s="338" t="e">
        <v>#N/A</v>
      </c>
      <c r="H176" s="338" t="e">
        <v>#N/A</v>
      </c>
      <c r="I176" s="338" t="e">
        <v>#N/A</v>
      </c>
      <c r="J176" s="338" t="e">
        <v>#N/A</v>
      </c>
      <c r="K176" s="337" t="e">
        <v>#N/A</v>
      </c>
      <c r="L176" s="337" t="e">
        <v>#N/A</v>
      </c>
      <c r="M176" s="337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2926.45</v>
      </c>
      <c r="D177" s="232">
        <v>2941.2833333333333</v>
      </c>
      <c r="E177" s="232">
        <v>2902.5666666666666</v>
      </c>
      <c r="F177" s="232">
        <v>2878.6833333333334</v>
      </c>
      <c r="G177" s="232">
        <v>2839.9666666666667</v>
      </c>
      <c r="H177" s="232">
        <v>2965.1666666666665</v>
      </c>
      <c r="I177" s="232">
        <v>3003.8833333333328</v>
      </c>
      <c r="J177" s="232">
        <v>3027.7666666666664</v>
      </c>
      <c r="K177" s="231">
        <v>2980</v>
      </c>
      <c r="L177" s="231">
        <v>2917.4</v>
      </c>
      <c r="M177" s="231">
        <v>3.9076499999999998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450</v>
      </c>
      <c r="D178" s="232">
        <v>449.48333333333335</v>
      </c>
      <c r="E178" s="232">
        <v>443.9666666666667</v>
      </c>
      <c r="F178" s="232">
        <v>437.93333333333334</v>
      </c>
      <c r="G178" s="232">
        <v>432.41666666666669</v>
      </c>
      <c r="H178" s="232">
        <v>455.51666666666671</v>
      </c>
      <c r="I178" s="232">
        <v>461.03333333333336</v>
      </c>
      <c r="J178" s="232">
        <v>467.06666666666672</v>
      </c>
      <c r="K178" s="231">
        <v>455</v>
      </c>
      <c r="L178" s="231">
        <v>443.45</v>
      </c>
      <c r="M178" s="231">
        <v>10.127689999999999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553.5</v>
      </c>
      <c r="D179" s="232">
        <v>549.44999999999993</v>
      </c>
      <c r="E179" s="232">
        <v>541.89999999999986</v>
      </c>
      <c r="F179" s="232">
        <v>530.29999999999995</v>
      </c>
      <c r="G179" s="232">
        <v>522.74999999999989</v>
      </c>
      <c r="H179" s="232">
        <v>561.04999999999984</v>
      </c>
      <c r="I179" s="232">
        <v>568.5999999999998</v>
      </c>
      <c r="J179" s="232">
        <v>580.19999999999982</v>
      </c>
      <c r="K179" s="231">
        <v>557</v>
      </c>
      <c r="L179" s="231">
        <v>537.85</v>
      </c>
      <c r="M179" s="231">
        <v>219.11942999999999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90.6</v>
      </c>
      <c r="D180" s="232">
        <v>89.583333333333329</v>
      </c>
      <c r="E180" s="232">
        <v>88.016666666666652</v>
      </c>
      <c r="F180" s="232">
        <v>85.433333333333323</v>
      </c>
      <c r="G180" s="232">
        <v>83.866666666666646</v>
      </c>
      <c r="H180" s="232">
        <v>92.166666666666657</v>
      </c>
      <c r="I180" s="232">
        <v>93.733333333333348</v>
      </c>
      <c r="J180" s="232">
        <v>96.316666666666663</v>
      </c>
      <c r="K180" s="231">
        <v>91.15</v>
      </c>
      <c r="L180" s="231">
        <v>87</v>
      </c>
      <c r="M180" s="231">
        <v>263.31826000000001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1034.5</v>
      </c>
      <c r="D181" s="232">
        <v>1040.2833333333335</v>
      </c>
      <c r="E181" s="232">
        <v>1020.2666666666671</v>
      </c>
      <c r="F181" s="232">
        <v>1006.0333333333335</v>
      </c>
      <c r="G181" s="232">
        <v>986.01666666666711</v>
      </c>
      <c r="H181" s="232">
        <v>1054.5166666666671</v>
      </c>
      <c r="I181" s="232">
        <v>1074.5333333333335</v>
      </c>
      <c r="J181" s="232">
        <v>1088.7666666666671</v>
      </c>
      <c r="K181" s="231">
        <v>1060.3</v>
      </c>
      <c r="L181" s="231">
        <v>1026.05</v>
      </c>
      <c r="M181" s="231">
        <v>52.654620000000001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462</v>
      </c>
      <c r="D182" s="232">
        <v>459.66666666666669</v>
      </c>
      <c r="E182" s="232">
        <v>454.33333333333337</v>
      </c>
      <c r="F182" s="232">
        <v>446.66666666666669</v>
      </c>
      <c r="G182" s="232">
        <v>441.33333333333337</v>
      </c>
      <c r="H182" s="232">
        <v>467.33333333333337</v>
      </c>
      <c r="I182" s="232">
        <v>472.66666666666674</v>
      </c>
      <c r="J182" s="232">
        <v>480.33333333333337</v>
      </c>
      <c r="K182" s="231">
        <v>465</v>
      </c>
      <c r="L182" s="231">
        <v>452</v>
      </c>
      <c r="M182" s="231">
        <v>7.6113299999999997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562.29999999999995</v>
      </c>
      <c r="D183" s="232">
        <v>564.0333333333333</v>
      </c>
      <c r="E183" s="232">
        <v>555.31666666666661</v>
      </c>
      <c r="F183" s="232">
        <v>548.33333333333326</v>
      </c>
      <c r="G183" s="232">
        <v>539.61666666666656</v>
      </c>
      <c r="H183" s="232">
        <v>571.01666666666665</v>
      </c>
      <c r="I183" s="232">
        <v>579.73333333333335</v>
      </c>
      <c r="J183" s="232">
        <v>586.7166666666667</v>
      </c>
      <c r="K183" s="231">
        <v>572.75</v>
      </c>
      <c r="L183" s="231">
        <v>557.04999999999995</v>
      </c>
      <c r="M183" s="231">
        <v>31.810880000000001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1036.75</v>
      </c>
      <c r="D184" s="232">
        <v>1033.55</v>
      </c>
      <c r="E184" s="232">
        <v>1023.1999999999998</v>
      </c>
      <c r="F184" s="232">
        <v>1009.6499999999999</v>
      </c>
      <c r="G184" s="232">
        <v>999.29999999999973</v>
      </c>
      <c r="H184" s="232">
        <v>1047.0999999999999</v>
      </c>
      <c r="I184" s="232">
        <v>1057.4499999999998</v>
      </c>
      <c r="J184" s="232">
        <v>1071</v>
      </c>
      <c r="K184" s="231">
        <v>1043.9000000000001</v>
      </c>
      <c r="L184" s="231">
        <v>1020</v>
      </c>
      <c r="M184" s="231">
        <v>13.113899999999999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973.4</v>
      </c>
      <c r="D185" s="232">
        <v>969.13333333333333</v>
      </c>
      <c r="E185" s="232">
        <v>959.26666666666665</v>
      </c>
      <c r="F185" s="232">
        <v>945.13333333333333</v>
      </c>
      <c r="G185" s="232">
        <v>935.26666666666665</v>
      </c>
      <c r="H185" s="232">
        <v>983.26666666666665</v>
      </c>
      <c r="I185" s="232">
        <v>993.13333333333321</v>
      </c>
      <c r="J185" s="232">
        <v>1007.2666666666667</v>
      </c>
      <c r="K185" s="231">
        <v>979</v>
      </c>
      <c r="L185" s="231">
        <v>955</v>
      </c>
      <c r="M185" s="231">
        <v>7.5906000000000002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1233.1500000000001</v>
      </c>
      <c r="D186" s="232">
        <v>1233.9833333333333</v>
      </c>
      <c r="E186" s="232">
        <v>1214.7166666666667</v>
      </c>
      <c r="F186" s="232">
        <v>1196.2833333333333</v>
      </c>
      <c r="G186" s="232">
        <v>1177.0166666666667</v>
      </c>
      <c r="H186" s="232">
        <v>1252.4166666666667</v>
      </c>
      <c r="I186" s="232">
        <v>1271.6833333333336</v>
      </c>
      <c r="J186" s="232">
        <v>1290.1166666666668</v>
      </c>
      <c r="K186" s="231">
        <v>1253.25</v>
      </c>
      <c r="L186" s="231">
        <v>1215.55</v>
      </c>
      <c r="M186" s="231">
        <v>6.67441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3358.7</v>
      </c>
      <c r="D187" s="232">
        <v>3386.2333333333336</v>
      </c>
      <c r="E187" s="232">
        <v>3323.4666666666672</v>
      </c>
      <c r="F187" s="232">
        <v>3288.2333333333336</v>
      </c>
      <c r="G187" s="232">
        <v>3225.4666666666672</v>
      </c>
      <c r="H187" s="232">
        <v>3421.4666666666672</v>
      </c>
      <c r="I187" s="232">
        <v>3484.2333333333336</v>
      </c>
      <c r="J187" s="232">
        <v>3519.4666666666672</v>
      </c>
      <c r="K187" s="231">
        <v>3449</v>
      </c>
      <c r="L187" s="231">
        <v>3351</v>
      </c>
      <c r="M187" s="231">
        <v>28.203749999999999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729.5</v>
      </c>
      <c r="D188" s="232">
        <v>731.31666666666661</v>
      </c>
      <c r="E188" s="232">
        <v>723.23333333333323</v>
      </c>
      <c r="F188" s="232">
        <v>716.96666666666658</v>
      </c>
      <c r="G188" s="232">
        <v>708.88333333333321</v>
      </c>
      <c r="H188" s="232">
        <v>737.58333333333326</v>
      </c>
      <c r="I188" s="232">
        <v>745.66666666666674</v>
      </c>
      <c r="J188" s="232">
        <v>751.93333333333328</v>
      </c>
      <c r="K188" s="231">
        <v>739.4</v>
      </c>
      <c r="L188" s="231">
        <v>725.05</v>
      </c>
      <c r="M188" s="231">
        <v>21.898990000000001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6632.7</v>
      </c>
      <c r="D189" s="232">
        <v>6597.583333333333</v>
      </c>
      <c r="E189" s="232">
        <v>6545.1666666666661</v>
      </c>
      <c r="F189" s="232">
        <v>6457.6333333333332</v>
      </c>
      <c r="G189" s="232">
        <v>6405.2166666666662</v>
      </c>
      <c r="H189" s="232">
        <v>6685.1166666666659</v>
      </c>
      <c r="I189" s="232">
        <v>6737.5333333333319</v>
      </c>
      <c r="J189" s="232">
        <v>6825.0666666666657</v>
      </c>
      <c r="K189" s="231">
        <v>6650</v>
      </c>
      <c r="L189" s="231">
        <v>6510.05</v>
      </c>
      <c r="M189" s="231">
        <v>1.6497999999999999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452.1</v>
      </c>
      <c r="D190" s="232">
        <v>449.26666666666671</v>
      </c>
      <c r="E190" s="232">
        <v>443.73333333333341</v>
      </c>
      <c r="F190" s="232">
        <v>435.36666666666667</v>
      </c>
      <c r="G190" s="232">
        <v>429.83333333333337</v>
      </c>
      <c r="H190" s="232">
        <v>457.63333333333344</v>
      </c>
      <c r="I190" s="232">
        <v>463.16666666666674</v>
      </c>
      <c r="J190" s="232">
        <v>471.53333333333347</v>
      </c>
      <c r="K190" s="231">
        <v>454.8</v>
      </c>
      <c r="L190" s="231">
        <v>440.9</v>
      </c>
      <c r="M190" s="231">
        <v>251.54474999999999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212.9</v>
      </c>
      <c r="D191" s="232">
        <v>210.66666666666666</v>
      </c>
      <c r="E191" s="232">
        <v>206.68333333333331</v>
      </c>
      <c r="F191" s="232">
        <v>200.46666666666664</v>
      </c>
      <c r="G191" s="232">
        <v>196.48333333333329</v>
      </c>
      <c r="H191" s="232">
        <v>216.88333333333333</v>
      </c>
      <c r="I191" s="232">
        <v>220.86666666666667</v>
      </c>
      <c r="J191" s="232">
        <v>227.08333333333334</v>
      </c>
      <c r="K191" s="231">
        <v>214.65</v>
      </c>
      <c r="L191" s="231">
        <v>204.45</v>
      </c>
      <c r="M191" s="231">
        <v>168.07189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119.7</v>
      </c>
      <c r="D192" s="232">
        <v>119.3</v>
      </c>
      <c r="E192" s="232">
        <v>118.14999999999999</v>
      </c>
      <c r="F192" s="232">
        <v>116.6</v>
      </c>
      <c r="G192" s="232">
        <v>115.44999999999999</v>
      </c>
      <c r="H192" s="232">
        <v>120.85</v>
      </c>
      <c r="I192" s="232">
        <v>122</v>
      </c>
      <c r="J192" s="232">
        <v>123.55</v>
      </c>
      <c r="K192" s="231">
        <v>120.45</v>
      </c>
      <c r="L192" s="231">
        <v>117.75</v>
      </c>
      <c r="M192" s="231">
        <v>439.86768999999998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79.25</v>
      </c>
      <c r="D193" s="232">
        <v>77.166666666666671</v>
      </c>
      <c r="E193" s="232">
        <v>75.083333333333343</v>
      </c>
      <c r="F193" s="232">
        <v>70.916666666666671</v>
      </c>
      <c r="G193" s="232">
        <v>68.833333333333343</v>
      </c>
      <c r="H193" s="232">
        <v>81.333333333333343</v>
      </c>
      <c r="I193" s="232">
        <v>83.416666666666686</v>
      </c>
      <c r="J193" s="232">
        <v>87.583333333333343</v>
      </c>
      <c r="K193" s="231">
        <v>79.25</v>
      </c>
      <c r="L193" s="231">
        <v>73</v>
      </c>
      <c r="M193" s="231">
        <v>19.188559999999999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1015</v>
      </c>
      <c r="D194" s="232">
        <v>1013.2999999999998</v>
      </c>
      <c r="E194" s="232">
        <v>997.74999999999977</v>
      </c>
      <c r="F194" s="232">
        <v>980.49999999999989</v>
      </c>
      <c r="G194" s="232">
        <v>964.94999999999982</v>
      </c>
      <c r="H194" s="232">
        <v>1030.5499999999997</v>
      </c>
      <c r="I194" s="232">
        <v>1046.0999999999997</v>
      </c>
      <c r="J194" s="232">
        <v>1063.3499999999997</v>
      </c>
      <c r="K194" s="231">
        <v>1028.8499999999999</v>
      </c>
      <c r="L194" s="231">
        <v>996.05</v>
      </c>
      <c r="M194" s="231">
        <v>57.97831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675.7</v>
      </c>
      <c r="D195" s="232">
        <v>670.18333333333339</v>
      </c>
      <c r="E195" s="232">
        <v>660.41666666666674</v>
      </c>
      <c r="F195" s="232">
        <v>645.13333333333333</v>
      </c>
      <c r="G195" s="232">
        <v>635.36666666666667</v>
      </c>
      <c r="H195" s="232">
        <v>685.46666666666681</v>
      </c>
      <c r="I195" s="232">
        <v>695.23333333333346</v>
      </c>
      <c r="J195" s="232">
        <v>710.51666666666688</v>
      </c>
      <c r="K195" s="231">
        <v>679.95</v>
      </c>
      <c r="L195" s="231">
        <v>654.9</v>
      </c>
      <c r="M195" s="231">
        <v>2.2652399999999999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2377.15</v>
      </c>
      <c r="D196" s="232">
        <v>2366.4166666666665</v>
      </c>
      <c r="E196" s="232">
        <v>2346.3833333333332</v>
      </c>
      <c r="F196" s="232">
        <v>2315.6166666666668</v>
      </c>
      <c r="G196" s="232">
        <v>2295.5833333333335</v>
      </c>
      <c r="H196" s="232">
        <v>2397.1833333333329</v>
      </c>
      <c r="I196" s="232">
        <v>2417.2166666666667</v>
      </c>
      <c r="J196" s="232">
        <v>2447.9833333333327</v>
      </c>
      <c r="K196" s="231">
        <v>2386.4499999999998</v>
      </c>
      <c r="L196" s="231">
        <v>2335.65</v>
      </c>
      <c r="M196" s="231">
        <v>12.526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1521.75</v>
      </c>
      <c r="D197" s="232">
        <v>1531.1166666666668</v>
      </c>
      <c r="E197" s="232">
        <v>1502.8333333333335</v>
      </c>
      <c r="F197" s="232">
        <v>1483.9166666666667</v>
      </c>
      <c r="G197" s="232">
        <v>1455.6333333333334</v>
      </c>
      <c r="H197" s="232">
        <v>1550.0333333333335</v>
      </c>
      <c r="I197" s="232">
        <v>1578.3166666666668</v>
      </c>
      <c r="J197" s="232">
        <v>1597.2333333333336</v>
      </c>
      <c r="K197" s="231">
        <v>1559.4</v>
      </c>
      <c r="L197" s="231">
        <v>1512.2</v>
      </c>
      <c r="M197" s="231">
        <v>3.7697099999999999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449.95</v>
      </c>
      <c r="D198" s="232">
        <v>445.76666666666665</v>
      </c>
      <c r="E198" s="232">
        <v>439.13333333333333</v>
      </c>
      <c r="F198" s="232">
        <v>428.31666666666666</v>
      </c>
      <c r="G198" s="232">
        <v>421.68333333333334</v>
      </c>
      <c r="H198" s="232">
        <v>456.58333333333331</v>
      </c>
      <c r="I198" s="232">
        <v>463.21666666666664</v>
      </c>
      <c r="J198" s="232">
        <v>474.0333333333333</v>
      </c>
      <c r="K198" s="231">
        <v>452.4</v>
      </c>
      <c r="L198" s="231">
        <v>434.95</v>
      </c>
      <c r="M198" s="231">
        <v>4.1698599999999999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1196.5999999999999</v>
      </c>
      <c r="D199" s="232">
        <v>1190.0666666666666</v>
      </c>
      <c r="E199" s="232">
        <v>1175.7333333333331</v>
      </c>
      <c r="F199" s="232">
        <v>1154.8666666666666</v>
      </c>
      <c r="G199" s="232">
        <v>1140.5333333333331</v>
      </c>
      <c r="H199" s="232">
        <v>1210.9333333333332</v>
      </c>
      <c r="I199" s="232">
        <v>1225.2666666666667</v>
      </c>
      <c r="J199" s="232">
        <v>1246.1333333333332</v>
      </c>
      <c r="K199" s="231">
        <v>1204.4000000000001</v>
      </c>
      <c r="L199" s="231">
        <v>1169.2</v>
      </c>
      <c r="M199" s="231">
        <v>9.6549600000000009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34.450000000000003</v>
      </c>
      <c r="D200" s="232">
        <v>33.700000000000003</v>
      </c>
      <c r="E200" s="232">
        <v>32.800000000000004</v>
      </c>
      <c r="F200" s="232">
        <v>31.15</v>
      </c>
      <c r="G200" s="232">
        <v>30.25</v>
      </c>
      <c r="H200" s="232">
        <v>35.350000000000009</v>
      </c>
      <c r="I200" s="232">
        <v>36.250000000000014</v>
      </c>
      <c r="J200" s="232">
        <v>37.900000000000013</v>
      </c>
      <c r="K200" s="231">
        <v>34.6</v>
      </c>
      <c r="L200" s="231">
        <v>32.049999999999997</v>
      </c>
      <c r="M200" s="231">
        <v>205.24519000000001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2609.9499999999998</v>
      </c>
      <c r="D201" s="232">
        <v>2607.6333333333332</v>
      </c>
      <c r="E201" s="232">
        <v>2593.3166666666666</v>
      </c>
      <c r="F201" s="232">
        <v>2576.6833333333334</v>
      </c>
      <c r="G201" s="232">
        <v>2562.3666666666668</v>
      </c>
      <c r="H201" s="232">
        <v>2624.2666666666664</v>
      </c>
      <c r="I201" s="232">
        <v>2638.583333333333</v>
      </c>
      <c r="J201" s="232">
        <v>2655.2166666666662</v>
      </c>
      <c r="K201" s="231">
        <v>2621.95</v>
      </c>
      <c r="L201" s="231">
        <v>2591</v>
      </c>
      <c r="M201" s="231">
        <v>1.7182200000000001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757.2</v>
      </c>
      <c r="D202" s="232">
        <v>757.30000000000007</v>
      </c>
      <c r="E202" s="232">
        <v>747.90000000000009</v>
      </c>
      <c r="F202" s="232">
        <v>738.6</v>
      </c>
      <c r="G202" s="232">
        <v>729.2</v>
      </c>
      <c r="H202" s="232">
        <v>766.60000000000014</v>
      </c>
      <c r="I202" s="232">
        <v>776</v>
      </c>
      <c r="J202" s="232">
        <v>785.30000000000018</v>
      </c>
      <c r="K202" s="231">
        <v>766.7</v>
      </c>
      <c r="L202" s="231">
        <v>748</v>
      </c>
      <c r="M202" s="231">
        <v>36.293199999999999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7085.55</v>
      </c>
      <c r="D203" s="232">
        <v>7025.7</v>
      </c>
      <c r="E203" s="232">
        <v>6952.4</v>
      </c>
      <c r="F203" s="232">
        <v>6819.25</v>
      </c>
      <c r="G203" s="232">
        <v>6745.95</v>
      </c>
      <c r="H203" s="232">
        <v>7158.8499999999995</v>
      </c>
      <c r="I203" s="232">
        <v>7232.1500000000005</v>
      </c>
      <c r="J203" s="232">
        <v>7365.2999999999993</v>
      </c>
      <c r="K203" s="231">
        <v>7099</v>
      </c>
      <c r="L203" s="231">
        <v>6892.55</v>
      </c>
      <c r="M203" s="231">
        <v>5.9321999999999999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78.5</v>
      </c>
      <c r="D204" s="232">
        <v>77.600000000000009</v>
      </c>
      <c r="E204" s="232">
        <v>75.90000000000002</v>
      </c>
      <c r="F204" s="232">
        <v>73.300000000000011</v>
      </c>
      <c r="G204" s="232">
        <v>71.600000000000023</v>
      </c>
      <c r="H204" s="232">
        <v>80.200000000000017</v>
      </c>
      <c r="I204" s="232">
        <v>81.900000000000006</v>
      </c>
      <c r="J204" s="232">
        <v>84.500000000000014</v>
      </c>
      <c r="K204" s="231">
        <v>79.3</v>
      </c>
      <c r="L204" s="231">
        <v>75</v>
      </c>
      <c r="M204" s="231">
        <v>137.42963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1592.15</v>
      </c>
      <c r="D205" s="232">
        <v>1583.2</v>
      </c>
      <c r="E205" s="232">
        <v>1570.8000000000002</v>
      </c>
      <c r="F205" s="232">
        <v>1549.45</v>
      </c>
      <c r="G205" s="232">
        <v>1537.0500000000002</v>
      </c>
      <c r="H205" s="232">
        <v>1604.5500000000002</v>
      </c>
      <c r="I205" s="232">
        <v>1616.9500000000003</v>
      </c>
      <c r="J205" s="232">
        <v>1638.3000000000002</v>
      </c>
      <c r="K205" s="231">
        <v>1595.6</v>
      </c>
      <c r="L205" s="231">
        <v>1561.85</v>
      </c>
      <c r="M205" s="231">
        <v>0.85687999999999998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768.65</v>
      </c>
      <c r="D206" s="232">
        <v>764.33333333333337</v>
      </c>
      <c r="E206" s="232">
        <v>757.26666666666677</v>
      </c>
      <c r="F206" s="232">
        <v>745.88333333333344</v>
      </c>
      <c r="G206" s="232">
        <v>738.81666666666683</v>
      </c>
      <c r="H206" s="232">
        <v>775.7166666666667</v>
      </c>
      <c r="I206" s="232">
        <v>782.7833333333333</v>
      </c>
      <c r="J206" s="232">
        <v>794.16666666666663</v>
      </c>
      <c r="K206" s="231">
        <v>771.4</v>
      </c>
      <c r="L206" s="231">
        <v>752.95</v>
      </c>
      <c r="M206" s="231">
        <v>21.943560000000002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1146.25</v>
      </c>
      <c r="D207" s="232">
        <v>1164.25</v>
      </c>
      <c r="E207" s="232">
        <v>1122</v>
      </c>
      <c r="F207" s="232">
        <v>1097.75</v>
      </c>
      <c r="G207" s="232">
        <v>1055.5</v>
      </c>
      <c r="H207" s="232">
        <v>1188.5</v>
      </c>
      <c r="I207" s="232">
        <v>1230.75</v>
      </c>
      <c r="J207" s="232">
        <v>1255</v>
      </c>
      <c r="K207" s="231">
        <v>1206.5</v>
      </c>
      <c r="L207" s="231">
        <v>1140</v>
      </c>
      <c r="M207" s="231">
        <v>20.692889999999998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332.4</v>
      </c>
      <c r="D208" s="232">
        <v>330.34999999999997</v>
      </c>
      <c r="E208" s="232">
        <v>324.19999999999993</v>
      </c>
      <c r="F208" s="232">
        <v>315.99999999999994</v>
      </c>
      <c r="G208" s="232">
        <v>309.84999999999991</v>
      </c>
      <c r="H208" s="232">
        <v>338.54999999999995</v>
      </c>
      <c r="I208" s="232">
        <v>344.69999999999993</v>
      </c>
      <c r="J208" s="232">
        <v>352.9</v>
      </c>
      <c r="K208" s="231">
        <v>336.5</v>
      </c>
      <c r="L208" s="231">
        <v>322.14999999999998</v>
      </c>
      <c r="M208" s="231">
        <v>125.59707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7.05</v>
      </c>
      <c r="D209" s="232">
        <v>6.9833333333333334</v>
      </c>
      <c r="E209" s="232">
        <v>6.8166666666666664</v>
      </c>
      <c r="F209" s="232">
        <v>6.583333333333333</v>
      </c>
      <c r="G209" s="232">
        <v>6.4166666666666661</v>
      </c>
      <c r="H209" s="232">
        <v>7.2166666666666668</v>
      </c>
      <c r="I209" s="232">
        <v>7.3833333333333329</v>
      </c>
      <c r="J209" s="232">
        <v>7.6166666666666671</v>
      </c>
      <c r="K209" s="231">
        <v>7.15</v>
      </c>
      <c r="L209" s="231">
        <v>6.75</v>
      </c>
      <c r="M209" s="231">
        <v>1083.61076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802.65</v>
      </c>
      <c r="D210" s="232">
        <v>795.28333333333342</v>
      </c>
      <c r="E210" s="232">
        <v>784.56666666666683</v>
      </c>
      <c r="F210" s="232">
        <v>766.48333333333346</v>
      </c>
      <c r="G210" s="232">
        <v>755.76666666666688</v>
      </c>
      <c r="H210" s="232">
        <v>813.36666666666679</v>
      </c>
      <c r="I210" s="232">
        <v>824.08333333333326</v>
      </c>
      <c r="J210" s="232">
        <v>842.16666666666674</v>
      </c>
      <c r="K210" s="231">
        <v>806</v>
      </c>
      <c r="L210" s="231">
        <v>777.2</v>
      </c>
      <c r="M210" s="231">
        <v>18.03266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1391.1</v>
      </c>
      <c r="D211" s="232">
        <v>1395.4166666666667</v>
      </c>
      <c r="E211" s="232">
        <v>1370.6333333333334</v>
      </c>
      <c r="F211" s="232">
        <v>1350.1666666666667</v>
      </c>
      <c r="G211" s="232">
        <v>1325.3833333333334</v>
      </c>
      <c r="H211" s="232">
        <v>1415.8833333333334</v>
      </c>
      <c r="I211" s="232">
        <v>1440.6666666666667</v>
      </c>
      <c r="J211" s="232">
        <v>1461.1333333333334</v>
      </c>
      <c r="K211" s="231">
        <v>1420.2</v>
      </c>
      <c r="L211" s="231">
        <v>1374.95</v>
      </c>
      <c r="M211" s="231">
        <v>2.1007099999999999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398.85</v>
      </c>
      <c r="D212" s="232">
        <v>399.70000000000005</v>
      </c>
      <c r="E212" s="232">
        <v>396.85000000000008</v>
      </c>
      <c r="F212" s="232">
        <v>394.85</v>
      </c>
      <c r="G212" s="232">
        <v>392.00000000000006</v>
      </c>
      <c r="H212" s="232">
        <v>401.7000000000001</v>
      </c>
      <c r="I212" s="232">
        <v>404.55</v>
      </c>
      <c r="J212" s="232">
        <v>406.55000000000013</v>
      </c>
      <c r="K212" s="231">
        <v>402.55</v>
      </c>
      <c r="L212" s="231">
        <v>397.7</v>
      </c>
      <c r="M212" s="231">
        <v>47.834229999999998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17.25</v>
      </c>
      <c r="D213" s="232">
        <v>17.2</v>
      </c>
      <c r="E213" s="232">
        <v>16.799999999999997</v>
      </c>
      <c r="F213" s="232">
        <v>16.349999999999998</v>
      </c>
      <c r="G213" s="232">
        <v>15.949999999999996</v>
      </c>
      <c r="H213" s="232">
        <v>17.649999999999999</v>
      </c>
      <c r="I213" s="232">
        <v>18.049999999999997</v>
      </c>
      <c r="J213" s="232">
        <v>18.5</v>
      </c>
      <c r="K213" s="231">
        <v>17.600000000000001</v>
      </c>
      <c r="L213" s="231">
        <v>16.75</v>
      </c>
      <c r="M213" s="231">
        <v>1723.5403699999999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226.8</v>
      </c>
      <c r="D214" s="232">
        <v>224.13333333333333</v>
      </c>
      <c r="E214" s="232">
        <v>220.66666666666666</v>
      </c>
      <c r="F214" s="232">
        <v>214.53333333333333</v>
      </c>
      <c r="G214" s="232">
        <v>211.06666666666666</v>
      </c>
      <c r="H214" s="232">
        <v>230.26666666666665</v>
      </c>
      <c r="I214" s="232">
        <v>233.73333333333335</v>
      </c>
      <c r="J214" s="232">
        <v>239.86666666666665</v>
      </c>
      <c r="K214" s="231">
        <v>227.6</v>
      </c>
      <c r="L214" s="231">
        <v>218</v>
      </c>
      <c r="M214" s="231">
        <v>57.945410000000003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49.75</v>
      </c>
      <c r="D215" s="232">
        <v>48.966666666666669</v>
      </c>
      <c r="E215" s="232">
        <v>47.233333333333334</v>
      </c>
      <c r="F215" s="232">
        <v>44.716666666666669</v>
      </c>
      <c r="G215" s="232">
        <v>42.983333333333334</v>
      </c>
      <c r="H215" s="232">
        <v>51.483333333333334</v>
      </c>
      <c r="I215" s="232">
        <v>53.216666666666669</v>
      </c>
      <c r="J215" s="232">
        <v>55.733333333333334</v>
      </c>
      <c r="K215" s="231">
        <v>50.7</v>
      </c>
      <c r="L215" s="231">
        <v>46.45</v>
      </c>
      <c r="M215" s="231">
        <v>953.98496999999998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431.55</v>
      </c>
      <c r="D216" s="232">
        <v>430.48333333333335</v>
      </c>
      <c r="E216" s="232">
        <v>426.76666666666671</v>
      </c>
      <c r="F216" s="232">
        <v>421.98333333333335</v>
      </c>
      <c r="G216" s="232">
        <v>418.26666666666671</v>
      </c>
      <c r="H216" s="232">
        <v>435.26666666666671</v>
      </c>
      <c r="I216" s="232">
        <v>438.98333333333341</v>
      </c>
      <c r="J216" s="232">
        <v>443.76666666666671</v>
      </c>
      <c r="K216" s="231">
        <v>434.2</v>
      </c>
      <c r="L216" s="231">
        <v>425.7</v>
      </c>
      <c r="M216" s="231">
        <v>4.0363899999999999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9"/>
      <c r="B1" s="410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44958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2" t="s">
        <v>16</v>
      </c>
      <c r="B9" s="404" t="s">
        <v>18</v>
      </c>
      <c r="C9" s="408" t="s">
        <v>20</v>
      </c>
      <c r="D9" s="408" t="s">
        <v>21</v>
      </c>
      <c r="E9" s="399" t="s">
        <v>22</v>
      </c>
      <c r="F9" s="400"/>
      <c r="G9" s="401"/>
      <c r="H9" s="399" t="s">
        <v>23</v>
      </c>
      <c r="I9" s="400"/>
      <c r="J9" s="401"/>
      <c r="K9" s="23"/>
      <c r="L9" s="24"/>
      <c r="M9" s="50"/>
      <c r="N9" s="1"/>
      <c r="O9" s="1"/>
    </row>
    <row r="10" spans="1:15" ht="42.75" customHeight="1">
      <c r="A10" s="406"/>
      <c r="B10" s="407"/>
      <c r="C10" s="407"/>
      <c r="D10" s="40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23329.05</v>
      </c>
      <c r="D11" s="232">
        <v>23138.3</v>
      </c>
      <c r="E11" s="232">
        <v>22590.75</v>
      </c>
      <c r="F11" s="232">
        <v>21852.45</v>
      </c>
      <c r="G11" s="232">
        <v>21304.9</v>
      </c>
      <c r="H11" s="232">
        <v>23876.6</v>
      </c>
      <c r="I11" s="232">
        <v>24424.149999999994</v>
      </c>
      <c r="J11" s="232">
        <v>25162.449999999997</v>
      </c>
      <c r="K11" s="231">
        <v>23685.85</v>
      </c>
      <c r="L11" s="231">
        <v>22400</v>
      </c>
      <c r="M11" s="231">
        <v>5.5190000000000003E-2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2839.5</v>
      </c>
      <c r="D12" s="232">
        <v>2835.6666666666665</v>
      </c>
      <c r="E12" s="232">
        <v>2806.333333333333</v>
      </c>
      <c r="F12" s="232">
        <v>2773.1666666666665</v>
      </c>
      <c r="G12" s="232">
        <v>2743.833333333333</v>
      </c>
      <c r="H12" s="232">
        <v>2868.833333333333</v>
      </c>
      <c r="I12" s="232">
        <v>2898.1666666666661</v>
      </c>
      <c r="J12" s="232">
        <v>2931.333333333333</v>
      </c>
      <c r="K12" s="231">
        <v>2865</v>
      </c>
      <c r="L12" s="231">
        <v>2802.5</v>
      </c>
      <c r="M12" s="231">
        <v>2.36077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1968.3</v>
      </c>
      <c r="D13" s="232">
        <v>1956.8833333333332</v>
      </c>
      <c r="E13" s="232">
        <v>1899.4166666666665</v>
      </c>
      <c r="F13" s="232">
        <v>1830.5333333333333</v>
      </c>
      <c r="G13" s="232">
        <v>1773.0666666666666</v>
      </c>
      <c r="H13" s="232">
        <v>2025.7666666666664</v>
      </c>
      <c r="I13" s="232">
        <v>2083.2333333333331</v>
      </c>
      <c r="J13" s="232">
        <v>2152.1166666666663</v>
      </c>
      <c r="K13" s="231">
        <v>2014.35</v>
      </c>
      <c r="L13" s="231">
        <v>1888</v>
      </c>
      <c r="M13" s="231">
        <v>17.330660000000002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2747.45</v>
      </c>
      <c r="D14" s="232">
        <v>2768.75</v>
      </c>
      <c r="E14" s="232">
        <v>2626.25</v>
      </c>
      <c r="F14" s="232">
        <v>2505.0500000000002</v>
      </c>
      <c r="G14" s="232">
        <v>2362.5500000000002</v>
      </c>
      <c r="H14" s="232">
        <v>2889.95</v>
      </c>
      <c r="I14" s="232">
        <v>3032.45</v>
      </c>
      <c r="J14" s="232">
        <v>3153.6499999999996</v>
      </c>
      <c r="K14" s="231">
        <v>2911.25</v>
      </c>
      <c r="L14" s="231">
        <v>2647.55</v>
      </c>
      <c r="M14" s="231">
        <v>3.09178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1143.6500000000001</v>
      </c>
      <c r="D15" s="232">
        <v>1144.05</v>
      </c>
      <c r="E15" s="232">
        <v>1130.0999999999999</v>
      </c>
      <c r="F15" s="232">
        <v>1116.55</v>
      </c>
      <c r="G15" s="232">
        <v>1102.5999999999999</v>
      </c>
      <c r="H15" s="232">
        <v>1157.5999999999999</v>
      </c>
      <c r="I15" s="232">
        <v>1171.5500000000002</v>
      </c>
      <c r="J15" s="232">
        <v>1185.0999999999999</v>
      </c>
      <c r="K15" s="231">
        <v>1158</v>
      </c>
      <c r="L15" s="231">
        <v>1130.5</v>
      </c>
      <c r="M15" s="231">
        <v>3.29413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618.9</v>
      </c>
      <c r="D16" s="232">
        <v>615.9666666666667</v>
      </c>
      <c r="E16" s="232">
        <v>607.93333333333339</v>
      </c>
      <c r="F16" s="232">
        <v>596.9666666666667</v>
      </c>
      <c r="G16" s="232">
        <v>588.93333333333339</v>
      </c>
      <c r="H16" s="232">
        <v>626.93333333333339</v>
      </c>
      <c r="I16" s="232">
        <v>634.9666666666667</v>
      </c>
      <c r="J16" s="232">
        <v>645.93333333333339</v>
      </c>
      <c r="K16" s="231">
        <v>624</v>
      </c>
      <c r="L16" s="231">
        <v>605</v>
      </c>
      <c r="M16" s="231">
        <v>9.2651800000000009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401</v>
      </c>
      <c r="D17" s="232">
        <v>402.43333333333334</v>
      </c>
      <c r="E17" s="232">
        <v>396.86666666666667</v>
      </c>
      <c r="F17" s="232">
        <v>392.73333333333335</v>
      </c>
      <c r="G17" s="232">
        <v>387.16666666666669</v>
      </c>
      <c r="H17" s="232">
        <v>406.56666666666666</v>
      </c>
      <c r="I17" s="232">
        <v>412.13333333333338</v>
      </c>
      <c r="J17" s="232">
        <v>416.26666666666665</v>
      </c>
      <c r="K17" s="231">
        <v>408</v>
      </c>
      <c r="L17" s="231">
        <v>398.3</v>
      </c>
      <c r="M17" s="231">
        <v>0.63221000000000005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1809.25</v>
      </c>
      <c r="D18" s="232">
        <v>1823.05</v>
      </c>
      <c r="E18" s="232">
        <v>1790.1999999999998</v>
      </c>
      <c r="F18" s="232">
        <v>1771.1499999999999</v>
      </c>
      <c r="G18" s="232">
        <v>1738.2999999999997</v>
      </c>
      <c r="H18" s="232">
        <v>1842.1</v>
      </c>
      <c r="I18" s="232">
        <v>1874.9499999999998</v>
      </c>
      <c r="J18" s="232">
        <v>1894</v>
      </c>
      <c r="K18" s="231">
        <v>1855.9</v>
      </c>
      <c r="L18" s="231">
        <v>1804</v>
      </c>
      <c r="M18" s="231">
        <v>2.1458699999999999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20817.05</v>
      </c>
      <c r="D19" s="232">
        <v>20931.666666666668</v>
      </c>
      <c r="E19" s="232">
        <v>20639.933333333334</v>
      </c>
      <c r="F19" s="232">
        <v>20462.816666666666</v>
      </c>
      <c r="G19" s="232">
        <v>20171.083333333332</v>
      </c>
      <c r="H19" s="232">
        <v>21108.783333333336</v>
      </c>
      <c r="I19" s="232">
        <v>21400.516666666666</v>
      </c>
      <c r="J19" s="232">
        <v>21577.633333333339</v>
      </c>
      <c r="K19" s="231">
        <v>21223.4</v>
      </c>
      <c r="L19" s="231">
        <v>20754.55</v>
      </c>
      <c r="M19" s="231">
        <v>9.0219999999999995E-2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2973.9</v>
      </c>
      <c r="D20" s="232">
        <v>2984.5</v>
      </c>
      <c r="E20" s="232">
        <v>2895.4</v>
      </c>
      <c r="F20" s="232">
        <v>2816.9</v>
      </c>
      <c r="G20" s="232">
        <v>2727.8</v>
      </c>
      <c r="H20" s="232">
        <v>3063</v>
      </c>
      <c r="I20" s="232">
        <v>3152.1000000000004</v>
      </c>
      <c r="J20" s="232">
        <v>3230.6</v>
      </c>
      <c r="K20" s="231">
        <v>3073.6</v>
      </c>
      <c r="L20" s="231">
        <v>2906</v>
      </c>
      <c r="M20" s="231">
        <v>115.6802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1223.9000000000001</v>
      </c>
      <c r="D21" s="232">
        <v>1181.6666666666667</v>
      </c>
      <c r="E21" s="232">
        <v>1123.3333333333335</v>
      </c>
      <c r="F21" s="232">
        <v>1022.7666666666667</v>
      </c>
      <c r="G21" s="232">
        <v>964.43333333333339</v>
      </c>
      <c r="H21" s="232">
        <v>1282.2333333333336</v>
      </c>
      <c r="I21" s="232">
        <v>1340.5666666666671</v>
      </c>
      <c r="J21" s="232">
        <v>1441.1333333333337</v>
      </c>
      <c r="K21" s="231">
        <v>1240</v>
      </c>
      <c r="L21" s="231">
        <v>1081.0999999999999</v>
      </c>
      <c r="M21" s="231">
        <v>113.5655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612.65</v>
      </c>
      <c r="D22" s="232">
        <v>609.2166666666667</v>
      </c>
      <c r="E22" s="232">
        <v>591.53333333333342</v>
      </c>
      <c r="F22" s="232">
        <v>570.41666666666674</v>
      </c>
      <c r="G22" s="232">
        <v>552.73333333333346</v>
      </c>
      <c r="H22" s="232">
        <v>630.33333333333337</v>
      </c>
      <c r="I22" s="232">
        <v>648.01666666666677</v>
      </c>
      <c r="J22" s="232">
        <v>669.13333333333333</v>
      </c>
      <c r="K22" s="231">
        <v>626.9</v>
      </c>
      <c r="L22" s="231">
        <v>588.1</v>
      </c>
      <c r="M22" s="231">
        <v>332.72489000000002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2108.1999999999998</v>
      </c>
      <c r="D23" s="232">
        <v>2123.7999999999997</v>
      </c>
      <c r="E23" s="232">
        <v>2092.5999999999995</v>
      </c>
      <c r="F23" s="232">
        <v>2076.9999999999995</v>
      </c>
      <c r="G23" s="232">
        <v>2045.7999999999993</v>
      </c>
      <c r="H23" s="232">
        <v>2139.3999999999996</v>
      </c>
      <c r="I23" s="232">
        <v>2170.5999999999995</v>
      </c>
      <c r="J23" s="232">
        <v>2186.1999999999998</v>
      </c>
      <c r="K23" s="231">
        <v>2155</v>
      </c>
      <c r="L23" s="231">
        <v>2108.1999999999998</v>
      </c>
      <c r="M23" s="231">
        <v>5.3132599999999996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1774</v>
      </c>
      <c r="D24" s="232">
        <v>1722.0166666666667</v>
      </c>
      <c r="E24" s="232">
        <v>1609.0333333333333</v>
      </c>
      <c r="F24" s="232">
        <v>1444.0666666666666</v>
      </c>
      <c r="G24" s="232">
        <v>1331.0833333333333</v>
      </c>
      <c r="H24" s="232">
        <v>1886.9833333333333</v>
      </c>
      <c r="I24" s="232">
        <v>1999.9666666666665</v>
      </c>
      <c r="J24" s="232">
        <v>2164.9333333333334</v>
      </c>
      <c r="K24" s="231">
        <v>1835</v>
      </c>
      <c r="L24" s="231">
        <v>1557.05</v>
      </c>
      <c r="M24" s="231">
        <v>36.935839999999999</v>
      </c>
      <c r="N24" s="1"/>
      <c r="O24" s="1"/>
    </row>
    <row r="25" spans="1:15" ht="12.75" customHeight="1">
      <c r="A25" s="30">
        <v>15</v>
      </c>
      <c r="B25" s="217" t="s">
        <v>846</v>
      </c>
      <c r="C25" s="231">
        <v>466.45</v>
      </c>
      <c r="D25" s="232">
        <v>466.45</v>
      </c>
      <c r="E25" s="232">
        <v>466.45</v>
      </c>
      <c r="F25" s="232">
        <v>466.45</v>
      </c>
      <c r="G25" s="232">
        <v>466.45</v>
      </c>
      <c r="H25" s="232">
        <v>466.45</v>
      </c>
      <c r="I25" s="232">
        <v>466.45</v>
      </c>
      <c r="J25" s="232">
        <v>466.45</v>
      </c>
      <c r="K25" s="231">
        <v>466.45</v>
      </c>
      <c r="L25" s="231">
        <v>466.45</v>
      </c>
      <c r="M25" s="231">
        <v>8.7900200000000002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141.19999999999999</v>
      </c>
      <c r="D26" s="232">
        <v>139.53333333333333</v>
      </c>
      <c r="E26" s="232">
        <v>137.36666666666667</v>
      </c>
      <c r="F26" s="232">
        <v>133.53333333333333</v>
      </c>
      <c r="G26" s="232">
        <v>131.36666666666667</v>
      </c>
      <c r="H26" s="232">
        <v>143.36666666666667</v>
      </c>
      <c r="I26" s="232">
        <v>145.53333333333336</v>
      </c>
      <c r="J26" s="232">
        <v>149.36666666666667</v>
      </c>
      <c r="K26" s="231">
        <v>141.69999999999999</v>
      </c>
      <c r="L26" s="231">
        <v>135.69999999999999</v>
      </c>
      <c r="M26" s="231">
        <v>28.078430000000001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256.64999999999998</v>
      </c>
      <c r="D27" s="232">
        <v>253.85</v>
      </c>
      <c r="E27" s="232">
        <v>250.3</v>
      </c>
      <c r="F27" s="232">
        <v>243.95000000000002</v>
      </c>
      <c r="G27" s="232">
        <v>240.40000000000003</v>
      </c>
      <c r="H27" s="232">
        <v>260.2</v>
      </c>
      <c r="I27" s="232">
        <v>263.75</v>
      </c>
      <c r="J27" s="232">
        <v>270.09999999999997</v>
      </c>
      <c r="K27" s="231">
        <v>257.39999999999998</v>
      </c>
      <c r="L27" s="231">
        <v>247.5</v>
      </c>
      <c r="M27" s="231">
        <v>15.722160000000001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419.9</v>
      </c>
      <c r="D28" s="232">
        <v>420.51666666666665</v>
      </c>
      <c r="E28" s="232">
        <v>417.93333333333328</v>
      </c>
      <c r="F28" s="232">
        <v>415.96666666666664</v>
      </c>
      <c r="G28" s="232">
        <v>413.38333333333327</v>
      </c>
      <c r="H28" s="232">
        <v>422.48333333333329</v>
      </c>
      <c r="I28" s="232">
        <v>425.06666666666666</v>
      </c>
      <c r="J28" s="232">
        <v>427.0333333333333</v>
      </c>
      <c r="K28" s="231">
        <v>423.1</v>
      </c>
      <c r="L28" s="231">
        <v>418.55</v>
      </c>
      <c r="M28" s="231">
        <v>0.33351999999999998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381.65</v>
      </c>
      <c r="D29" s="232">
        <v>377.68333333333339</v>
      </c>
      <c r="E29" s="232">
        <v>370.56666666666678</v>
      </c>
      <c r="F29" s="232">
        <v>359.48333333333341</v>
      </c>
      <c r="G29" s="232">
        <v>352.36666666666679</v>
      </c>
      <c r="H29" s="232">
        <v>388.76666666666677</v>
      </c>
      <c r="I29" s="232">
        <v>395.88333333333333</v>
      </c>
      <c r="J29" s="232">
        <v>406.96666666666675</v>
      </c>
      <c r="K29" s="231">
        <v>384.8</v>
      </c>
      <c r="L29" s="231">
        <v>366.6</v>
      </c>
      <c r="M29" s="231">
        <v>12.6431</v>
      </c>
      <c r="N29" s="1"/>
      <c r="O29" s="1"/>
    </row>
    <row r="30" spans="1:15" ht="12.75" customHeight="1">
      <c r="A30" s="30">
        <v>20</v>
      </c>
      <c r="B30" s="217" t="s">
        <v>851</v>
      </c>
      <c r="C30" s="231">
        <v>890.55</v>
      </c>
      <c r="D30" s="232">
        <v>890.65</v>
      </c>
      <c r="E30" s="232">
        <v>884.94999999999993</v>
      </c>
      <c r="F30" s="232">
        <v>879.34999999999991</v>
      </c>
      <c r="G30" s="232">
        <v>873.64999999999986</v>
      </c>
      <c r="H30" s="232">
        <v>896.25</v>
      </c>
      <c r="I30" s="232">
        <v>901.95</v>
      </c>
      <c r="J30" s="232">
        <v>907.55000000000007</v>
      </c>
      <c r="K30" s="231">
        <v>896.35</v>
      </c>
      <c r="L30" s="231">
        <v>885.05</v>
      </c>
      <c r="M30" s="231">
        <v>0.13594000000000001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1105.2</v>
      </c>
      <c r="D31" s="232">
        <v>1091.25</v>
      </c>
      <c r="E31" s="232">
        <v>1072.5</v>
      </c>
      <c r="F31" s="232">
        <v>1039.8</v>
      </c>
      <c r="G31" s="232">
        <v>1021.05</v>
      </c>
      <c r="H31" s="232">
        <v>1123.95</v>
      </c>
      <c r="I31" s="232">
        <v>1142.7</v>
      </c>
      <c r="J31" s="232">
        <v>1175.4000000000001</v>
      </c>
      <c r="K31" s="231">
        <v>1110</v>
      </c>
      <c r="L31" s="231">
        <v>1058.55</v>
      </c>
      <c r="M31" s="231">
        <v>2.55132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1209.8</v>
      </c>
      <c r="D32" s="232">
        <v>1206.8666666666666</v>
      </c>
      <c r="E32" s="232">
        <v>1197.1333333333332</v>
      </c>
      <c r="F32" s="232">
        <v>1184.4666666666667</v>
      </c>
      <c r="G32" s="232">
        <v>1174.7333333333333</v>
      </c>
      <c r="H32" s="232">
        <v>1219.5333333333331</v>
      </c>
      <c r="I32" s="232">
        <v>1229.2666666666662</v>
      </c>
      <c r="J32" s="232">
        <v>1241.9333333333329</v>
      </c>
      <c r="K32" s="231">
        <v>1216.5999999999999</v>
      </c>
      <c r="L32" s="231">
        <v>1194.2</v>
      </c>
      <c r="M32" s="231">
        <v>0.84302999999999995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538.25</v>
      </c>
      <c r="D33" s="232">
        <v>537.5</v>
      </c>
      <c r="E33" s="232">
        <v>535</v>
      </c>
      <c r="F33" s="232">
        <v>531.75</v>
      </c>
      <c r="G33" s="232">
        <v>529.25</v>
      </c>
      <c r="H33" s="232">
        <v>540.75</v>
      </c>
      <c r="I33" s="232">
        <v>543.25</v>
      </c>
      <c r="J33" s="232">
        <v>546.5</v>
      </c>
      <c r="K33" s="231">
        <v>540</v>
      </c>
      <c r="L33" s="231">
        <v>534.25</v>
      </c>
      <c r="M33" s="231">
        <v>0.28333999999999998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3011.3</v>
      </c>
      <c r="D34" s="232">
        <v>3004.0833333333335</v>
      </c>
      <c r="E34" s="232">
        <v>2990.2166666666672</v>
      </c>
      <c r="F34" s="232">
        <v>2969.1333333333337</v>
      </c>
      <c r="G34" s="232">
        <v>2955.2666666666673</v>
      </c>
      <c r="H34" s="232">
        <v>3025.166666666667</v>
      </c>
      <c r="I34" s="232">
        <v>3039.0333333333328</v>
      </c>
      <c r="J34" s="232">
        <v>3060.1166666666668</v>
      </c>
      <c r="K34" s="231">
        <v>3017.95</v>
      </c>
      <c r="L34" s="231">
        <v>2983</v>
      </c>
      <c r="M34" s="231">
        <v>0.94418000000000002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2629.3</v>
      </c>
      <c r="D35" s="232">
        <v>2626.1</v>
      </c>
      <c r="E35" s="232">
        <v>2597.1999999999998</v>
      </c>
      <c r="F35" s="232">
        <v>2565.1</v>
      </c>
      <c r="G35" s="232">
        <v>2536.1999999999998</v>
      </c>
      <c r="H35" s="232">
        <v>2658.2</v>
      </c>
      <c r="I35" s="232">
        <v>2687.1000000000004</v>
      </c>
      <c r="J35" s="232">
        <v>2719.2</v>
      </c>
      <c r="K35" s="231">
        <v>2655</v>
      </c>
      <c r="L35" s="231">
        <v>2594</v>
      </c>
      <c r="M35" s="231">
        <v>0.17577999999999999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419.05</v>
      </c>
      <c r="D36" s="232">
        <v>413.41666666666669</v>
      </c>
      <c r="E36" s="232">
        <v>406.88333333333338</v>
      </c>
      <c r="F36" s="232">
        <v>394.7166666666667</v>
      </c>
      <c r="G36" s="232">
        <v>388.18333333333339</v>
      </c>
      <c r="H36" s="232">
        <v>425.58333333333337</v>
      </c>
      <c r="I36" s="232">
        <v>432.11666666666667</v>
      </c>
      <c r="J36" s="232">
        <v>444.28333333333336</v>
      </c>
      <c r="K36" s="231">
        <v>419.95</v>
      </c>
      <c r="L36" s="231">
        <v>401.25</v>
      </c>
      <c r="M36" s="231">
        <v>2.6245699999999998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13.4</v>
      </c>
      <c r="D37" s="232">
        <v>13.15</v>
      </c>
      <c r="E37" s="232">
        <v>12.75</v>
      </c>
      <c r="F37" s="232">
        <v>12.1</v>
      </c>
      <c r="G37" s="232">
        <v>11.7</v>
      </c>
      <c r="H37" s="232">
        <v>13.8</v>
      </c>
      <c r="I37" s="232">
        <v>14.200000000000003</v>
      </c>
      <c r="J37" s="232">
        <v>14.850000000000001</v>
      </c>
      <c r="K37" s="231">
        <v>13.55</v>
      </c>
      <c r="L37" s="231">
        <v>12.5</v>
      </c>
      <c r="M37" s="231">
        <v>22.75103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566.54999999999995</v>
      </c>
      <c r="D38" s="232">
        <v>569.01666666666665</v>
      </c>
      <c r="E38" s="232">
        <v>559.5333333333333</v>
      </c>
      <c r="F38" s="232">
        <v>552.51666666666665</v>
      </c>
      <c r="G38" s="232">
        <v>543.0333333333333</v>
      </c>
      <c r="H38" s="232">
        <v>576.0333333333333</v>
      </c>
      <c r="I38" s="232">
        <v>585.51666666666665</v>
      </c>
      <c r="J38" s="232">
        <v>592.5333333333333</v>
      </c>
      <c r="K38" s="231">
        <v>578.5</v>
      </c>
      <c r="L38" s="231">
        <v>562</v>
      </c>
      <c r="M38" s="231">
        <v>7.1667199999999998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1912.25</v>
      </c>
      <c r="D39" s="232">
        <v>1912.7333333333333</v>
      </c>
      <c r="E39" s="232">
        <v>1902.5166666666667</v>
      </c>
      <c r="F39" s="232">
        <v>1892.7833333333333</v>
      </c>
      <c r="G39" s="232">
        <v>1882.5666666666666</v>
      </c>
      <c r="H39" s="232">
        <v>1922.4666666666667</v>
      </c>
      <c r="I39" s="232">
        <v>1932.6833333333334</v>
      </c>
      <c r="J39" s="232">
        <v>1942.4166666666667</v>
      </c>
      <c r="K39" s="231">
        <v>1922.95</v>
      </c>
      <c r="L39" s="231">
        <v>1903</v>
      </c>
      <c r="M39" s="231">
        <v>1.6134900000000001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401.2</v>
      </c>
      <c r="D40" s="232">
        <v>401.98333333333329</v>
      </c>
      <c r="E40" s="232">
        <v>389.31666666666661</v>
      </c>
      <c r="F40" s="232">
        <v>377.43333333333334</v>
      </c>
      <c r="G40" s="232">
        <v>364.76666666666665</v>
      </c>
      <c r="H40" s="232">
        <v>413.86666666666656</v>
      </c>
      <c r="I40" s="232">
        <v>426.53333333333319</v>
      </c>
      <c r="J40" s="232">
        <v>438.41666666666652</v>
      </c>
      <c r="K40" s="231">
        <v>414.65</v>
      </c>
      <c r="L40" s="231">
        <v>390.1</v>
      </c>
      <c r="M40" s="231">
        <v>405.32400000000001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1227.5999999999999</v>
      </c>
      <c r="D41" s="232">
        <v>1223.3833333333332</v>
      </c>
      <c r="E41" s="232">
        <v>1201.7666666666664</v>
      </c>
      <c r="F41" s="232">
        <v>1175.9333333333332</v>
      </c>
      <c r="G41" s="232">
        <v>1154.3166666666664</v>
      </c>
      <c r="H41" s="232">
        <v>1249.2166666666665</v>
      </c>
      <c r="I41" s="232">
        <v>1270.8333333333333</v>
      </c>
      <c r="J41" s="232">
        <v>1296.6666666666665</v>
      </c>
      <c r="K41" s="231">
        <v>1245</v>
      </c>
      <c r="L41" s="231">
        <v>1197.55</v>
      </c>
      <c r="M41" s="231">
        <v>4.319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593.6</v>
      </c>
      <c r="D42" s="232">
        <v>595.08333333333337</v>
      </c>
      <c r="E42" s="232">
        <v>589.56666666666672</v>
      </c>
      <c r="F42" s="232">
        <v>585.5333333333333</v>
      </c>
      <c r="G42" s="232">
        <v>580.01666666666665</v>
      </c>
      <c r="H42" s="232">
        <v>599.11666666666679</v>
      </c>
      <c r="I42" s="232">
        <v>604.63333333333344</v>
      </c>
      <c r="J42" s="232">
        <v>608.66666666666686</v>
      </c>
      <c r="K42" s="231">
        <v>600.6</v>
      </c>
      <c r="L42" s="231">
        <v>591.04999999999995</v>
      </c>
      <c r="M42" s="231">
        <v>0.35271000000000002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4255.8999999999996</v>
      </c>
      <c r="D43" s="232">
        <v>4228.9000000000005</v>
      </c>
      <c r="E43" s="232">
        <v>4154.0500000000011</v>
      </c>
      <c r="F43" s="232">
        <v>4052.2000000000007</v>
      </c>
      <c r="G43" s="232">
        <v>3977.3500000000013</v>
      </c>
      <c r="H43" s="232">
        <v>4330.7500000000009</v>
      </c>
      <c r="I43" s="232">
        <v>4405.6000000000013</v>
      </c>
      <c r="J43" s="232">
        <v>4507.4500000000007</v>
      </c>
      <c r="K43" s="231">
        <v>4303.75</v>
      </c>
      <c r="L43" s="231">
        <v>4127.05</v>
      </c>
      <c r="M43" s="231">
        <v>6.7103799999999998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321.2</v>
      </c>
      <c r="D44" s="232">
        <v>319.4666666666667</v>
      </c>
      <c r="E44" s="232">
        <v>314.93333333333339</v>
      </c>
      <c r="F44" s="232">
        <v>308.66666666666669</v>
      </c>
      <c r="G44" s="232">
        <v>304.13333333333338</v>
      </c>
      <c r="H44" s="232">
        <v>325.73333333333341</v>
      </c>
      <c r="I44" s="232">
        <v>330.26666666666671</v>
      </c>
      <c r="J44" s="232">
        <v>336.53333333333342</v>
      </c>
      <c r="K44" s="231">
        <v>324</v>
      </c>
      <c r="L44" s="231">
        <v>313.2</v>
      </c>
      <c r="M44" s="231">
        <v>35.287210000000002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277.85000000000002</v>
      </c>
      <c r="D45" s="232">
        <v>279.31666666666666</v>
      </c>
      <c r="E45" s="232">
        <v>273.63333333333333</v>
      </c>
      <c r="F45" s="232">
        <v>269.41666666666669</v>
      </c>
      <c r="G45" s="232">
        <v>263.73333333333335</v>
      </c>
      <c r="H45" s="232">
        <v>283.5333333333333</v>
      </c>
      <c r="I45" s="232">
        <v>289.21666666666658</v>
      </c>
      <c r="J45" s="232">
        <v>293.43333333333328</v>
      </c>
      <c r="K45" s="231">
        <v>285</v>
      </c>
      <c r="L45" s="231">
        <v>275.10000000000002</v>
      </c>
      <c r="M45" s="231">
        <v>1.0872900000000001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508</v>
      </c>
      <c r="D46" s="232">
        <v>497.98333333333335</v>
      </c>
      <c r="E46" s="232">
        <v>480.9666666666667</v>
      </c>
      <c r="F46" s="232">
        <v>453.93333333333334</v>
      </c>
      <c r="G46" s="232">
        <v>436.91666666666669</v>
      </c>
      <c r="H46" s="232">
        <v>525.01666666666665</v>
      </c>
      <c r="I46" s="232">
        <v>542.0333333333333</v>
      </c>
      <c r="J46" s="232">
        <v>569.06666666666672</v>
      </c>
      <c r="K46" s="231">
        <v>515</v>
      </c>
      <c r="L46" s="231">
        <v>470.95</v>
      </c>
      <c r="M46" s="231">
        <v>2.7586400000000002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149.5</v>
      </c>
      <c r="D47" s="232">
        <v>148.01666666666668</v>
      </c>
      <c r="E47" s="232">
        <v>145.48333333333335</v>
      </c>
      <c r="F47" s="232">
        <v>141.46666666666667</v>
      </c>
      <c r="G47" s="232">
        <v>138.93333333333334</v>
      </c>
      <c r="H47" s="232">
        <v>152.03333333333336</v>
      </c>
      <c r="I47" s="232">
        <v>154.56666666666672</v>
      </c>
      <c r="J47" s="232">
        <v>158.58333333333337</v>
      </c>
      <c r="K47" s="231">
        <v>150.55000000000001</v>
      </c>
      <c r="L47" s="231">
        <v>144</v>
      </c>
      <c r="M47" s="231">
        <v>105.68854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2725.85</v>
      </c>
      <c r="D48" s="232">
        <v>2741.2833333333328</v>
      </c>
      <c r="E48" s="232">
        <v>2702.6166666666659</v>
      </c>
      <c r="F48" s="232">
        <v>2679.3833333333332</v>
      </c>
      <c r="G48" s="232">
        <v>2640.7166666666662</v>
      </c>
      <c r="H48" s="232">
        <v>2764.5166666666655</v>
      </c>
      <c r="I48" s="232">
        <v>2803.1833333333325</v>
      </c>
      <c r="J48" s="232">
        <v>2826.4166666666652</v>
      </c>
      <c r="K48" s="231">
        <v>2779.95</v>
      </c>
      <c r="L48" s="231">
        <v>2718.05</v>
      </c>
      <c r="M48" s="231">
        <v>19.61805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212.6</v>
      </c>
      <c r="D49" s="232">
        <v>212.63333333333333</v>
      </c>
      <c r="E49" s="232">
        <v>209.06666666666666</v>
      </c>
      <c r="F49" s="232">
        <v>205.53333333333333</v>
      </c>
      <c r="G49" s="232">
        <v>201.96666666666667</v>
      </c>
      <c r="H49" s="232">
        <v>216.16666666666666</v>
      </c>
      <c r="I49" s="232">
        <v>219.73333333333332</v>
      </c>
      <c r="J49" s="232">
        <v>223.26666666666665</v>
      </c>
      <c r="K49" s="231">
        <v>216.2</v>
      </c>
      <c r="L49" s="231">
        <v>209.1</v>
      </c>
      <c r="M49" s="231">
        <v>1.21868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3361.05</v>
      </c>
      <c r="D50" s="232">
        <v>3362.5</v>
      </c>
      <c r="E50" s="232">
        <v>3349.05</v>
      </c>
      <c r="F50" s="232">
        <v>3337.05</v>
      </c>
      <c r="G50" s="232">
        <v>3323.6000000000004</v>
      </c>
      <c r="H50" s="232">
        <v>3374.5</v>
      </c>
      <c r="I50" s="232">
        <v>3387.95</v>
      </c>
      <c r="J50" s="232">
        <v>3399.95</v>
      </c>
      <c r="K50" s="231">
        <v>3375.95</v>
      </c>
      <c r="L50" s="231">
        <v>3350.5</v>
      </c>
      <c r="M50" s="231">
        <v>4.2700000000000002E-2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2052.6999999999998</v>
      </c>
      <c r="D51" s="232">
        <v>2033.45</v>
      </c>
      <c r="E51" s="232">
        <v>2005.9</v>
      </c>
      <c r="F51" s="232">
        <v>1959.1000000000001</v>
      </c>
      <c r="G51" s="232">
        <v>1931.5500000000002</v>
      </c>
      <c r="H51" s="232">
        <v>2080.25</v>
      </c>
      <c r="I51" s="232">
        <v>2107.7999999999997</v>
      </c>
      <c r="J51" s="232">
        <v>2154.6</v>
      </c>
      <c r="K51" s="231">
        <v>2061</v>
      </c>
      <c r="L51" s="231">
        <v>1986.65</v>
      </c>
      <c r="M51" s="231">
        <v>4.9612100000000003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7134.55</v>
      </c>
      <c r="D52" s="232">
        <v>7098.6500000000005</v>
      </c>
      <c r="E52" s="232">
        <v>7008.0000000000009</v>
      </c>
      <c r="F52" s="232">
        <v>6881.4500000000007</v>
      </c>
      <c r="G52" s="232">
        <v>6790.8000000000011</v>
      </c>
      <c r="H52" s="232">
        <v>7225.2000000000007</v>
      </c>
      <c r="I52" s="232">
        <v>7315.85</v>
      </c>
      <c r="J52" s="232">
        <v>7442.4000000000005</v>
      </c>
      <c r="K52" s="231">
        <v>7189.3</v>
      </c>
      <c r="L52" s="231">
        <v>6972.1</v>
      </c>
      <c r="M52" s="231">
        <v>0.33493000000000001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408.15</v>
      </c>
      <c r="D53" s="232">
        <v>409.79999999999995</v>
      </c>
      <c r="E53" s="232">
        <v>405.39999999999992</v>
      </c>
      <c r="F53" s="232">
        <v>402.65</v>
      </c>
      <c r="G53" s="232">
        <v>398.24999999999994</v>
      </c>
      <c r="H53" s="232">
        <v>412.5499999999999</v>
      </c>
      <c r="I53" s="232">
        <v>416.95</v>
      </c>
      <c r="J53" s="232">
        <v>419.69999999999987</v>
      </c>
      <c r="K53" s="231">
        <v>414.2</v>
      </c>
      <c r="L53" s="231">
        <v>407.05</v>
      </c>
      <c r="M53" s="231">
        <v>27.51698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384.9</v>
      </c>
      <c r="D54" s="232">
        <v>384.5333333333333</v>
      </c>
      <c r="E54" s="232">
        <v>380.66666666666663</v>
      </c>
      <c r="F54" s="232">
        <v>376.43333333333334</v>
      </c>
      <c r="G54" s="232">
        <v>372.56666666666666</v>
      </c>
      <c r="H54" s="232">
        <v>388.76666666666659</v>
      </c>
      <c r="I54" s="232">
        <v>392.63333333333327</v>
      </c>
      <c r="J54" s="232">
        <v>396.86666666666656</v>
      </c>
      <c r="K54" s="231">
        <v>388.4</v>
      </c>
      <c r="L54" s="231">
        <v>380.3</v>
      </c>
      <c r="M54" s="231">
        <v>1.4238999999999999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3502.3</v>
      </c>
      <c r="D55" s="232">
        <v>3525.7000000000003</v>
      </c>
      <c r="E55" s="232">
        <v>3469.2500000000005</v>
      </c>
      <c r="F55" s="232">
        <v>3436.2000000000003</v>
      </c>
      <c r="G55" s="232">
        <v>3379.7500000000005</v>
      </c>
      <c r="H55" s="232">
        <v>3558.7500000000005</v>
      </c>
      <c r="I55" s="232">
        <v>3615.2000000000003</v>
      </c>
      <c r="J55" s="232">
        <v>3648.2500000000005</v>
      </c>
      <c r="K55" s="231">
        <v>3582.15</v>
      </c>
      <c r="L55" s="231">
        <v>3492.65</v>
      </c>
      <c r="M55" s="231">
        <v>5.3742900000000002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871.6</v>
      </c>
      <c r="D56" s="232">
        <v>870.66666666666663</v>
      </c>
      <c r="E56" s="232">
        <v>862.0333333333333</v>
      </c>
      <c r="F56" s="232">
        <v>852.4666666666667</v>
      </c>
      <c r="G56" s="232">
        <v>843.83333333333337</v>
      </c>
      <c r="H56" s="232">
        <v>880.23333333333323</v>
      </c>
      <c r="I56" s="232">
        <v>888.86666666666667</v>
      </c>
      <c r="J56" s="232">
        <v>898.43333333333317</v>
      </c>
      <c r="K56" s="231">
        <v>879.3</v>
      </c>
      <c r="L56" s="231">
        <v>861.1</v>
      </c>
      <c r="M56" s="231">
        <v>168.56151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2439.35</v>
      </c>
      <c r="D57" s="232">
        <v>2506.1</v>
      </c>
      <c r="E57" s="232">
        <v>2333.1999999999998</v>
      </c>
      <c r="F57" s="232">
        <v>2227.0499999999997</v>
      </c>
      <c r="G57" s="232">
        <v>2054.1499999999996</v>
      </c>
      <c r="H57" s="232">
        <v>2612.25</v>
      </c>
      <c r="I57" s="232">
        <v>2785.1500000000005</v>
      </c>
      <c r="J57" s="232">
        <v>2891.3</v>
      </c>
      <c r="K57" s="231">
        <v>2679</v>
      </c>
      <c r="L57" s="231">
        <v>2399.9499999999998</v>
      </c>
      <c r="M57" s="231">
        <v>1.14636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513.45000000000005</v>
      </c>
      <c r="D58" s="232">
        <v>511.68333333333334</v>
      </c>
      <c r="E58" s="232">
        <v>507.4666666666667</v>
      </c>
      <c r="F58" s="232">
        <v>501.48333333333335</v>
      </c>
      <c r="G58" s="232">
        <v>497.26666666666671</v>
      </c>
      <c r="H58" s="232">
        <v>517.66666666666674</v>
      </c>
      <c r="I58" s="232">
        <v>521.88333333333321</v>
      </c>
      <c r="J58" s="232">
        <v>527.86666666666667</v>
      </c>
      <c r="K58" s="231">
        <v>515.9</v>
      </c>
      <c r="L58" s="231">
        <v>505.7</v>
      </c>
      <c r="M58" s="231">
        <v>3.7954300000000001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3818.25</v>
      </c>
      <c r="D59" s="232">
        <v>3832.4166666666665</v>
      </c>
      <c r="E59" s="232">
        <v>3786.833333333333</v>
      </c>
      <c r="F59" s="232">
        <v>3755.4166666666665</v>
      </c>
      <c r="G59" s="232">
        <v>3709.833333333333</v>
      </c>
      <c r="H59" s="232">
        <v>3863.833333333333</v>
      </c>
      <c r="I59" s="232">
        <v>3909.4166666666661</v>
      </c>
      <c r="J59" s="232">
        <v>3940.833333333333</v>
      </c>
      <c r="K59" s="231">
        <v>3878</v>
      </c>
      <c r="L59" s="231">
        <v>3801</v>
      </c>
      <c r="M59" s="231">
        <v>3.59118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1074.75</v>
      </c>
      <c r="D60" s="232">
        <v>1073.55</v>
      </c>
      <c r="E60" s="232">
        <v>1058.6999999999998</v>
      </c>
      <c r="F60" s="232">
        <v>1042.6499999999999</v>
      </c>
      <c r="G60" s="232">
        <v>1027.7999999999997</v>
      </c>
      <c r="H60" s="232">
        <v>1089.5999999999999</v>
      </c>
      <c r="I60" s="232">
        <v>1104.4499999999998</v>
      </c>
      <c r="J60" s="232">
        <v>1120.5</v>
      </c>
      <c r="K60" s="231">
        <v>1088.4000000000001</v>
      </c>
      <c r="L60" s="231">
        <v>1057.5</v>
      </c>
      <c r="M60" s="231">
        <v>1.4116500000000001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5886.4</v>
      </c>
      <c r="D61" s="232">
        <v>5936.8</v>
      </c>
      <c r="E61" s="232">
        <v>5823.6</v>
      </c>
      <c r="F61" s="232">
        <v>5760.8</v>
      </c>
      <c r="G61" s="232">
        <v>5647.6</v>
      </c>
      <c r="H61" s="232">
        <v>5999.6</v>
      </c>
      <c r="I61" s="232">
        <v>6112.7999999999993</v>
      </c>
      <c r="J61" s="232">
        <v>6175.6</v>
      </c>
      <c r="K61" s="231">
        <v>6050</v>
      </c>
      <c r="L61" s="231">
        <v>5874</v>
      </c>
      <c r="M61" s="231">
        <v>19.967880000000001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1342.45</v>
      </c>
      <c r="D62" s="232">
        <v>1341.1333333333334</v>
      </c>
      <c r="E62" s="232">
        <v>1325.1166666666668</v>
      </c>
      <c r="F62" s="232">
        <v>1307.7833333333333</v>
      </c>
      <c r="G62" s="232">
        <v>1291.7666666666667</v>
      </c>
      <c r="H62" s="232">
        <v>1358.4666666666669</v>
      </c>
      <c r="I62" s="232">
        <v>1374.4833333333338</v>
      </c>
      <c r="J62" s="232">
        <v>1391.8166666666671</v>
      </c>
      <c r="K62" s="231">
        <v>1357.15</v>
      </c>
      <c r="L62" s="231">
        <v>1323.8</v>
      </c>
      <c r="M62" s="231">
        <v>22.139089999999999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5883.95</v>
      </c>
      <c r="D63" s="232">
        <v>5899.5999999999995</v>
      </c>
      <c r="E63" s="232">
        <v>5814.5499999999993</v>
      </c>
      <c r="F63" s="232">
        <v>5745.15</v>
      </c>
      <c r="G63" s="232">
        <v>5660.0999999999995</v>
      </c>
      <c r="H63" s="232">
        <v>5968.9999999999991</v>
      </c>
      <c r="I63" s="232">
        <v>6054.05</v>
      </c>
      <c r="J63" s="232">
        <v>6123.4499999999989</v>
      </c>
      <c r="K63" s="231">
        <v>5984.65</v>
      </c>
      <c r="L63" s="231">
        <v>5830.2</v>
      </c>
      <c r="M63" s="231">
        <v>0.39727000000000001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2386</v>
      </c>
      <c r="D64" s="232">
        <v>2347.8666666666663</v>
      </c>
      <c r="E64" s="232">
        <v>2295.8333333333326</v>
      </c>
      <c r="F64" s="232">
        <v>2205.6666666666661</v>
      </c>
      <c r="G64" s="232">
        <v>2153.6333333333323</v>
      </c>
      <c r="H64" s="232">
        <v>2438.0333333333328</v>
      </c>
      <c r="I64" s="232">
        <v>2490.0666666666666</v>
      </c>
      <c r="J64" s="232">
        <v>2580.2333333333331</v>
      </c>
      <c r="K64" s="231">
        <v>2399.9</v>
      </c>
      <c r="L64" s="231">
        <v>2257.6999999999998</v>
      </c>
      <c r="M64" s="231">
        <v>0.85738999999999999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2221.3000000000002</v>
      </c>
      <c r="D65" s="232">
        <v>2211.75</v>
      </c>
      <c r="E65" s="232">
        <v>2188.5500000000002</v>
      </c>
      <c r="F65" s="232">
        <v>2155.8000000000002</v>
      </c>
      <c r="G65" s="232">
        <v>2132.6000000000004</v>
      </c>
      <c r="H65" s="232">
        <v>2244.5</v>
      </c>
      <c r="I65" s="232">
        <v>2267.6999999999998</v>
      </c>
      <c r="J65" s="232">
        <v>2300.4499999999998</v>
      </c>
      <c r="K65" s="231">
        <v>2234.9499999999998</v>
      </c>
      <c r="L65" s="231">
        <v>2179</v>
      </c>
      <c r="M65" s="231">
        <v>2.3981400000000002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378.1</v>
      </c>
      <c r="D66" s="232">
        <v>373.40000000000003</v>
      </c>
      <c r="E66" s="232">
        <v>366.80000000000007</v>
      </c>
      <c r="F66" s="232">
        <v>355.50000000000006</v>
      </c>
      <c r="G66" s="232">
        <v>348.90000000000009</v>
      </c>
      <c r="H66" s="232">
        <v>384.70000000000005</v>
      </c>
      <c r="I66" s="232">
        <v>391.30000000000007</v>
      </c>
      <c r="J66" s="232">
        <v>402.6</v>
      </c>
      <c r="K66" s="231">
        <v>380</v>
      </c>
      <c r="L66" s="231">
        <v>362.1</v>
      </c>
      <c r="M66" s="231">
        <v>13.63414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244.2</v>
      </c>
      <c r="D67" s="232">
        <v>242.6</v>
      </c>
      <c r="E67" s="232">
        <v>240.25</v>
      </c>
      <c r="F67" s="232">
        <v>236.3</v>
      </c>
      <c r="G67" s="232">
        <v>233.95000000000002</v>
      </c>
      <c r="H67" s="232">
        <v>246.54999999999998</v>
      </c>
      <c r="I67" s="232">
        <v>248.89999999999995</v>
      </c>
      <c r="J67" s="232">
        <v>252.84999999999997</v>
      </c>
      <c r="K67" s="231">
        <v>244.95</v>
      </c>
      <c r="L67" s="231">
        <v>238.65</v>
      </c>
      <c r="M67" s="231">
        <v>41.325470000000003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167.85</v>
      </c>
      <c r="D68" s="232">
        <v>165.38333333333333</v>
      </c>
      <c r="E68" s="232">
        <v>161.86666666666665</v>
      </c>
      <c r="F68" s="232">
        <v>155.88333333333333</v>
      </c>
      <c r="G68" s="232">
        <v>152.36666666666665</v>
      </c>
      <c r="H68" s="232">
        <v>171.36666666666665</v>
      </c>
      <c r="I68" s="232">
        <v>174.8833333333333</v>
      </c>
      <c r="J68" s="232">
        <v>180.86666666666665</v>
      </c>
      <c r="K68" s="231">
        <v>168.9</v>
      </c>
      <c r="L68" s="231">
        <v>159.4</v>
      </c>
      <c r="M68" s="231">
        <v>405.27508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82.7</v>
      </c>
      <c r="D69" s="232">
        <v>81.733333333333334</v>
      </c>
      <c r="E69" s="232">
        <v>79.166666666666671</v>
      </c>
      <c r="F69" s="232">
        <v>75.63333333333334</v>
      </c>
      <c r="G69" s="232">
        <v>73.066666666666677</v>
      </c>
      <c r="H69" s="232">
        <v>85.266666666666666</v>
      </c>
      <c r="I69" s="232">
        <v>87.833333333333329</v>
      </c>
      <c r="J69" s="232">
        <v>91.36666666666666</v>
      </c>
      <c r="K69" s="231">
        <v>84.3</v>
      </c>
      <c r="L69" s="231">
        <v>78.2</v>
      </c>
      <c r="M69" s="231">
        <v>190.18759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30.4</v>
      </c>
      <c r="D70" s="232">
        <v>29.983333333333334</v>
      </c>
      <c r="E70" s="232">
        <v>29.116666666666667</v>
      </c>
      <c r="F70" s="232">
        <v>27.833333333333332</v>
      </c>
      <c r="G70" s="232">
        <v>26.966666666666665</v>
      </c>
      <c r="H70" s="232">
        <v>31.266666666666669</v>
      </c>
      <c r="I70" s="232">
        <v>32.13333333333334</v>
      </c>
      <c r="J70" s="232">
        <v>33.416666666666671</v>
      </c>
      <c r="K70" s="231">
        <v>30.85</v>
      </c>
      <c r="L70" s="231">
        <v>28.7</v>
      </c>
      <c r="M70" s="231">
        <v>272.04629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1529.35</v>
      </c>
      <c r="D71" s="232">
        <v>1525.7666666666667</v>
      </c>
      <c r="E71" s="232">
        <v>1512.5833333333333</v>
      </c>
      <c r="F71" s="232">
        <v>1495.8166666666666</v>
      </c>
      <c r="G71" s="232">
        <v>1482.6333333333332</v>
      </c>
      <c r="H71" s="232">
        <v>1542.5333333333333</v>
      </c>
      <c r="I71" s="232">
        <v>1555.7166666666667</v>
      </c>
      <c r="J71" s="232">
        <v>1572.4833333333333</v>
      </c>
      <c r="K71" s="231">
        <v>1538.95</v>
      </c>
      <c r="L71" s="231">
        <v>1509</v>
      </c>
      <c r="M71" s="231">
        <v>0.89685000000000004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4449.75</v>
      </c>
      <c r="D72" s="232">
        <v>4462.3833333333332</v>
      </c>
      <c r="E72" s="232">
        <v>4402.3666666666668</v>
      </c>
      <c r="F72" s="232">
        <v>4354.9833333333336</v>
      </c>
      <c r="G72" s="232">
        <v>4294.9666666666672</v>
      </c>
      <c r="H72" s="232">
        <v>4509.7666666666664</v>
      </c>
      <c r="I72" s="232">
        <v>4569.7833333333328</v>
      </c>
      <c r="J72" s="232">
        <v>4617.1666666666661</v>
      </c>
      <c r="K72" s="231">
        <v>4522.3999999999996</v>
      </c>
      <c r="L72" s="231">
        <v>4415</v>
      </c>
      <c r="M72" s="231">
        <v>0.10884000000000001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549.15</v>
      </c>
      <c r="D73" s="232">
        <v>552.13333333333333</v>
      </c>
      <c r="E73" s="232">
        <v>544.31666666666661</v>
      </c>
      <c r="F73" s="232">
        <v>539.48333333333323</v>
      </c>
      <c r="G73" s="232">
        <v>531.66666666666652</v>
      </c>
      <c r="H73" s="232">
        <v>556.9666666666667</v>
      </c>
      <c r="I73" s="232">
        <v>564.78333333333353</v>
      </c>
      <c r="J73" s="232">
        <v>569.61666666666679</v>
      </c>
      <c r="K73" s="231">
        <v>559.95000000000005</v>
      </c>
      <c r="L73" s="231">
        <v>547.29999999999995</v>
      </c>
      <c r="M73" s="231">
        <v>5.5541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945.35</v>
      </c>
      <c r="D74" s="232">
        <v>938.75</v>
      </c>
      <c r="E74" s="232">
        <v>922.6</v>
      </c>
      <c r="F74" s="232">
        <v>899.85</v>
      </c>
      <c r="G74" s="232">
        <v>883.7</v>
      </c>
      <c r="H74" s="232">
        <v>961.5</v>
      </c>
      <c r="I74" s="232">
        <v>977.65000000000009</v>
      </c>
      <c r="J74" s="232">
        <v>1000.4</v>
      </c>
      <c r="K74" s="231">
        <v>954.9</v>
      </c>
      <c r="L74" s="231">
        <v>916</v>
      </c>
      <c r="M74" s="231">
        <v>4.0667099999999996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94.95</v>
      </c>
      <c r="D75" s="232">
        <v>93.416666666666671</v>
      </c>
      <c r="E75" s="232">
        <v>90.583333333333343</v>
      </c>
      <c r="F75" s="232">
        <v>86.216666666666669</v>
      </c>
      <c r="G75" s="232">
        <v>83.38333333333334</v>
      </c>
      <c r="H75" s="232">
        <v>97.783333333333346</v>
      </c>
      <c r="I75" s="232">
        <v>100.61666666666669</v>
      </c>
      <c r="J75" s="232">
        <v>104.98333333333335</v>
      </c>
      <c r="K75" s="231">
        <v>96.25</v>
      </c>
      <c r="L75" s="231">
        <v>89.05</v>
      </c>
      <c r="M75" s="231">
        <v>590.04021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874.1</v>
      </c>
      <c r="D76" s="232">
        <v>874.19999999999993</v>
      </c>
      <c r="E76" s="232">
        <v>864.39999999999986</v>
      </c>
      <c r="F76" s="232">
        <v>854.69999999999993</v>
      </c>
      <c r="G76" s="232">
        <v>844.89999999999986</v>
      </c>
      <c r="H76" s="232">
        <v>883.89999999999986</v>
      </c>
      <c r="I76" s="232">
        <v>893.69999999999982</v>
      </c>
      <c r="J76" s="232">
        <v>903.39999999999986</v>
      </c>
      <c r="K76" s="231">
        <v>884</v>
      </c>
      <c r="L76" s="231">
        <v>864.5</v>
      </c>
      <c r="M76" s="231">
        <v>13.55161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78.400000000000006</v>
      </c>
      <c r="D77" s="232">
        <v>77.100000000000009</v>
      </c>
      <c r="E77" s="232">
        <v>75.300000000000011</v>
      </c>
      <c r="F77" s="232">
        <v>72.2</v>
      </c>
      <c r="G77" s="232">
        <v>70.400000000000006</v>
      </c>
      <c r="H77" s="232">
        <v>80.200000000000017</v>
      </c>
      <c r="I77" s="232">
        <v>82</v>
      </c>
      <c r="J77" s="232">
        <v>85.100000000000023</v>
      </c>
      <c r="K77" s="231">
        <v>78.900000000000006</v>
      </c>
      <c r="L77" s="231">
        <v>74</v>
      </c>
      <c r="M77" s="231">
        <v>216.05271999999999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343.25</v>
      </c>
      <c r="D78" s="232">
        <v>345.33333333333331</v>
      </c>
      <c r="E78" s="232">
        <v>339.16666666666663</v>
      </c>
      <c r="F78" s="232">
        <v>335.08333333333331</v>
      </c>
      <c r="G78" s="232">
        <v>328.91666666666663</v>
      </c>
      <c r="H78" s="232">
        <v>349.41666666666663</v>
      </c>
      <c r="I78" s="232">
        <v>355.58333333333326</v>
      </c>
      <c r="J78" s="232">
        <v>359.66666666666663</v>
      </c>
      <c r="K78" s="231">
        <v>351.5</v>
      </c>
      <c r="L78" s="231">
        <v>341.25</v>
      </c>
      <c r="M78" s="231">
        <v>89.94162</v>
      </c>
      <c r="N78" s="1"/>
      <c r="O78" s="1"/>
    </row>
    <row r="79" spans="1:15" ht="12.75" customHeight="1">
      <c r="A79" s="30">
        <v>69</v>
      </c>
      <c r="B79" s="217" t="s">
        <v>852</v>
      </c>
      <c r="C79" s="231">
        <v>9240.6</v>
      </c>
      <c r="D79" s="232">
        <v>9234.65</v>
      </c>
      <c r="E79" s="232">
        <v>9178.25</v>
      </c>
      <c r="F79" s="232">
        <v>9115.9</v>
      </c>
      <c r="G79" s="232">
        <v>9059.5</v>
      </c>
      <c r="H79" s="232">
        <v>9297</v>
      </c>
      <c r="I79" s="232">
        <v>9353.3999999999978</v>
      </c>
      <c r="J79" s="232">
        <v>9415.75</v>
      </c>
      <c r="K79" s="231">
        <v>9291.0499999999993</v>
      </c>
      <c r="L79" s="231">
        <v>9172.2999999999993</v>
      </c>
      <c r="M79" s="231">
        <v>2.8500000000000001E-3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770.3</v>
      </c>
      <c r="D80" s="232">
        <v>772.56666666666661</v>
      </c>
      <c r="E80" s="232">
        <v>766.13333333333321</v>
      </c>
      <c r="F80" s="232">
        <v>761.96666666666658</v>
      </c>
      <c r="G80" s="232">
        <v>755.53333333333319</v>
      </c>
      <c r="H80" s="232">
        <v>776.73333333333323</v>
      </c>
      <c r="I80" s="232">
        <v>783.16666666666663</v>
      </c>
      <c r="J80" s="232">
        <v>787.33333333333326</v>
      </c>
      <c r="K80" s="231">
        <v>779</v>
      </c>
      <c r="L80" s="231">
        <v>768.4</v>
      </c>
      <c r="M80" s="231">
        <v>85.375569999999996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235.05</v>
      </c>
      <c r="D81" s="232">
        <v>234.5</v>
      </c>
      <c r="E81" s="232">
        <v>233</v>
      </c>
      <c r="F81" s="232">
        <v>230.95</v>
      </c>
      <c r="G81" s="232">
        <v>229.45</v>
      </c>
      <c r="H81" s="232">
        <v>236.55</v>
      </c>
      <c r="I81" s="232">
        <v>238.05</v>
      </c>
      <c r="J81" s="232">
        <v>240.10000000000002</v>
      </c>
      <c r="K81" s="231">
        <v>236</v>
      </c>
      <c r="L81" s="231">
        <v>232.45</v>
      </c>
      <c r="M81" s="231">
        <v>12.15429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906.05</v>
      </c>
      <c r="D82" s="232">
        <v>912.58333333333337</v>
      </c>
      <c r="E82" s="232">
        <v>895.16666666666674</v>
      </c>
      <c r="F82" s="232">
        <v>884.28333333333342</v>
      </c>
      <c r="G82" s="232">
        <v>866.86666666666679</v>
      </c>
      <c r="H82" s="232">
        <v>923.4666666666667</v>
      </c>
      <c r="I82" s="232">
        <v>940.88333333333344</v>
      </c>
      <c r="J82" s="232">
        <v>951.76666666666665</v>
      </c>
      <c r="K82" s="231">
        <v>930</v>
      </c>
      <c r="L82" s="231">
        <v>901.7</v>
      </c>
      <c r="M82" s="231">
        <v>1.3019499999999999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301.95</v>
      </c>
      <c r="D83" s="232">
        <v>298.2166666666667</v>
      </c>
      <c r="E83" s="232">
        <v>293.43333333333339</v>
      </c>
      <c r="F83" s="232">
        <v>284.91666666666669</v>
      </c>
      <c r="G83" s="232">
        <v>280.13333333333338</v>
      </c>
      <c r="H83" s="232">
        <v>306.73333333333341</v>
      </c>
      <c r="I83" s="232">
        <v>311.51666666666671</v>
      </c>
      <c r="J83" s="232">
        <v>320.03333333333342</v>
      </c>
      <c r="K83" s="231">
        <v>303</v>
      </c>
      <c r="L83" s="231">
        <v>289.7</v>
      </c>
      <c r="M83" s="231">
        <v>17.72504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6315.5</v>
      </c>
      <c r="D84" s="232">
        <v>6361.7</v>
      </c>
      <c r="E84" s="232">
        <v>6198.4</v>
      </c>
      <c r="F84" s="232">
        <v>6081.3</v>
      </c>
      <c r="G84" s="232">
        <v>5918</v>
      </c>
      <c r="H84" s="232">
        <v>6478.7999999999993</v>
      </c>
      <c r="I84" s="232">
        <v>6642.1</v>
      </c>
      <c r="J84" s="232">
        <v>6759.1999999999989</v>
      </c>
      <c r="K84" s="231">
        <v>6525</v>
      </c>
      <c r="L84" s="231">
        <v>6244.6</v>
      </c>
      <c r="M84" s="231">
        <v>0.47365000000000002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1228.95</v>
      </c>
      <c r="D85" s="232">
        <v>1223.75</v>
      </c>
      <c r="E85" s="232">
        <v>1210.25</v>
      </c>
      <c r="F85" s="232">
        <v>1191.55</v>
      </c>
      <c r="G85" s="232">
        <v>1178.05</v>
      </c>
      <c r="H85" s="232">
        <v>1242.45</v>
      </c>
      <c r="I85" s="232">
        <v>1255.95</v>
      </c>
      <c r="J85" s="232">
        <v>1274.6500000000001</v>
      </c>
      <c r="K85" s="231">
        <v>1237.25</v>
      </c>
      <c r="L85" s="231">
        <v>1205.05</v>
      </c>
      <c r="M85" s="231">
        <v>1.4087400000000001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883.6</v>
      </c>
      <c r="D86" s="232">
        <v>881.45000000000016</v>
      </c>
      <c r="E86" s="232">
        <v>876.85000000000036</v>
      </c>
      <c r="F86" s="232">
        <v>870.10000000000025</v>
      </c>
      <c r="G86" s="232">
        <v>865.50000000000045</v>
      </c>
      <c r="H86" s="232">
        <v>888.20000000000027</v>
      </c>
      <c r="I86" s="232">
        <v>892.8</v>
      </c>
      <c r="J86" s="232">
        <v>899.55000000000018</v>
      </c>
      <c r="K86" s="231">
        <v>886.05</v>
      </c>
      <c r="L86" s="231">
        <v>874.7</v>
      </c>
      <c r="M86" s="231">
        <v>0.24387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476.9</v>
      </c>
      <c r="D87" s="232">
        <v>477.26666666666665</v>
      </c>
      <c r="E87" s="232">
        <v>469.58333333333331</v>
      </c>
      <c r="F87" s="232">
        <v>462.26666666666665</v>
      </c>
      <c r="G87" s="232">
        <v>454.58333333333331</v>
      </c>
      <c r="H87" s="232">
        <v>484.58333333333331</v>
      </c>
      <c r="I87" s="232">
        <v>492.26666666666671</v>
      </c>
      <c r="J87" s="232">
        <v>499.58333333333331</v>
      </c>
      <c r="K87" s="231">
        <v>484.95</v>
      </c>
      <c r="L87" s="231">
        <v>469.95</v>
      </c>
      <c r="M87" s="231">
        <v>1.91262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17028.599999999999</v>
      </c>
      <c r="D88" s="232">
        <v>16926.183333333334</v>
      </c>
      <c r="E88" s="232">
        <v>16702.416666666668</v>
      </c>
      <c r="F88" s="232">
        <v>16376.233333333334</v>
      </c>
      <c r="G88" s="232">
        <v>16152.466666666667</v>
      </c>
      <c r="H88" s="232">
        <v>17252.366666666669</v>
      </c>
      <c r="I88" s="232">
        <v>17476.133333333331</v>
      </c>
      <c r="J88" s="232">
        <v>17802.316666666669</v>
      </c>
      <c r="K88" s="231">
        <v>17149.95</v>
      </c>
      <c r="L88" s="231">
        <v>16600</v>
      </c>
      <c r="M88" s="231">
        <v>0.13927999999999999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459.25</v>
      </c>
      <c r="D89" s="232">
        <v>455.09999999999997</v>
      </c>
      <c r="E89" s="232">
        <v>448.34999999999991</v>
      </c>
      <c r="F89" s="232">
        <v>437.44999999999993</v>
      </c>
      <c r="G89" s="232">
        <v>430.69999999999987</v>
      </c>
      <c r="H89" s="232">
        <v>465.99999999999994</v>
      </c>
      <c r="I89" s="232">
        <v>472.75000000000006</v>
      </c>
      <c r="J89" s="232">
        <v>483.65</v>
      </c>
      <c r="K89" s="231">
        <v>461.85</v>
      </c>
      <c r="L89" s="231">
        <v>444.2</v>
      </c>
      <c r="M89" s="231">
        <v>3.5594600000000001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25</v>
      </c>
      <c r="D90" s="232">
        <v>25</v>
      </c>
      <c r="E90" s="232">
        <v>23.8</v>
      </c>
      <c r="F90" s="232">
        <v>22.6</v>
      </c>
      <c r="G90" s="232">
        <v>21.400000000000002</v>
      </c>
      <c r="H90" s="232">
        <v>26.2</v>
      </c>
      <c r="I90" s="232">
        <v>27.400000000000002</v>
      </c>
      <c r="J90" s="232">
        <v>28.599999999999998</v>
      </c>
      <c r="K90" s="231">
        <v>26.2</v>
      </c>
      <c r="L90" s="231">
        <v>23.8</v>
      </c>
      <c r="M90" s="231">
        <v>353.00932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4317.6000000000004</v>
      </c>
      <c r="D91" s="232">
        <v>4333.2</v>
      </c>
      <c r="E91" s="232">
        <v>4248.3999999999996</v>
      </c>
      <c r="F91" s="232">
        <v>4179.2</v>
      </c>
      <c r="G91" s="232">
        <v>4094.3999999999996</v>
      </c>
      <c r="H91" s="232">
        <v>4402.3999999999996</v>
      </c>
      <c r="I91" s="232">
        <v>4487.2000000000007</v>
      </c>
      <c r="J91" s="232">
        <v>4556.3999999999996</v>
      </c>
      <c r="K91" s="231">
        <v>4418</v>
      </c>
      <c r="L91" s="231">
        <v>4264</v>
      </c>
      <c r="M91" s="231">
        <v>6.0569899999999999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1135.9000000000001</v>
      </c>
      <c r="D92" s="232">
        <v>1131.05</v>
      </c>
      <c r="E92" s="232">
        <v>1120.75</v>
      </c>
      <c r="F92" s="232">
        <v>1105.6000000000001</v>
      </c>
      <c r="G92" s="232">
        <v>1095.3000000000002</v>
      </c>
      <c r="H92" s="232">
        <v>1146.1999999999998</v>
      </c>
      <c r="I92" s="232">
        <v>1156.4999999999995</v>
      </c>
      <c r="J92" s="232">
        <v>1171.6499999999996</v>
      </c>
      <c r="K92" s="231">
        <v>1141.3499999999999</v>
      </c>
      <c r="L92" s="231">
        <v>1115.9000000000001</v>
      </c>
      <c r="M92" s="231">
        <v>0.42248000000000002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542.95000000000005</v>
      </c>
      <c r="D93" s="232">
        <v>536.65</v>
      </c>
      <c r="E93" s="232">
        <v>528.29999999999995</v>
      </c>
      <c r="F93" s="232">
        <v>513.65</v>
      </c>
      <c r="G93" s="232">
        <v>505.29999999999995</v>
      </c>
      <c r="H93" s="232">
        <v>551.29999999999995</v>
      </c>
      <c r="I93" s="232">
        <v>559.65000000000009</v>
      </c>
      <c r="J93" s="232">
        <v>574.29999999999995</v>
      </c>
      <c r="K93" s="231">
        <v>545</v>
      </c>
      <c r="L93" s="231">
        <v>522</v>
      </c>
      <c r="M93" s="231">
        <v>1.04742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72.45</v>
      </c>
      <c r="D94" s="232">
        <v>72.466666666666669</v>
      </c>
      <c r="E94" s="232">
        <v>71.733333333333334</v>
      </c>
      <c r="F94" s="232">
        <v>71.016666666666666</v>
      </c>
      <c r="G94" s="232">
        <v>70.283333333333331</v>
      </c>
      <c r="H94" s="232">
        <v>73.183333333333337</v>
      </c>
      <c r="I94" s="232">
        <v>73.916666666666686</v>
      </c>
      <c r="J94" s="232">
        <v>74.63333333333334</v>
      </c>
      <c r="K94" s="231">
        <v>73.2</v>
      </c>
      <c r="L94" s="231">
        <v>71.75</v>
      </c>
      <c r="M94" s="231">
        <v>18.932739999999999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302.45</v>
      </c>
      <c r="D95" s="232">
        <v>302.36666666666667</v>
      </c>
      <c r="E95" s="232">
        <v>298.23333333333335</v>
      </c>
      <c r="F95" s="232">
        <v>294.01666666666665</v>
      </c>
      <c r="G95" s="232">
        <v>289.88333333333333</v>
      </c>
      <c r="H95" s="232">
        <v>306.58333333333337</v>
      </c>
      <c r="I95" s="232">
        <v>310.7166666666667</v>
      </c>
      <c r="J95" s="232">
        <v>314.93333333333339</v>
      </c>
      <c r="K95" s="231">
        <v>306.5</v>
      </c>
      <c r="L95" s="231">
        <v>298.14999999999998</v>
      </c>
      <c r="M95" s="231">
        <v>19.1221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3147</v>
      </c>
      <c r="D96" s="232">
        <v>3111.0166666666664</v>
      </c>
      <c r="E96" s="232">
        <v>3052.0333333333328</v>
      </c>
      <c r="F96" s="232">
        <v>2957.0666666666666</v>
      </c>
      <c r="G96" s="232">
        <v>2898.083333333333</v>
      </c>
      <c r="H96" s="232">
        <v>3205.9833333333327</v>
      </c>
      <c r="I96" s="232">
        <v>3264.9666666666662</v>
      </c>
      <c r="J96" s="232">
        <v>3359.9333333333325</v>
      </c>
      <c r="K96" s="231">
        <v>3170</v>
      </c>
      <c r="L96" s="231">
        <v>3016.05</v>
      </c>
      <c r="M96" s="231">
        <v>0.43945000000000001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248.35</v>
      </c>
      <c r="D97" s="232">
        <v>250.33333333333334</v>
      </c>
      <c r="E97" s="232">
        <v>243.01666666666671</v>
      </c>
      <c r="F97" s="232">
        <v>237.68333333333337</v>
      </c>
      <c r="G97" s="232">
        <v>230.36666666666673</v>
      </c>
      <c r="H97" s="232">
        <v>255.66666666666669</v>
      </c>
      <c r="I97" s="232">
        <v>262.98333333333335</v>
      </c>
      <c r="J97" s="232">
        <v>268.31666666666666</v>
      </c>
      <c r="K97" s="231">
        <v>257.64999999999998</v>
      </c>
      <c r="L97" s="231">
        <v>245</v>
      </c>
      <c r="M97" s="231">
        <v>7.3557100000000002</v>
      </c>
      <c r="N97" s="1"/>
      <c r="O97" s="1"/>
    </row>
    <row r="98" spans="1:15" ht="12.75" customHeight="1">
      <c r="A98" s="30">
        <v>88</v>
      </c>
      <c r="B98" s="217" t="s">
        <v>853</v>
      </c>
      <c r="C98" s="231">
        <v>391.85</v>
      </c>
      <c r="D98" s="232">
        <v>390.75</v>
      </c>
      <c r="E98" s="232">
        <v>382.6</v>
      </c>
      <c r="F98" s="232">
        <v>373.35</v>
      </c>
      <c r="G98" s="232">
        <v>365.20000000000005</v>
      </c>
      <c r="H98" s="232">
        <v>400</v>
      </c>
      <c r="I98" s="232">
        <v>408.15</v>
      </c>
      <c r="J98" s="232">
        <v>417.4</v>
      </c>
      <c r="K98" s="231">
        <v>398.9</v>
      </c>
      <c r="L98" s="231">
        <v>381.5</v>
      </c>
      <c r="M98" s="231">
        <v>2.99498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567.54999999999995</v>
      </c>
      <c r="D99" s="232">
        <v>559.54999999999995</v>
      </c>
      <c r="E99" s="232">
        <v>549.29999999999995</v>
      </c>
      <c r="F99" s="232">
        <v>531.04999999999995</v>
      </c>
      <c r="G99" s="232">
        <v>520.79999999999995</v>
      </c>
      <c r="H99" s="232">
        <v>577.79999999999995</v>
      </c>
      <c r="I99" s="232">
        <v>588.04999999999995</v>
      </c>
      <c r="J99" s="232">
        <v>606.29999999999995</v>
      </c>
      <c r="K99" s="231">
        <v>569.79999999999995</v>
      </c>
      <c r="L99" s="231">
        <v>541.29999999999995</v>
      </c>
      <c r="M99" s="231">
        <v>15.126150000000001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303.95</v>
      </c>
      <c r="D100" s="232">
        <v>300.64999999999998</v>
      </c>
      <c r="E100" s="232">
        <v>295.94999999999993</v>
      </c>
      <c r="F100" s="232">
        <v>287.94999999999993</v>
      </c>
      <c r="G100" s="232">
        <v>283.24999999999989</v>
      </c>
      <c r="H100" s="232">
        <v>308.64999999999998</v>
      </c>
      <c r="I100" s="232">
        <v>313.35000000000002</v>
      </c>
      <c r="J100" s="232">
        <v>321.35000000000002</v>
      </c>
      <c r="K100" s="231">
        <v>305.35000000000002</v>
      </c>
      <c r="L100" s="231">
        <v>292.64999999999998</v>
      </c>
      <c r="M100" s="231">
        <v>127.22748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692.95</v>
      </c>
      <c r="D101" s="232">
        <v>691.15</v>
      </c>
      <c r="E101" s="232">
        <v>684.3</v>
      </c>
      <c r="F101" s="232">
        <v>675.65</v>
      </c>
      <c r="G101" s="232">
        <v>668.8</v>
      </c>
      <c r="H101" s="232">
        <v>699.8</v>
      </c>
      <c r="I101" s="232">
        <v>706.65000000000009</v>
      </c>
      <c r="J101" s="232">
        <v>715.3</v>
      </c>
      <c r="K101" s="231">
        <v>698</v>
      </c>
      <c r="L101" s="231">
        <v>682.5</v>
      </c>
      <c r="M101" s="231">
        <v>0.32324999999999998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751.9</v>
      </c>
      <c r="D102" s="232">
        <v>751.66666666666663</v>
      </c>
      <c r="E102" s="232">
        <v>748.38333333333321</v>
      </c>
      <c r="F102" s="232">
        <v>744.86666666666656</v>
      </c>
      <c r="G102" s="232">
        <v>741.58333333333314</v>
      </c>
      <c r="H102" s="232">
        <v>755.18333333333328</v>
      </c>
      <c r="I102" s="232">
        <v>758.46666666666681</v>
      </c>
      <c r="J102" s="232">
        <v>761.98333333333335</v>
      </c>
      <c r="K102" s="231">
        <v>754.95</v>
      </c>
      <c r="L102" s="231">
        <v>748.15</v>
      </c>
      <c r="M102" s="231">
        <v>0.88893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972.9</v>
      </c>
      <c r="D103" s="232">
        <v>970.01666666666654</v>
      </c>
      <c r="E103" s="232">
        <v>957.23333333333312</v>
      </c>
      <c r="F103" s="232">
        <v>941.56666666666661</v>
      </c>
      <c r="G103" s="232">
        <v>928.78333333333319</v>
      </c>
      <c r="H103" s="232">
        <v>985.68333333333305</v>
      </c>
      <c r="I103" s="232">
        <v>998.46666666666658</v>
      </c>
      <c r="J103" s="232">
        <v>1014.133333333333</v>
      </c>
      <c r="K103" s="231">
        <v>982.8</v>
      </c>
      <c r="L103" s="231">
        <v>954.35</v>
      </c>
      <c r="M103" s="231">
        <v>1.95991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117.85</v>
      </c>
      <c r="D104" s="232">
        <v>118.11666666666667</v>
      </c>
      <c r="E104" s="232">
        <v>117.28333333333335</v>
      </c>
      <c r="F104" s="232">
        <v>116.71666666666667</v>
      </c>
      <c r="G104" s="232">
        <v>115.88333333333334</v>
      </c>
      <c r="H104" s="232">
        <v>118.68333333333335</v>
      </c>
      <c r="I104" s="232">
        <v>119.51666666666667</v>
      </c>
      <c r="J104" s="232">
        <v>120.08333333333336</v>
      </c>
      <c r="K104" s="231">
        <v>118.95</v>
      </c>
      <c r="L104" s="231">
        <v>117.55</v>
      </c>
      <c r="M104" s="231">
        <v>6.9623600000000003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1573.15</v>
      </c>
      <c r="D105" s="232">
        <v>1551.4166666666667</v>
      </c>
      <c r="E105" s="232">
        <v>1517.8333333333335</v>
      </c>
      <c r="F105" s="232">
        <v>1462.5166666666667</v>
      </c>
      <c r="G105" s="232">
        <v>1428.9333333333334</v>
      </c>
      <c r="H105" s="232">
        <v>1606.7333333333336</v>
      </c>
      <c r="I105" s="232">
        <v>1640.3166666666671</v>
      </c>
      <c r="J105" s="232">
        <v>1695.6333333333337</v>
      </c>
      <c r="K105" s="231">
        <v>1585</v>
      </c>
      <c r="L105" s="231">
        <v>1496.1</v>
      </c>
      <c r="M105" s="231">
        <v>1.71133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30.05</v>
      </c>
      <c r="D106" s="232">
        <v>29.583333333333332</v>
      </c>
      <c r="E106" s="232">
        <v>29.016666666666666</v>
      </c>
      <c r="F106" s="232">
        <v>27.983333333333334</v>
      </c>
      <c r="G106" s="232">
        <v>27.416666666666668</v>
      </c>
      <c r="H106" s="232">
        <v>30.616666666666664</v>
      </c>
      <c r="I106" s="232">
        <v>31.183333333333334</v>
      </c>
      <c r="J106" s="232">
        <v>32.216666666666661</v>
      </c>
      <c r="K106" s="231">
        <v>30.15</v>
      </c>
      <c r="L106" s="231">
        <v>28.55</v>
      </c>
      <c r="M106" s="231">
        <v>78.602969999999999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1041.6500000000001</v>
      </c>
      <c r="D107" s="232">
        <v>1032.8999999999999</v>
      </c>
      <c r="E107" s="232">
        <v>1021.7999999999997</v>
      </c>
      <c r="F107" s="232">
        <v>1001.9499999999998</v>
      </c>
      <c r="G107" s="232">
        <v>990.84999999999968</v>
      </c>
      <c r="H107" s="232">
        <v>1052.7499999999998</v>
      </c>
      <c r="I107" s="232">
        <v>1063.8499999999997</v>
      </c>
      <c r="J107" s="232">
        <v>1083.6999999999998</v>
      </c>
      <c r="K107" s="231">
        <v>1044</v>
      </c>
      <c r="L107" s="231">
        <v>1013.05</v>
      </c>
      <c r="M107" s="231">
        <v>2.2523599999999999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518.4</v>
      </c>
      <c r="D108" s="232">
        <v>505.13333333333338</v>
      </c>
      <c r="E108" s="232">
        <v>489.26666666666677</v>
      </c>
      <c r="F108" s="232">
        <v>460.13333333333338</v>
      </c>
      <c r="G108" s="232">
        <v>444.26666666666677</v>
      </c>
      <c r="H108" s="232">
        <v>534.26666666666677</v>
      </c>
      <c r="I108" s="232">
        <v>550.13333333333344</v>
      </c>
      <c r="J108" s="232">
        <v>579.26666666666677</v>
      </c>
      <c r="K108" s="231">
        <v>521</v>
      </c>
      <c r="L108" s="231">
        <v>476</v>
      </c>
      <c r="M108" s="231">
        <v>2.7860299999999998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702.35</v>
      </c>
      <c r="D109" s="232">
        <v>691.83333333333337</v>
      </c>
      <c r="E109" s="232">
        <v>668.16666666666674</v>
      </c>
      <c r="F109" s="232">
        <v>633.98333333333335</v>
      </c>
      <c r="G109" s="232">
        <v>610.31666666666672</v>
      </c>
      <c r="H109" s="232">
        <v>726.01666666666677</v>
      </c>
      <c r="I109" s="232">
        <v>749.68333333333351</v>
      </c>
      <c r="J109" s="232">
        <v>783.86666666666679</v>
      </c>
      <c r="K109" s="231">
        <v>715.5</v>
      </c>
      <c r="L109" s="231">
        <v>657.65</v>
      </c>
      <c r="M109" s="231">
        <v>6.2166899999999998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5267.1</v>
      </c>
      <c r="D110" s="232">
        <v>5290.083333333333</v>
      </c>
      <c r="E110" s="232">
        <v>5207.0166666666664</v>
      </c>
      <c r="F110" s="232">
        <v>5146.9333333333334</v>
      </c>
      <c r="G110" s="232">
        <v>5063.8666666666668</v>
      </c>
      <c r="H110" s="232">
        <v>5350.1666666666661</v>
      </c>
      <c r="I110" s="232">
        <v>5433.2333333333336</v>
      </c>
      <c r="J110" s="232">
        <v>5493.3166666666657</v>
      </c>
      <c r="K110" s="231">
        <v>5373.15</v>
      </c>
      <c r="L110" s="231">
        <v>5230</v>
      </c>
      <c r="M110" s="231">
        <v>0.14127999999999999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355.15</v>
      </c>
      <c r="D111" s="232">
        <v>355.38333333333338</v>
      </c>
      <c r="E111" s="232">
        <v>350.76666666666677</v>
      </c>
      <c r="F111" s="232">
        <v>346.38333333333338</v>
      </c>
      <c r="G111" s="232">
        <v>341.76666666666677</v>
      </c>
      <c r="H111" s="232">
        <v>359.76666666666677</v>
      </c>
      <c r="I111" s="232">
        <v>364.38333333333344</v>
      </c>
      <c r="J111" s="232">
        <v>368.76666666666677</v>
      </c>
      <c r="K111" s="231">
        <v>360</v>
      </c>
      <c r="L111" s="231">
        <v>351</v>
      </c>
      <c r="M111" s="231">
        <v>0.76254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312.7</v>
      </c>
      <c r="D112" s="232">
        <v>305.60000000000002</v>
      </c>
      <c r="E112" s="232">
        <v>296.20000000000005</v>
      </c>
      <c r="F112" s="232">
        <v>279.70000000000005</v>
      </c>
      <c r="G112" s="232">
        <v>270.30000000000007</v>
      </c>
      <c r="H112" s="232">
        <v>322.10000000000002</v>
      </c>
      <c r="I112" s="232">
        <v>331.5</v>
      </c>
      <c r="J112" s="232">
        <v>348</v>
      </c>
      <c r="K112" s="231">
        <v>315</v>
      </c>
      <c r="L112" s="231">
        <v>289.10000000000002</v>
      </c>
      <c r="M112" s="231">
        <v>37.067709999999998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441.95</v>
      </c>
      <c r="D113" s="232">
        <v>442.66666666666669</v>
      </c>
      <c r="E113" s="232">
        <v>438.83333333333337</v>
      </c>
      <c r="F113" s="232">
        <v>435.7166666666667</v>
      </c>
      <c r="G113" s="232">
        <v>431.88333333333338</v>
      </c>
      <c r="H113" s="232">
        <v>445.78333333333336</v>
      </c>
      <c r="I113" s="232">
        <v>449.61666666666673</v>
      </c>
      <c r="J113" s="232">
        <v>452.73333333333335</v>
      </c>
      <c r="K113" s="231">
        <v>446.5</v>
      </c>
      <c r="L113" s="231">
        <v>439.55</v>
      </c>
      <c r="M113" s="231">
        <v>0.63036999999999999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595.95000000000005</v>
      </c>
      <c r="D114" s="232">
        <v>595.05000000000007</v>
      </c>
      <c r="E114" s="232">
        <v>587.50000000000011</v>
      </c>
      <c r="F114" s="232">
        <v>579.05000000000007</v>
      </c>
      <c r="G114" s="232">
        <v>571.50000000000011</v>
      </c>
      <c r="H114" s="232">
        <v>603.50000000000011</v>
      </c>
      <c r="I114" s="232">
        <v>611.05000000000007</v>
      </c>
      <c r="J114" s="232">
        <v>619.50000000000011</v>
      </c>
      <c r="K114" s="231">
        <v>602.6</v>
      </c>
      <c r="L114" s="231">
        <v>586.6</v>
      </c>
      <c r="M114" s="231">
        <v>0.45698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706.95</v>
      </c>
      <c r="D115" s="232">
        <v>707.69999999999993</v>
      </c>
      <c r="E115" s="232">
        <v>700.34999999999991</v>
      </c>
      <c r="F115" s="232">
        <v>693.75</v>
      </c>
      <c r="G115" s="232">
        <v>686.4</v>
      </c>
      <c r="H115" s="232">
        <v>714.29999999999984</v>
      </c>
      <c r="I115" s="232">
        <v>721.65</v>
      </c>
      <c r="J115" s="232">
        <v>728.24999999999977</v>
      </c>
      <c r="K115" s="231">
        <v>715.05</v>
      </c>
      <c r="L115" s="231">
        <v>701.1</v>
      </c>
      <c r="M115" s="231">
        <v>20.213200000000001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1017.95</v>
      </c>
      <c r="D116" s="232">
        <v>1022.8166666666666</v>
      </c>
      <c r="E116" s="232">
        <v>1002.6333333333332</v>
      </c>
      <c r="F116" s="232">
        <v>987.31666666666661</v>
      </c>
      <c r="G116" s="232">
        <v>967.13333333333321</v>
      </c>
      <c r="H116" s="232">
        <v>1038.1333333333332</v>
      </c>
      <c r="I116" s="232">
        <v>1058.3166666666666</v>
      </c>
      <c r="J116" s="232">
        <v>1073.6333333333332</v>
      </c>
      <c r="K116" s="231">
        <v>1043</v>
      </c>
      <c r="L116" s="231">
        <v>1007.5</v>
      </c>
      <c r="M116" s="231">
        <v>27.05095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158.6</v>
      </c>
      <c r="D117" s="232">
        <v>156.66666666666666</v>
      </c>
      <c r="E117" s="232">
        <v>153.83333333333331</v>
      </c>
      <c r="F117" s="232">
        <v>149.06666666666666</v>
      </c>
      <c r="G117" s="232">
        <v>146.23333333333332</v>
      </c>
      <c r="H117" s="232">
        <v>161.43333333333331</v>
      </c>
      <c r="I117" s="232">
        <v>164.26666666666662</v>
      </c>
      <c r="J117" s="232">
        <v>169.0333333333333</v>
      </c>
      <c r="K117" s="231">
        <v>159.5</v>
      </c>
      <c r="L117" s="231">
        <v>151.9</v>
      </c>
      <c r="M117" s="231">
        <v>28.855219999999999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1376.15</v>
      </c>
      <c r="D118" s="232">
        <v>1365.9833333333333</v>
      </c>
      <c r="E118" s="232">
        <v>1345.9666666666667</v>
      </c>
      <c r="F118" s="232">
        <v>1315.7833333333333</v>
      </c>
      <c r="G118" s="232">
        <v>1295.7666666666667</v>
      </c>
      <c r="H118" s="232">
        <v>1396.1666666666667</v>
      </c>
      <c r="I118" s="232">
        <v>1416.1833333333336</v>
      </c>
      <c r="J118" s="232">
        <v>1446.3666666666668</v>
      </c>
      <c r="K118" s="231">
        <v>1386</v>
      </c>
      <c r="L118" s="231">
        <v>1335.8</v>
      </c>
      <c r="M118" s="231">
        <v>0.54022000000000003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224.85</v>
      </c>
      <c r="D119" s="232">
        <v>225.70000000000002</v>
      </c>
      <c r="E119" s="232">
        <v>223.05000000000004</v>
      </c>
      <c r="F119" s="232">
        <v>221.25000000000003</v>
      </c>
      <c r="G119" s="232">
        <v>218.60000000000005</v>
      </c>
      <c r="H119" s="232">
        <v>227.50000000000003</v>
      </c>
      <c r="I119" s="232">
        <v>230.15</v>
      </c>
      <c r="J119" s="232">
        <v>231.95000000000002</v>
      </c>
      <c r="K119" s="231">
        <v>228.35</v>
      </c>
      <c r="L119" s="231">
        <v>223.9</v>
      </c>
      <c r="M119" s="231">
        <v>74.245519999999999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511.95</v>
      </c>
      <c r="D120" s="232">
        <v>506.2833333333333</v>
      </c>
      <c r="E120" s="232">
        <v>497.66666666666663</v>
      </c>
      <c r="F120" s="232">
        <v>483.38333333333333</v>
      </c>
      <c r="G120" s="232">
        <v>474.76666666666665</v>
      </c>
      <c r="H120" s="232">
        <v>520.56666666666661</v>
      </c>
      <c r="I120" s="232">
        <v>529.18333333333328</v>
      </c>
      <c r="J120" s="232">
        <v>543.46666666666658</v>
      </c>
      <c r="K120" s="231">
        <v>514.9</v>
      </c>
      <c r="L120" s="231">
        <v>492</v>
      </c>
      <c r="M120" s="231">
        <v>10.947480000000001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4378.8999999999996</v>
      </c>
      <c r="D121" s="232">
        <v>4353.7</v>
      </c>
      <c r="E121" s="232">
        <v>4282.3999999999996</v>
      </c>
      <c r="F121" s="232">
        <v>4185.8999999999996</v>
      </c>
      <c r="G121" s="232">
        <v>4114.5999999999995</v>
      </c>
      <c r="H121" s="232">
        <v>4450.2</v>
      </c>
      <c r="I121" s="232">
        <v>4521.5000000000009</v>
      </c>
      <c r="J121" s="232">
        <v>4618</v>
      </c>
      <c r="K121" s="231">
        <v>4425</v>
      </c>
      <c r="L121" s="231">
        <v>4257.2</v>
      </c>
      <c r="M121" s="231">
        <v>3.45852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1453.05</v>
      </c>
      <c r="D122" s="232">
        <v>1449.8999999999999</v>
      </c>
      <c r="E122" s="232">
        <v>1439.8999999999996</v>
      </c>
      <c r="F122" s="232">
        <v>1426.7499999999998</v>
      </c>
      <c r="G122" s="232">
        <v>1416.7499999999995</v>
      </c>
      <c r="H122" s="232">
        <v>1463.0499999999997</v>
      </c>
      <c r="I122" s="232">
        <v>1473.0500000000002</v>
      </c>
      <c r="J122" s="232">
        <v>1486.1999999999998</v>
      </c>
      <c r="K122" s="231">
        <v>1459.9</v>
      </c>
      <c r="L122" s="231">
        <v>1436.75</v>
      </c>
      <c r="M122" s="231">
        <v>4.9224399999999999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2279.75</v>
      </c>
      <c r="D123" s="232">
        <v>2276.4833333333336</v>
      </c>
      <c r="E123" s="232">
        <v>2254.166666666667</v>
      </c>
      <c r="F123" s="232">
        <v>2228.5833333333335</v>
      </c>
      <c r="G123" s="232">
        <v>2206.2666666666669</v>
      </c>
      <c r="H123" s="232">
        <v>2302.0666666666671</v>
      </c>
      <c r="I123" s="232">
        <v>2324.3833333333337</v>
      </c>
      <c r="J123" s="232">
        <v>2349.9666666666672</v>
      </c>
      <c r="K123" s="231">
        <v>2298.8000000000002</v>
      </c>
      <c r="L123" s="231">
        <v>2250.9</v>
      </c>
      <c r="M123" s="231">
        <v>0.61124000000000001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628.45000000000005</v>
      </c>
      <c r="D124" s="232">
        <v>626.91666666666663</v>
      </c>
      <c r="E124" s="232">
        <v>622.83333333333326</v>
      </c>
      <c r="F124" s="232">
        <v>617.21666666666658</v>
      </c>
      <c r="G124" s="232">
        <v>613.13333333333321</v>
      </c>
      <c r="H124" s="232">
        <v>632.5333333333333</v>
      </c>
      <c r="I124" s="232">
        <v>636.61666666666656</v>
      </c>
      <c r="J124" s="232">
        <v>642.23333333333335</v>
      </c>
      <c r="K124" s="231">
        <v>631</v>
      </c>
      <c r="L124" s="231">
        <v>621.29999999999995</v>
      </c>
      <c r="M124" s="231">
        <v>41.693370000000002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895.05</v>
      </c>
      <c r="D125" s="232">
        <v>885.19999999999993</v>
      </c>
      <c r="E125" s="232">
        <v>871.39999999999986</v>
      </c>
      <c r="F125" s="232">
        <v>847.74999999999989</v>
      </c>
      <c r="G125" s="232">
        <v>833.94999999999982</v>
      </c>
      <c r="H125" s="232">
        <v>908.84999999999991</v>
      </c>
      <c r="I125" s="232">
        <v>922.64999999999986</v>
      </c>
      <c r="J125" s="232">
        <v>946.3</v>
      </c>
      <c r="K125" s="231">
        <v>899</v>
      </c>
      <c r="L125" s="231">
        <v>861.55</v>
      </c>
      <c r="M125" s="231">
        <v>5.7814399999999999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860.5</v>
      </c>
      <c r="D126" s="232">
        <v>854.7166666666667</v>
      </c>
      <c r="E126" s="232">
        <v>839.88333333333344</v>
      </c>
      <c r="F126" s="232">
        <v>819.26666666666677</v>
      </c>
      <c r="G126" s="232">
        <v>804.43333333333351</v>
      </c>
      <c r="H126" s="232">
        <v>875.33333333333337</v>
      </c>
      <c r="I126" s="232">
        <v>890.16666666666663</v>
      </c>
      <c r="J126" s="232">
        <v>910.7833333333333</v>
      </c>
      <c r="K126" s="231">
        <v>869.55</v>
      </c>
      <c r="L126" s="231">
        <v>834.1</v>
      </c>
      <c r="M126" s="231">
        <v>0.96723999999999999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330.95</v>
      </c>
      <c r="D127" s="232">
        <v>329.9</v>
      </c>
      <c r="E127" s="232">
        <v>326.89999999999998</v>
      </c>
      <c r="F127" s="232">
        <v>322.85000000000002</v>
      </c>
      <c r="G127" s="232">
        <v>319.85000000000002</v>
      </c>
      <c r="H127" s="232">
        <v>333.94999999999993</v>
      </c>
      <c r="I127" s="232">
        <v>336.94999999999993</v>
      </c>
      <c r="J127" s="232">
        <v>340.99999999999989</v>
      </c>
      <c r="K127" s="231">
        <v>332.9</v>
      </c>
      <c r="L127" s="231">
        <v>325.85000000000002</v>
      </c>
      <c r="M127" s="231">
        <v>8.3895499999999998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1435.8</v>
      </c>
      <c r="D128" s="232">
        <v>1423.5833333333333</v>
      </c>
      <c r="E128" s="232">
        <v>1404.8666666666666</v>
      </c>
      <c r="F128" s="232">
        <v>1373.9333333333334</v>
      </c>
      <c r="G128" s="232">
        <v>1355.2166666666667</v>
      </c>
      <c r="H128" s="232">
        <v>1454.5166666666664</v>
      </c>
      <c r="I128" s="232">
        <v>1473.2333333333331</v>
      </c>
      <c r="J128" s="232">
        <v>1504.1666666666663</v>
      </c>
      <c r="K128" s="231">
        <v>1442.3</v>
      </c>
      <c r="L128" s="231">
        <v>1392.65</v>
      </c>
      <c r="M128" s="231">
        <v>7.7092000000000001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879.85</v>
      </c>
      <c r="D129" s="232">
        <v>868.46666666666658</v>
      </c>
      <c r="E129" s="232">
        <v>851.93333333333317</v>
      </c>
      <c r="F129" s="232">
        <v>824.01666666666654</v>
      </c>
      <c r="G129" s="232">
        <v>807.48333333333312</v>
      </c>
      <c r="H129" s="232">
        <v>896.38333333333321</v>
      </c>
      <c r="I129" s="232">
        <v>912.91666666666674</v>
      </c>
      <c r="J129" s="232">
        <v>940.83333333333326</v>
      </c>
      <c r="K129" s="231">
        <v>885</v>
      </c>
      <c r="L129" s="231">
        <v>840.55</v>
      </c>
      <c r="M129" s="231">
        <v>3.5691700000000002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863.85</v>
      </c>
      <c r="D130" s="232">
        <v>861.81666666666661</v>
      </c>
      <c r="E130" s="232">
        <v>851.33333333333326</v>
      </c>
      <c r="F130" s="232">
        <v>838.81666666666661</v>
      </c>
      <c r="G130" s="232">
        <v>828.33333333333326</v>
      </c>
      <c r="H130" s="232">
        <v>874.33333333333326</v>
      </c>
      <c r="I130" s="232">
        <v>884.81666666666661</v>
      </c>
      <c r="J130" s="232">
        <v>897.33333333333326</v>
      </c>
      <c r="K130" s="231">
        <v>872.3</v>
      </c>
      <c r="L130" s="231">
        <v>849.3</v>
      </c>
      <c r="M130" s="231">
        <v>0.16753000000000001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356.05</v>
      </c>
      <c r="D131" s="232">
        <v>356.2</v>
      </c>
      <c r="E131" s="232">
        <v>351.4</v>
      </c>
      <c r="F131" s="232">
        <v>346.75</v>
      </c>
      <c r="G131" s="232">
        <v>341.95</v>
      </c>
      <c r="H131" s="232">
        <v>360.84999999999997</v>
      </c>
      <c r="I131" s="232">
        <v>365.65000000000003</v>
      </c>
      <c r="J131" s="232">
        <v>370.29999999999995</v>
      </c>
      <c r="K131" s="231">
        <v>361</v>
      </c>
      <c r="L131" s="231">
        <v>351.55</v>
      </c>
      <c r="M131" s="231">
        <v>47.840730000000001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557.75</v>
      </c>
      <c r="D132" s="232">
        <v>556.9666666666667</v>
      </c>
      <c r="E132" s="232">
        <v>554.23333333333335</v>
      </c>
      <c r="F132" s="232">
        <v>550.7166666666667</v>
      </c>
      <c r="G132" s="232">
        <v>547.98333333333335</v>
      </c>
      <c r="H132" s="232">
        <v>560.48333333333335</v>
      </c>
      <c r="I132" s="232">
        <v>563.2166666666667</v>
      </c>
      <c r="J132" s="232">
        <v>566.73333333333335</v>
      </c>
      <c r="K132" s="231">
        <v>559.70000000000005</v>
      </c>
      <c r="L132" s="231">
        <v>553.45000000000005</v>
      </c>
      <c r="M132" s="231">
        <v>23.023820000000001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1767.75</v>
      </c>
      <c r="D133" s="232">
        <v>1756.5666666666666</v>
      </c>
      <c r="E133" s="232">
        <v>1725.6833333333332</v>
      </c>
      <c r="F133" s="232">
        <v>1683.6166666666666</v>
      </c>
      <c r="G133" s="232">
        <v>1652.7333333333331</v>
      </c>
      <c r="H133" s="232">
        <v>1798.6333333333332</v>
      </c>
      <c r="I133" s="232">
        <v>1829.5166666666664</v>
      </c>
      <c r="J133" s="232">
        <v>1871.5833333333333</v>
      </c>
      <c r="K133" s="231">
        <v>1787.45</v>
      </c>
      <c r="L133" s="231">
        <v>1714.5</v>
      </c>
      <c r="M133" s="231">
        <v>1.93506</v>
      </c>
      <c r="N133" s="1"/>
      <c r="O133" s="1"/>
    </row>
    <row r="134" spans="1:15" ht="12.75" customHeight="1">
      <c r="A134" s="30">
        <v>124</v>
      </c>
      <c r="B134" s="217" t="s">
        <v>854</v>
      </c>
      <c r="C134" s="231">
        <v>647.29999999999995</v>
      </c>
      <c r="D134" s="232">
        <v>638.56666666666661</v>
      </c>
      <c r="E134" s="232">
        <v>618.33333333333326</v>
      </c>
      <c r="F134" s="232">
        <v>589.36666666666667</v>
      </c>
      <c r="G134" s="232">
        <v>569.13333333333333</v>
      </c>
      <c r="H134" s="232">
        <v>667.53333333333319</v>
      </c>
      <c r="I134" s="232">
        <v>687.76666666666654</v>
      </c>
      <c r="J134" s="232">
        <v>716.73333333333312</v>
      </c>
      <c r="K134" s="231">
        <v>658.8</v>
      </c>
      <c r="L134" s="231">
        <v>609.6</v>
      </c>
      <c r="M134" s="231">
        <v>6.4217899999999997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1880.05</v>
      </c>
      <c r="D135" s="232">
        <v>1869.5666666666668</v>
      </c>
      <c r="E135" s="232">
        <v>1851.1333333333337</v>
      </c>
      <c r="F135" s="232">
        <v>1822.2166666666669</v>
      </c>
      <c r="G135" s="232">
        <v>1803.7833333333338</v>
      </c>
      <c r="H135" s="232">
        <v>1898.4833333333336</v>
      </c>
      <c r="I135" s="232">
        <v>1916.9166666666665</v>
      </c>
      <c r="J135" s="232">
        <v>1945.8333333333335</v>
      </c>
      <c r="K135" s="231">
        <v>1888</v>
      </c>
      <c r="L135" s="231">
        <v>1840.65</v>
      </c>
      <c r="M135" s="231">
        <v>2.0103599999999999</v>
      </c>
      <c r="N135" s="1"/>
      <c r="O135" s="1"/>
    </row>
    <row r="136" spans="1:15" ht="12.75" customHeight="1">
      <c r="A136" s="30">
        <v>126</v>
      </c>
      <c r="B136" s="217" t="s">
        <v>847</v>
      </c>
      <c r="C136" s="231">
        <v>301.89999999999998</v>
      </c>
      <c r="D136" s="232">
        <v>300.51666666666665</v>
      </c>
      <c r="E136" s="232">
        <v>297.2833333333333</v>
      </c>
      <c r="F136" s="232">
        <v>292.66666666666663</v>
      </c>
      <c r="G136" s="232">
        <v>289.43333333333328</v>
      </c>
      <c r="H136" s="232">
        <v>305.13333333333333</v>
      </c>
      <c r="I136" s="232">
        <v>308.36666666666667</v>
      </c>
      <c r="J136" s="232">
        <v>312.98333333333335</v>
      </c>
      <c r="K136" s="231">
        <v>303.75</v>
      </c>
      <c r="L136" s="231">
        <v>295.89999999999998</v>
      </c>
      <c r="M136" s="231">
        <v>5.9955699999999998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196.3</v>
      </c>
      <c r="D137" s="232">
        <v>193.75</v>
      </c>
      <c r="E137" s="232">
        <v>190.4</v>
      </c>
      <c r="F137" s="232">
        <v>184.5</v>
      </c>
      <c r="G137" s="232">
        <v>181.15</v>
      </c>
      <c r="H137" s="232">
        <v>199.65</v>
      </c>
      <c r="I137" s="232">
        <v>203.00000000000003</v>
      </c>
      <c r="J137" s="232">
        <v>208.9</v>
      </c>
      <c r="K137" s="231">
        <v>197.1</v>
      </c>
      <c r="L137" s="231">
        <v>187.85</v>
      </c>
      <c r="M137" s="231">
        <v>44.608370000000001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154.44999999999999</v>
      </c>
      <c r="D138" s="232">
        <v>155.5</v>
      </c>
      <c r="E138" s="232">
        <v>152.44999999999999</v>
      </c>
      <c r="F138" s="232">
        <v>150.44999999999999</v>
      </c>
      <c r="G138" s="232">
        <v>147.39999999999998</v>
      </c>
      <c r="H138" s="232">
        <v>157.5</v>
      </c>
      <c r="I138" s="232">
        <v>160.55000000000001</v>
      </c>
      <c r="J138" s="232">
        <v>162.55000000000001</v>
      </c>
      <c r="K138" s="231">
        <v>158.55000000000001</v>
      </c>
      <c r="L138" s="231">
        <v>153.5</v>
      </c>
      <c r="M138" s="231">
        <v>14.33877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34</v>
      </c>
      <c r="D139" s="232">
        <v>33.800000000000004</v>
      </c>
      <c r="E139" s="232">
        <v>33.100000000000009</v>
      </c>
      <c r="F139" s="232">
        <v>32.200000000000003</v>
      </c>
      <c r="G139" s="232">
        <v>31.500000000000007</v>
      </c>
      <c r="H139" s="232">
        <v>34.70000000000001</v>
      </c>
      <c r="I139" s="232">
        <v>35.400000000000013</v>
      </c>
      <c r="J139" s="232">
        <v>36.300000000000011</v>
      </c>
      <c r="K139" s="231">
        <v>34.5</v>
      </c>
      <c r="L139" s="231">
        <v>32.9</v>
      </c>
      <c r="M139" s="231">
        <v>24.39893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214.15</v>
      </c>
      <c r="D140" s="232">
        <v>214</v>
      </c>
      <c r="E140" s="232">
        <v>211.15</v>
      </c>
      <c r="F140" s="232">
        <v>208.15</v>
      </c>
      <c r="G140" s="232">
        <v>205.3</v>
      </c>
      <c r="H140" s="232">
        <v>217</v>
      </c>
      <c r="I140" s="232">
        <v>219.85000000000002</v>
      </c>
      <c r="J140" s="232">
        <v>222.85</v>
      </c>
      <c r="K140" s="231">
        <v>216.85</v>
      </c>
      <c r="L140" s="231">
        <v>211</v>
      </c>
      <c r="M140" s="231">
        <v>2.09985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3315.3</v>
      </c>
      <c r="D141" s="232">
        <v>3335.4</v>
      </c>
      <c r="E141" s="232">
        <v>3289.65</v>
      </c>
      <c r="F141" s="232">
        <v>3264</v>
      </c>
      <c r="G141" s="232">
        <v>3218.25</v>
      </c>
      <c r="H141" s="232">
        <v>3361.05</v>
      </c>
      <c r="I141" s="232">
        <v>3406.8</v>
      </c>
      <c r="J141" s="232">
        <v>3432.4500000000003</v>
      </c>
      <c r="K141" s="231">
        <v>3381.15</v>
      </c>
      <c r="L141" s="231">
        <v>3309.75</v>
      </c>
      <c r="M141" s="231">
        <v>5.12249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2681.55</v>
      </c>
      <c r="D142" s="232">
        <v>2705.5</v>
      </c>
      <c r="E142" s="232">
        <v>2611.0500000000002</v>
      </c>
      <c r="F142" s="232">
        <v>2540.5500000000002</v>
      </c>
      <c r="G142" s="232">
        <v>2446.1000000000004</v>
      </c>
      <c r="H142" s="232">
        <v>2776</v>
      </c>
      <c r="I142" s="232">
        <v>2870.45</v>
      </c>
      <c r="J142" s="232">
        <v>2940.95</v>
      </c>
      <c r="K142" s="231">
        <v>2799.95</v>
      </c>
      <c r="L142" s="231">
        <v>2635</v>
      </c>
      <c r="M142" s="231">
        <v>11.2676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2101.3000000000002</v>
      </c>
      <c r="D143" s="232">
        <v>2084.7833333333333</v>
      </c>
      <c r="E143" s="232">
        <v>2057.0666666666666</v>
      </c>
      <c r="F143" s="232">
        <v>2012.8333333333333</v>
      </c>
      <c r="G143" s="232">
        <v>1985.1166666666666</v>
      </c>
      <c r="H143" s="232">
        <v>2129.0166666666664</v>
      </c>
      <c r="I143" s="232">
        <v>2156.7333333333327</v>
      </c>
      <c r="J143" s="232">
        <v>2200.9666666666667</v>
      </c>
      <c r="K143" s="231">
        <v>2112.5</v>
      </c>
      <c r="L143" s="231">
        <v>2040.55</v>
      </c>
      <c r="M143" s="231">
        <v>0.87460000000000004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4324.1499999999996</v>
      </c>
      <c r="D144" s="232">
        <v>4331.3833333333323</v>
      </c>
      <c r="E144" s="232">
        <v>4286.0666666666648</v>
      </c>
      <c r="F144" s="232">
        <v>4247.9833333333327</v>
      </c>
      <c r="G144" s="232">
        <v>4202.6666666666652</v>
      </c>
      <c r="H144" s="232">
        <v>4369.4666666666644</v>
      </c>
      <c r="I144" s="232">
        <v>4414.7833333333319</v>
      </c>
      <c r="J144" s="232">
        <v>4452.8666666666641</v>
      </c>
      <c r="K144" s="231">
        <v>4376.7</v>
      </c>
      <c r="L144" s="231">
        <v>4293.3</v>
      </c>
      <c r="M144" s="231">
        <v>6.3194100000000004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543.85</v>
      </c>
      <c r="D145" s="232">
        <v>525.0333333333333</v>
      </c>
      <c r="E145" s="232">
        <v>499.06666666666661</v>
      </c>
      <c r="F145" s="232">
        <v>454.2833333333333</v>
      </c>
      <c r="G145" s="232">
        <v>428.31666666666661</v>
      </c>
      <c r="H145" s="232">
        <v>569.81666666666661</v>
      </c>
      <c r="I145" s="232">
        <v>595.7833333333333</v>
      </c>
      <c r="J145" s="232">
        <v>640.56666666666661</v>
      </c>
      <c r="K145" s="231">
        <v>551</v>
      </c>
      <c r="L145" s="231">
        <v>480.25</v>
      </c>
      <c r="M145" s="231">
        <v>13.01186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163</v>
      </c>
      <c r="D146" s="232">
        <v>161.45000000000002</v>
      </c>
      <c r="E146" s="232">
        <v>158.65000000000003</v>
      </c>
      <c r="F146" s="232">
        <v>154.30000000000001</v>
      </c>
      <c r="G146" s="232">
        <v>151.50000000000003</v>
      </c>
      <c r="H146" s="232">
        <v>165.80000000000004</v>
      </c>
      <c r="I146" s="232">
        <v>168.60000000000005</v>
      </c>
      <c r="J146" s="232">
        <v>172.95000000000005</v>
      </c>
      <c r="K146" s="231">
        <v>164.25</v>
      </c>
      <c r="L146" s="231">
        <v>157.1</v>
      </c>
      <c r="M146" s="231">
        <v>2.0194299999999998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155.9</v>
      </c>
      <c r="D147" s="232">
        <v>154.58333333333334</v>
      </c>
      <c r="E147" s="232">
        <v>151.9666666666667</v>
      </c>
      <c r="F147" s="232">
        <v>148.03333333333336</v>
      </c>
      <c r="G147" s="232">
        <v>145.41666666666671</v>
      </c>
      <c r="H147" s="232">
        <v>158.51666666666668</v>
      </c>
      <c r="I147" s="232">
        <v>161.1333333333333</v>
      </c>
      <c r="J147" s="232">
        <v>165.06666666666666</v>
      </c>
      <c r="K147" s="231">
        <v>157.19999999999999</v>
      </c>
      <c r="L147" s="231">
        <v>150.65</v>
      </c>
      <c r="M147" s="231">
        <v>2.0222000000000002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52</v>
      </c>
      <c r="D148" s="232">
        <v>51.949999999999996</v>
      </c>
      <c r="E148" s="232">
        <v>51.29999999999999</v>
      </c>
      <c r="F148" s="232">
        <v>50.599999999999994</v>
      </c>
      <c r="G148" s="232">
        <v>49.949999999999989</v>
      </c>
      <c r="H148" s="232">
        <v>52.649999999999991</v>
      </c>
      <c r="I148" s="232">
        <v>53.3</v>
      </c>
      <c r="J148" s="232">
        <v>53.999999999999993</v>
      </c>
      <c r="K148" s="231">
        <v>52.6</v>
      </c>
      <c r="L148" s="231">
        <v>51.25</v>
      </c>
      <c r="M148" s="231">
        <v>60.956209999999999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66.55</v>
      </c>
      <c r="D149" s="232">
        <v>65.900000000000006</v>
      </c>
      <c r="E149" s="232">
        <v>64.800000000000011</v>
      </c>
      <c r="F149" s="232">
        <v>63.050000000000011</v>
      </c>
      <c r="G149" s="232">
        <v>61.950000000000017</v>
      </c>
      <c r="H149" s="232">
        <v>67.650000000000006</v>
      </c>
      <c r="I149" s="232">
        <v>68.75</v>
      </c>
      <c r="J149" s="232">
        <v>70.5</v>
      </c>
      <c r="K149" s="231">
        <v>67</v>
      </c>
      <c r="L149" s="231">
        <v>64.150000000000006</v>
      </c>
      <c r="M149" s="231">
        <v>19.005739999999999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3263.35</v>
      </c>
      <c r="D150" s="232">
        <v>3239.1166666666668</v>
      </c>
      <c r="E150" s="232">
        <v>3201.2333333333336</v>
      </c>
      <c r="F150" s="232">
        <v>3139.1166666666668</v>
      </c>
      <c r="G150" s="232">
        <v>3101.2333333333336</v>
      </c>
      <c r="H150" s="232">
        <v>3301.2333333333336</v>
      </c>
      <c r="I150" s="232">
        <v>3339.1166666666668</v>
      </c>
      <c r="J150" s="232">
        <v>3401.2333333333336</v>
      </c>
      <c r="K150" s="231">
        <v>3277</v>
      </c>
      <c r="L150" s="231">
        <v>3177</v>
      </c>
      <c r="M150" s="231">
        <v>6.1216400000000002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380.05</v>
      </c>
      <c r="D151" s="232">
        <v>376.5</v>
      </c>
      <c r="E151" s="232">
        <v>365.2</v>
      </c>
      <c r="F151" s="232">
        <v>350.34999999999997</v>
      </c>
      <c r="G151" s="232">
        <v>339.04999999999995</v>
      </c>
      <c r="H151" s="232">
        <v>391.35</v>
      </c>
      <c r="I151" s="232">
        <v>402.65</v>
      </c>
      <c r="J151" s="232">
        <v>417.50000000000006</v>
      </c>
      <c r="K151" s="231">
        <v>387.8</v>
      </c>
      <c r="L151" s="231">
        <v>361.65</v>
      </c>
      <c r="M151" s="231">
        <v>9.8745600000000007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443.2</v>
      </c>
      <c r="D152" s="232">
        <v>438.90000000000003</v>
      </c>
      <c r="E152" s="232">
        <v>433.10000000000008</v>
      </c>
      <c r="F152" s="232">
        <v>423.00000000000006</v>
      </c>
      <c r="G152" s="232">
        <v>417.2000000000001</v>
      </c>
      <c r="H152" s="232">
        <v>449.00000000000006</v>
      </c>
      <c r="I152" s="232">
        <v>454.8</v>
      </c>
      <c r="J152" s="232">
        <v>464.90000000000003</v>
      </c>
      <c r="K152" s="231">
        <v>444.7</v>
      </c>
      <c r="L152" s="231">
        <v>428.8</v>
      </c>
      <c r="M152" s="231">
        <v>2.6929599999999998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1472.4</v>
      </c>
      <c r="D153" s="232">
        <v>1462.6333333333332</v>
      </c>
      <c r="E153" s="232">
        <v>1441.2666666666664</v>
      </c>
      <c r="F153" s="232">
        <v>1410.1333333333332</v>
      </c>
      <c r="G153" s="232">
        <v>1388.7666666666664</v>
      </c>
      <c r="H153" s="232">
        <v>1493.7666666666664</v>
      </c>
      <c r="I153" s="232">
        <v>1515.1333333333332</v>
      </c>
      <c r="J153" s="232">
        <v>1546.2666666666664</v>
      </c>
      <c r="K153" s="231">
        <v>1484</v>
      </c>
      <c r="L153" s="231">
        <v>1431.5</v>
      </c>
      <c r="M153" s="231">
        <v>0.20524999999999999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87.55</v>
      </c>
      <c r="D154" s="232">
        <v>86.90000000000002</v>
      </c>
      <c r="E154" s="232">
        <v>85.80000000000004</v>
      </c>
      <c r="F154" s="232">
        <v>84.050000000000026</v>
      </c>
      <c r="G154" s="232">
        <v>82.950000000000045</v>
      </c>
      <c r="H154" s="232">
        <v>88.650000000000034</v>
      </c>
      <c r="I154" s="232">
        <v>89.750000000000028</v>
      </c>
      <c r="J154" s="232">
        <v>91.500000000000028</v>
      </c>
      <c r="K154" s="231">
        <v>88</v>
      </c>
      <c r="L154" s="231">
        <v>85.15</v>
      </c>
      <c r="M154" s="231">
        <v>21.61891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54.3</v>
      </c>
      <c r="D155" s="232">
        <v>54.166666666666664</v>
      </c>
      <c r="E155" s="232">
        <v>53.483333333333327</v>
      </c>
      <c r="F155" s="232">
        <v>52.666666666666664</v>
      </c>
      <c r="G155" s="232">
        <v>51.983333333333327</v>
      </c>
      <c r="H155" s="232">
        <v>54.983333333333327</v>
      </c>
      <c r="I155" s="232">
        <v>55.666666666666664</v>
      </c>
      <c r="J155" s="232">
        <v>56.483333333333327</v>
      </c>
      <c r="K155" s="231">
        <v>54.85</v>
      </c>
      <c r="L155" s="231">
        <v>53.35</v>
      </c>
      <c r="M155" s="231">
        <v>18.70139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2088.4</v>
      </c>
      <c r="D156" s="232">
        <v>2068.0333333333333</v>
      </c>
      <c r="E156" s="232">
        <v>2041.3666666666668</v>
      </c>
      <c r="F156" s="232">
        <v>1994.3333333333335</v>
      </c>
      <c r="G156" s="232">
        <v>1967.666666666667</v>
      </c>
      <c r="H156" s="232">
        <v>2115.0666666666666</v>
      </c>
      <c r="I156" s="232">
        <v>2141.7333333333336</v>
      </c>
      <c r="J156" s="232">
        <v>2188.7666666666664</v>
      </c>
      <c r="K156" s="231">
        <v>2094.6999999999998</v>
      </c>
      <c r="L156" s="231">
        <v>2021</v>
      </c>
      <c r="M156" s="231">
        <v>1.77939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180.85</v>
      </c>
      <c r="D157" s="232">
        <v>179.23333333333335</v>
      </c>
      <c r="E157" s="232">
        <v>176.7166666666667</v>
      </c>
      <c r="F157" s="232">
        <v>172.58333333333334</v>
      </c>
      <c r="G157" s="232">
        <v>170.06666666666669</v>
      </c>
      <c r="H157" s="232">
        <v>183.3666666666667</v>
      </c>
      <c r="I157" s="232">
        <v>185.88333333333335</v>
      </c>
      <c r="J157" s="232">
        <v>190.01666666666671</v>
      </c>
      <c r="K157" s="231">
        <v>181.75</v>
      </c>
      <c r="L157" s="231">
        <v>175.1</v>
      </c>
      <c r="M157" s="231">
        <v>29.684249999999999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265.55</v>
      </c>
      <c r="D158" s="232">
        <v>264.03333333333336</v>
      </c>
      <c r="E158" s="232">
        <v>255.86666666666673</v>
      </c>
      <c r="F158" s="232">
        <v>246.18333333333337</v>
      </c>
      <c r="G158" s="232">
        <v>238.01666666666674</v>
      </c>
      <c r="H158" s="232">
        <v>273.7166666666667</v>
      </c>
      <c r="I158" s="232">
        <v>281.88333333333333</v>
      </c>
      <c r="J158" s="232">
        <v>291.56666666666672</v>
      </c>
      <c r="K158" s="231">
        <v>272.2</v>
      </c>
      <c r="L158" s="231">
        <v>254.35</v>
      </c>
      <c r="M158" s="231">
        <v>1.5058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136.69999999999999</v>
      </c>
      <c r="D159" s="232">
        <v>135.04999999999998</v>
      </c>
      <c r="E159" s="232">
        <v>132.74999999999997</v>
      </c>
      <c r="F159" s="232">
        <v>128.79999999999998</v>
      </c>
      <c r="G159" s="232">
        <v>126.49999999999997</v>
      </c>
      <c r="H159" s="232">
        <v>138.99999999999997</v>
      </c>
      <c r="I159" s="232">
        <v>141.29999999999998</v>
      </c>
      <c r="J159" s="232">
        <v>145.24999999999997</v>
      </c>
      <c r="K159" s="231">
        <v>137.35</v>
      </c>
      <c r="L159" s="231">
        <v>131.1</v>
      </c>
      <c r="M159" s="231">
        <v>106.7624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134.44999999999999</v>
      </c>
      <c r="D160" s="232">
        <v>133.76666666666665</v>
      </c>
      <c r="E160" s="232">
        <v>132.33333333333331</v>
      </c>
      <c r="F160" s="232">
        <v>130.21666666666667</v>
      </c>
      <c r="G160" s="232">
        <v>128.78333333333333</v>
      </c>
      <c r="H160" s="232">
        <v>135.8833333333333</v>
      </c>
      <c r="I160" s="232">
        <v>137.31666666666663</v>
      </c>
      <c r="J160" s="232">
        <v>139.43333333333328</v>
      </c>
      <c r="K160" s="231">
        <v>135.19999999999999</v>
      </c>
      <c r="L160" s="231">
        <v>131.65</v>
      </c>
      <c r="M160" s="231">
        <v>122.56476000000001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297.60000000000002</v>
      </c>
      <c r="D161" s="232">
        <v>293.33333333333331</v>
      </c>
      <c r="E161" s="232">
        <v>289.06666666666661</v>
      </c>
      <c r="F161" s="232">
        <v>280.5333333333333</v>
      </c>
      <c r="G161" s="232">
        <v>276.26666666666659</v>
      </c>
      <c r="H161" s="232">
        <v>301.86666666666662</v>
      </c>
      <c r="I161" s="232">
        <v>306.13333333333338</v>
      </c>
      <c r="J161" s="232">
        <v>314.66666666666663</v>
      </c>
      <c r="K161" s="231">
        <v>297.60000000000002</v>
      </c>
      <c r="L161" s="231">
        <v>284.8</v>
      </c>
      <c r="M161" s="231">
        <v>4.7701200000000004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4993.75</v>
      </c>
      <c r="D162" s="232">
        <v>5004.916666666667</v>
      </c>
      <c r="E162" s="232">
        <v>4969.3333333333339</v>
      </c>
      <c r="F162" s="232">
        <v>4944.916666666667</v>
      </c>
      <c r="G162" s="232">
        <v>4909.3333333333339</v>
      </c>
      <c r="H162" s="232">
        <v>5029.3333333333339</v>
      </c>
      <c r="I162" s="232">
        <v>5064.9166666666679</v>
      </c>
      <c r="J162" s="232">
        <v>5089.3333333333339</v>
      </c>
      <c r="K162" s="231">
        <v>5040.5</v>
      </c>
      <c r="L162" s="231">
        <v>4980.5</v>
      </c>
      <c r="M162" s="231">
        <v>0.37164999999999998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553.95000000000005</v>
      </c>
      <c r="D163" s="232">
        <v>545.1</v>
      </c>
      <c r="E163" s="232">
        <v>534.20000000000005</v>
      </c>
      <c r="F163" s="232">
        <v>514.45000000000005</v>
      </c>
      <c r="G163" s="232">
        <v>503.55000000000007</v>
      </c>
      <c r="H163" s="232">
        <v>564.85</v>
      </c>
      <c r="I163" s="232">
        <v>575.74999999999989</v>
      </c>
      <c r="J163" s="232">
        <v>595.5</v>
      </c>
      <c r="K163" s="231">
        <v>556</v>
      </c>
      <c r="L163" s="231">
        <v>525.35</v>
      </c>
      <c r="M163" s="231">
        <v>1.65995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172.45</v>
      </c>
      <c r="D164" s="232">
        <v>171.41666666666666</v>
      </c>
      <c r="E164" s="232">
        <v>169.0333333333333</v>
      </c>
      <c r="F164" s="232">
        <v>165.61666666666665</v>
      </c>
      <c r="G164" s="232">
        <v>163.23333333333329</v>
      </c>
      <c r="H164" s="232">
        <v>174.83333333333331</v>
      </c>
      <c r="I164" s="232">
        <v>177.2166666666667</v>
      </c>
      <c r="J164" s="232">
        <v>180.63333333333333</v>
      </c>
      <c r="K164" s="231">
        <v>173.8</v>
      </c>
      <c r="L164" s="231">
        <v>168</v>
      </c>
      <c r="M164" s="231">
        <v>4.3525700000000001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108.05</v>
      </c>
      <c r="D165" s="232">
        <v>107.28333333333332</v>
      </c>
      <c r="E165" s="232">
        <v>105.96666666666664</v>
      </c>
      <c r="F165" s="232">
        <v>103.88333333333333</v>
      </c>
      <c r="G165" s="232">
        <v>102.56666666666665</v>
      </c>
      <c r="H165" s="232">
        <v>109.36666666666663</v>
      </c>
      <c r="I165" s="232">
        <v>110.68333333333332</v>
      </c>
      <c r="J165" s="232">
        <v>112.76666666666662</v>
      </c>
      <c r="K165" s="231">
        <v>108.6</v>
      </c>
      <c r="L165" s="231">
        <v>105.2</v>
      </c>
      <c r="M165" s="231">
        <v>21.874580000000002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281.64999999999998</v>
      </c>
      <c r="D166" s="232">
        <v>279.88333333333333</v>
      </c>
      <c r="E166" s="232">
        <v>275.76666666666665</v>
      </c>
      <c r="F166" s="232">
        <v>269.88333333333333</v>
      </c>
      <c r="G166" s="232">
        <v>265.76666666666665</v>
      </c>
      <c r="H166" s="232">
        <v>285.76666666666665</v>
      </c>
      <c r="I166" s="232">
        <v>289.88333333333333</v>
      </c>
      <c r="J166" s="232">
        <v>295.76666666666665</v>
      </c>
      <c r="K166" s="231">
        <v>284</v>
      </c>
      <c r="L166" s="231">
        <v>274</v>
      </c>
      <c r="M166" s="231">
        <v>6.8188300000000002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1236.5</v>
      </c>
      <c r="D167" s="232">
        <v>1233.1666666666667</v>
      </c>
      <c r="E167" s="232">
        <v>1216.3333333333335</v>
      </c>
      <c r="F167" s="232">
        <v>1196.1666666666667</v>
      </c>
      <c r="G167" s="232">
        <v>1179.3333333333335</v>
      </c>
      <c r="H167" s="232">
        <v>1253.3333333333335</v>
      </c>
      <c r="I167" s="232">
        <v>1270.166666666667</v>
      </c>
      <c r="J167" s="232">
        <v>1290.3333333333335</v>
      </c>
      <c r="K167" s="231">
        <v>1250</v>
      </c>
      <c r="L167" s="231">
        <v>1213</v>
      </c>
      <c r="M167" s="231">
        <v>5.2359999999999997E-2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95.15</v>
      </c>
      <c r="D168" s="232">
        <v>95.649999999999991</v>
      </c>
      <c r="E168" s="232">
        <v>93.499999999999986</v>
      </c>
      <c r="F168" s="232">
        <v>91.85</v>
      </c>
      <c r="G168" s="232">
        <v>89.699999999999989</v>
      </c>
      <c r="H168" s="232">
        <v>97.299999999999983</v>
      </c>
      <c r="I168" s="232">
        <v>99.449999999999989</v>
      </c>
      <c r="J168" s="232">
        <v>101.09999999999998</v>
      </c>
      <c r="K168" s="231">
        <v>97.8</v>
      </c>
      <c r="L168" s="231">
        <v>94</v>
      </c>
      <c r="M168" s="231">
        <v>248.92166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1642.75</v>
      </c>
      <c r="D169" s="232">
        <v>1622.7</v>
      </c>
      <c r="E169" s="232">
        <v>1600.4</v>
      </c>
      <c r="F169" s="232">
        <v>1558.05</v>
      </c>
      <c r="G169" s="232">
        <v>1535.75</v>
      </c>
      <c r="H169" s="232">
        <v>1665.0500000000002</v>
      </c>
      <c r="I169" s="232">
        <v>1687.35</v>
      </c>
      <c r="J169" s="232">
        <v>1729.7000000000003</v>
      </c>
      <c r="K169" s="231">
        <v>1645</v>
      </c>
      <c r="L169" s="231">
        <v>1580.35</v>
      </c>
      <c r="M169" s="231">
        <v>1.3437699999999999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38.35</v>
      </c>
      <c r="D170" s="232">
        <v>37.93333333333333</v>
      </c>
      <c r="E170" s="232">
        <v>37.36666666666666</v>
      </c>
      <c r="F170" s="232">
        <v>36.383333333333333</v>
      </c>
      <c r="G170" s="232">
        <v>35.816666666666663</v>
      </c>
      <c r="H170" s="232">
        <v>38.916666666666657</v>
      </c>
      <c r="I170" s="232">
        <v>39.483333333333334</v>
      </c>
      <c r="J170" s="232">
        <v>40.466666666666654</v>
      </c>
      <c r="K170" s="231">
        <v>38.5</v>
      </c>
      <c r="L170" s="231">
        <v>36.950000000000003</v>
      </c>
      <c r="M170" s="231">
        <v>60.379350000000002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2331.5</v>
      </c>
      <c r="D171" s="232">
        <v>2332.1666666666665</v>
      </c>
      <c r="E171" s="232">
        <v>2320.333333333333</v>
      </c>
      <c r="F171" s="232">
        <v>2309.1666666666665</v>
      </c>
      <c r="G171" s="232">
        <v>2297.333333333333</v>
      </c>
      <c r="H171" s="232">
        <v>2343.333333333333</v>
      </c>
      <c r="I171" s="232">
        <v>2355.1666666666661</v>
      </c>
      <c r="J171" s="232">
        <v>2366.333333333333</v>
      </c>
      <c r="K171" s="231">
        <v>2344</v>
      </c>
      <c r="L171" s="231">
        <v>2321</v>
      </c>
      <c r="M171" s="231">
        <v>7.4389999999999998E-2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2916.05</v>
      </c>
      <c r="D172" s="232">
        <v>2917.0166666666664</v>
      </c>
      <c r="E172" s="232">
        <v>2889.0333333333328</v>
      </c>
      <c r="F172" s="232">
        <v>2862.0166666666664</v>
      </c>
      <c r="G172" s="232">
        <v>2834.0333333333328</v>
      </c>
      <c r="H172" s="232">
        <v>2944.0333333333328</v>
      </c>
      <c r="I172" s="232">
        <v>2972.0166666666664</v>
      </c>
      <c r="J172" s="232">
        <v>2999.0333333333328</v>
      </c>
      <c r="K172" s="231">
        <v>2945</v>
      </c>
      <c r="L172" s="231">
        <v>2890</v>
      </c>
      <c r="M172" s="231">
        <v>3.8210000000000001E-2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184.15</v>
      </c>
      <c r="D173" s="232">
        <v>182.71666666666667</v>
      </c>
      <c r="E173" s="232">
        <v>180.03333333333333</v>
      </c>
      <c r="F173" s="232">
        <v>175.91666666666666</v>
      </c>
      <c r="G173" s="232">
        <v>173.23333333333332</v>
      </c>
      <c r="H173" s="232">
        <v>186.83333333333334</v>
      </c>
      <c r="I173" s="232">
        <v>189.51666666666668</v>
      </c>
      <c r="J173" s="232">
        <v>193.63333333333335</v>
      </c>
      <c r="K173" s="231">
        <v>185.4</v>
      </c>
      <c r="L173" s="231">
        <v>178.6</v>
      </c>
      <c r="M173" s="231">
        <v>20.762619999999998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1301</v>
      </c>
      <c r="D174" s="232">
        <v>1309.9666666666667</v>
      </c>
      <c r="E174" s="232">
        <v>1291.0333333333333</v>
      </c>
      <c r="F174" s="232">
        <v>1281.0666666666666</v>
      </c>
      <c r="G174" s="232">
        <v>1262.1333333333332</v>
      </c>
      <c r="H174" s="232">
        <v>1319.9333333333334</v>
      </c>
      <c r="I174" s="232">
        <v>1338.8666666666668</v>
      </c>
      <c r="J174" s="232">
        <v>1348.8333333333335</v>
      </c>
      <c r="K174" s="231">
        <v>1328.9</v>
      </c>
      <c r="L174" s="231">
        <v>1300</v>
      </c>
      <c r="M174" s="231">
        <v>4.5598299999999998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1246.2</v>
      </c>
      <c r="D175" s="232">
        <v>1255.7</v>
      </c>
      <c r="E175" s="232">
        <v>1235.5</v>
      </c>
      <c r="F175" s="232">
        <v>1224.8</v>
      </c>
      <c r="G175" s="232">
        <v>1204.5999999999999</v>
      </c>
      <c r="H175" s="232">
        <v>1266.4000000000001</v>
      </c>
      <c r="I175" s="232">
        <v>1286.6000000000004</v>
      </c>
      <c r="J175" s="232">
        <v>1297.3000000000002</v>
      </c>
      <c r="K175" s="231">
        <v>1275.9000000000001</v>
      </c>
      <c r="L175" s="231">
        <v>1245</v>
      </c>
      <c r="M175" s="231">
        <v>0.53037000000000001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384</v>
      </c>
      <c r="D176" s="232">
        <v>380.5</v>
      </c>
      <c r="E176" s="232">
        <v>376</v>
      </c>
      <c r="F176" s="232">
        <v>368</v>
      </c>
      <c r="G176" s="232">
        <v>363.5</v>
      </c>
      <c r="H176" s="232">
        <v>388.5</v>
      </c>
      <c r="I176" s="232">
        <v>393</v>
      </c>
      <c r="J176" s="232">
        <v>401</v>
      </c>
      <c r="K176" s="231">
        <v>385</v>
      </c>
      <c r="L176" s="231">
        <v>372.5</v>
      </c>
      <c r="M176" s="231">
        <v>6.2986700000000004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1038.0999999999999</v>
      </c>
      <c r="D177" s="232">
        <v>1052.3500000000001</v>
      </c>
      <c r="E177" s="232">
        <v>1016.7500000000002</v>
      </c>
      <c r="F177" s="232">
        <v>995.40000000000009</v>
      </c>
      <c r="G177" s="232">
        <v>959.80000000000018</v>
      </c>
      <c r="H177" s="232">
        <v>1073.7000000000003</v>
      </c>
      <c r="I177" s="232">
        <v>1109.3000000000002</v>
      </c>
      <c r="J177" s="232">
        <v>1130.6500000000003</v>
      </c>
      <c r="K177" s="231">
        <v>1087.95</v>
      </c>
      <c r="L177" s="231">
        <v>1031</v>
      </c>
      <c r="M177" s="231">
        <v>0.90963000000000005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1923.2</v>
      </c>
      <c r="D178" s="232">
        <v>1895.6666666666667</v>
      </c>
      <c r="E178" s="232">
        <v>1862.5333333333335</v>
      </c>
      <c r="F178" s="232">
        <v>1801.8666666666668</v>
      </c>
      <c r="G178" s="232">
        <v>1768.7333333333336</v>
      </c>
      <c r="H178" s="232">
        <v>1956.3333333333335</v>
      </c>
      <c r="I178" s="232">
        <v>1989.4666666666667</v>
      </c>
      <c r="J178" s="232">
        <v>2050.1333333333332</v>
      </c>
      <c r="K178" s="231">
        <v>1928.8</v>
      </c>
      <c r="L178" s="231">
        <v>1835</v>
      </c>
      <c r="M178" s="231">
        <v>1.5868599999999999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450.5</v>
      </c>
      <c r="D179" s="232">
        <v>451.16666666666669</v>
      </c>
      <c r="E179" s="232">
        <v>448.38333333333338</v>
      </c>
      <c r="F179" s="232">
        <v>446.26666666666671</v>
      </c>
      <c r="G179" s="232">
        <v>443.48333333333341</v>
      </c>
      <c r="H179" s="232">
        <v>453.28333333333336</v>
      </c>
      <c r="I179" s="232">
        <v>456.06666666666666</v>
      </c>
      <c r="J179" s="232">
        <v>458.18333333333334</v>
      </c>
      <c r="K179" s="231">
        <v>453.95</v>
      </c>
      <c r="L179" s="231">
        <v>449.05</v>
      </c>
      <c r="M179" s="231">
        <v>0.62307999999999997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913.25</v>
      </c>
      <c r="D180" s="232">
        <v>911.6</v>
      </c>
      <c r="E180" s="232">
        <v>903.2</v>
      </c>
      <c r="F180" s="232">
        <v>893.15</v>
      </c>
      <c r="G180" s="232">
        <v>884.75</v>
      </c>
      <c r="H180" s="232">
        <v>921.65000000000009</v>
      </c>
      <c r="I180" s="232">
        <v>930.05</v>
      </c>
      <c r="J180" s="232">
        <v>940.10000000000014</v>
      </c>
      <c r="K180" s="231">
        <v>920</v>
      </c>
      <c r="L180" s="231">
        <v>901.55</v>
      </c>
      <c r="M180" s="231">
        <v>26.1769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429.6</v>
      </c>
      <c r="D181" s="232">
        <v>428.10000000000008</v>
      </c>
      <c r="E181" s="232">
        <v>421.40000000000015</v>
      </c>
      <c r="F181" s="232">
        <v>413.20000000000005</v>
      </c>
      <c r="G181" s="232">
        <v>406.50000000000011</v>
      </c>
      <c r="H181" s="232">
        <v>436.30000000000018</v>
      </c>
      <c r="I181" s="232">
        <v>443.00000000000011</v>
      </c>
      <c r="J181" s="232">
        <v>451.20000000000022</v>
      </c>
      <c r="K181" s="231">
        <v>434.8</v>
      </c>
      <c r="L181" s="231">
        <v>419.9</v>
      </c>
      <c r="M181" s="231">
        <v>1.1266499999999999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1181.5999999999999</v>
      </c>
      <c r="D182" s="232">
        <v>1174.45</v>
      </c>
      <c r="E182" s="232">
        <v>1158.9000000000001</v>
      </c>
      <c r="F182" s="232">
        <v>1136.2</v>
      </c>
      <c r="G182" s="232">
        <v>1120.6500000000001</v>
      </c>
      <c r="H182" s="232">
        <v>1197.1500000000001</v>
      </c>
      <c r="I182" s="232">
        <v>1212.6999999999998</v>
      </c>
      <c r="J182" s="232">
        <v>1235.4000000000001</v>
      </c>
      <c r="K182" s="231">
        <v>1190</v>
      </c>
      <c r="L182" s="231">
        <v>1151.75</v>
      </c>
      <c r="M182" s="231">
        <v>4.4496599999999997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295.64999999999998</v>
      </c>
      <c r="D183" s="232">
        <v>295.05</v>
      </c>
      <c r="E183" s="232">
        <v>292.60000000000002</v>
      </c>
      <c r="F183" s="232">
        <v>289.55</v>
      </c>
      <c r="G183" s="232">
        <v>287.10000000000002</v>
      </c>
      <c r="H183" s="232">
        <v>298.10000000000002</v>
      </c>
      <c r="I183" s="232">
        <v>300.54999999999995</v>
      </c>
      <c r="J183" s="232">
        <v>303.60000000000002</v>
      </c>
      <c r="K183" s="231">
        <v>297.5</v>
      </c>
      <c r="L183" s="231">
        <v>292</v>
      </c>
      <c r="M183" s="231">
        <v>8.0384499999999992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351.1</v>
      </c>
      <c r="D184" s="232">
        <v>349.34999999999997</v>
      </c>
      <c r="E184" s="232">
        <v>344.99999999999994</v>
      </c>
      <c r="F184" s="232">
        <v>338.9</v>
      </c>
      <c r="G184" s="232">
        <v>334.54999999999995</v>
      </c>
      <c r="H184" s="232">
        <v>355.44999999999993</v>
      </c>
      <c r="I184" s="232">
        <v>359.79999999999995</v>
      </c>
      <c r="J184" s="232">
        <v>365.89999999999992</v>
      </c>
      <c r="K184" s="231">
        <v>353.7</v>
      </c>
      <c r="L184" s="231">
        <v>343.25</v>
      </c>
      <c r="M184" s="231">
        <v>3.9786899999999998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1590.2</v>
      </c>
      <c r="D185" s="232">
        <v>1598.0999999999997</v>
      </c>
      <c r="E185" s="232">
        <v>1575.1999999999994</v>
      </c>
      <c r="F185" s="232">
        <v>1560.1999999999996</v>
      </c>
      <c r="G185" s="232">
        <v>1537.2999999999993</v>
      </c>
      <c r="H185" s="232">
        <v>1613.0999999999995</v>
      </c>
      <c r="I185" s="232">
        <v>1635.9999999999995</v>
      </c>
      <c r="J185" s="232">
        <v>1650.9999999999995</v>
      </c>
      <c r="K185" s="231">
        <v>1621</v>
      </c>
      <c r="L185" s="231">
        <v>1583.1</v>
      </c>
      <c r="M185" s="231">
        <v>15.28204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641.54999999999995</v>
      </c>
      <c r="D186" s="232">
        <v>638.01666666666665</v>
      </c>
      <c r="E186" s="232">
        <v>628.5333333333333</v>
      </c>
      <c r="F186" s="232">
        <v>615.51666666666665</v>
      </c>
      <c r="G186" s="232">
        <v>606.0333333333333</v>
      </c>
      <c r="H186" s="232">
        <v>651.0333333333333</v>
      </c>
      <c r="I186" s="232">
        <v>660.51666666666665</v>
      </c>
      <c r="J186" s="232">
        <v>673.5333333333333</v>
      </c>
      <c r="K186" s="231">
        <v>647.5</v>
      </c>
      <c r="L186" s="231">
        <v>625</v>
      </c>
      <c r="M186" s="231">
        <v>1.26528</v>
      </c>
      <c r="N186" s="1"/>
      <c r="O186" s="1"/>
    </row>
    <row r="187" spans="1:15" ht="12.75" customHeight="1">
      <c r="A187" s="30">
        <v>177</v>
      </c>
      <c r="B187" s="217" t="s">
        <v>855</v>
      </c>
      <c r="C187" s="231">
        <v>324.3</v>
      </c>
      <c r="D187" s="232">
        <v>311.81666666666666</v>
      </c>
      <c r="E187" s="232">
        <v>292.48333333333335</v>
      </c>
      <c r="F187" s="232">
        <v>260.66666666666669</v>
      </c>
      <c r="G187" s="232">
        <v>241.33333333333337</v>
      </c>
      <c r="H187" s="232">
        <v>343.63333333333333</v>
      </c>
      <c r="I187" s="232">
        <v>362.9666666666667</v>
      </c>
      <c r="J187" s="232">
        <v>394.7833333333333</v>
      </c>
      <c r="K187" s="231">
        <v>331.15</v>
      </c>
      <c r="L187" s="231">
        <v>280</v>
      </c>
      <c r="M187" s="231">
        <v>10.435359999999999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1997</v>
      </c>
      <c r="D188" s="232">
        <v>1976.5333333333335</v>
      </c>
      <c r="E188" s="232">
        <v>1952.0666666666671</v>
      </c>
      <c r="F188" s="232">
        <v>1907.1333333333334</v>
      </c>
      <c r="G188" s="232">
        <v>1882.666666666667</v>
      </c>
      <c r="H188" s="232">
        <v>2021.4666666666672</v>
      </c>
      <c r="I188" s="232">
        <v>2045.9333333333338</v>
      </c>
      <c r="J188" s="232">
        <v>2090.8666666666672</v>
      </c>
      <c r="K188" s="231">
        <v>2001</v>
      </c>
      <c r="L188" s="231">
        <v>1931.6</v>
      </c>
      <c r="M188" s="231">
        <v>0.89387000000000005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686.9</v>
      </c>
      <c r="D189" s="232">
        <v>687.76666666666677</v>
      </c>
      <c r="E189" s="232">
        <v>681.13333333333355</v>
      </c>
      <c r="F189" s="232">
        <v>675.36666666666679</v>
      </c>
      <c r="G189" s="232">
        <v>668.73333333333358</v>
      </c>
      <c r="H189" s="232">
        <v>693.53333333333353</v>
      </c>
      <c r="I189" s="232">
        <v>700.16666666666674</v>
      </c>
      <c r="J189" s="232">
        <v>705.93333333333351</v>
      </c>
      <c r="K189" s="231">
        <v>694.4</v>
      </c>
      <c r="L189" s="231">
        <v>682</v>
      </c>
      <c r="M189" s="231">
        <v>0.54747999999999997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257.89999999999998</v>
      </c>
      <c r="D190" s="232">
        <v>248.79999999999998</v>
      </c>
      <c r="E190" s="232">
        <v>234.59999999999997</v>
      </c>
      <c r="F190" s="232">
        <v>211.29999999999998</v>
      </c>
      <c r="G190" s="232">
        <v>197.09999999999997</v>
      </c>
      <c r="H190" s="232">
        <v>272.09999999999997</v>
      </c>
      <c r="I190" s="232">
        <v>286.29999999999995</v>
      </c>
      <c r="J190" s="232">
        <v>309.59999999999997</v>
      </c>
      <c r="K190" s="231">
        <v>263</v>
      </c>
      <c r="L190" s="231">
        <v>225.5</v>
      </c>
      <c r="M190" s="231">
        <v>11.58189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2777.4</v>
      </c>
      <c r="D191" s="232">
        <v>2706.1833333333329</v>
      </c>
      <c r="E191" s="232">
        <v>2613.8666666666659</v>
      </c>
      <c r="F191" s="232">
        <v>2450.333333333333</v>
      </c>
      <c r="G191" s="232">
        <v>2358.016666666666</v>
      </c>
      <c r="H191" s="232">
        <v>2869.7166666666658</v>
      </c>
      <c r="I191" s="232">
        <v>2962.0333333333324</v>
      </c>
      <c r="J191" s="232">
        <v>3125.5666666666657</v>
      </c>
      <c r="K191" s="231">
        <v>2798.5</v>
      </c>
      <c r="L191" s="231">
        <v>2542.65</v>
      </c>
      <c r="M191" s="231">
        <v>4.05722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456.95</v>
      </c>
      <c r="D192" s="232">
        <v>454.33333333333331</v>
      </c>
      <c r="E192" s="232">
        <v>448.66666666666663</v>
      </c>
      <c r="F192" s="232">
        <v>440.38333333333333</v>
      </c>
      <c r="G192" s="232">
        <v>434.71666666666664</v>
      </c>
      <c r="H192" s="232">
        <v>462.61666666666662</v>
      </c>
      <c r="I192" s="232">
        <v>468.28333333333325</v>
      </c>
      <c r="J192" s="232">
        <v>476.56666666666661</v>
      </c>
      <c r="K192" s="231">
        <v>460</v>
      </c>
      <c r="L192" s="231">
        <v>446.05</v>
      </c>
      <c r="M192" s="231">
        <v>9.1394900000000003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550.4</v>
      </c>
      <c r="D193" s="232">
        <v>543.26666666666665</v>
      </c>
      <c r="E193" s="232">
        <v>533.13333333333333</v>
      </c>
      <c r="F193" s="232">
        <v>515.86666666666667</v>
      </c>
      <c r="G193" s="232">
        <v>505.73333333333335</v>
      </c>
      <c r="H193" s="232">
        <v>560.5333333333333</v>
      </c>
      <c r="I193" s="232">
        <v>570.66666666666652</v>
      </c>
      <c r="J193" s="232">
        <v>587.93333333333328</v>
      </c>
      <c r="K193" s="231">
        <v>553.4</v>
      </c>
      <c r="L193" s="231">
        <v>526</v>
      </c>
      <c r="M193" s="231">
        <v>10.42353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93.95</v>
      </c>
      <c r="D194" s="232">
        <v>92.766666666666666</v>
      </c>
      <c r="E194" s="232">
        <v>91.333333333333329</v>
      </c>
      <c r="F194" s="232">
        <v>88.716666666666669</v>
      </c>
      <c r="G194" s="232">
        <v>87.283333333333331</v>
      </c>
      <c r="H194" s="232">
        <v>95.383333333333326</v>
      </c>
      <c r="I194" s="232">
        <v>96.816666666666663</v>
      </c>
      <c r="J194" s="232">
        <v>99.433333333333323</v>
      </c>
      <c r="K194" s="231">
        <v>94.2</v>
      </c>
      <c r="L194" s="231">
        <v>90.15</v>
      </c>
      <c r="M194" s="231">
        <v>8.2044099999999993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129.6</v>
      </c>
      <c r="D195" s="232">
        <v>128.61666666666667</v>
      </c>
      <c r="E195" s="232">
        <v>126.73333333333335</v>
      </c>
      <c r="F195" s="232">
        <v>123.86666666666667</v>
      </c>
      <c r="G195" s="232">
        <v>121.98333333333335</v>
      </c>
      <c r="H195" s="232">
        <v>131.48333333333335</v>
      </c>
      <c r="I195" s="232">
        <v>133.36666666666667</v>
      </c>
      <c r="J195" s="232">
        <v>136.23333333333335</v>
      </c>
      <c r="K195" s="231">
        <v>130.5</v>
      </c>
      <c r="L195" s="231">
        <v>125.75</v>
      </c>
      <c r="M195" s="231">
        <v>25.55322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269.8</v>
      </c>
      <c r="D196" s="232">
        <v>268.2</v>
      </c>
      <c r="E196" s="232">
        <v>266.39999999999998</v>
      </c>
      <c r="F196" s="232">
        <v>263</v>
      </c>
      <c r="G196" s="232">
        <v>261.2</v>
      </c>
      <c r="H196" s="232">
        <v>271.59999999999997</v>
      </c>
      <c r="I196" s="232">
        <v>273.40000000000003</v>
      </c>
      <c r="J196" s="232">
        <v>276.79999999999995</v>
      </c>
      <c r="K196" s="231">
        <v>270</v>
      </c>
      <c r="L196" s="231">
        <v>264.8</v>
      </c>
      <c r="M196" s="231">
        <v>7.47675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1036.05</v>
      </c>
      <c r="D197" s="232">
        <v>1029.0666666666666</v>
      </c>
      <c r="E197" s="232">
        <v>1012.1833333333332</v>
      </c>
      <c r="F197" s="232">
        <v>988.31666666666661</v>
      </c>
      <c r="G197" s="232">
        <v>971.43333333333317</v>
      </c>
      <c r="H197" s="232">
        <v>1052.9333333333332</v>
      </c>
      <c r="I197" s="232">
        <v>1069.8166666666664</v>
      </c>
      <c r="J197" s="232">
        <v>1093.6833333333332</v>
      </c>
      <c r="K197" s="231">
        <v>1045.95</v>
      </c>
      <c r="L197" s="231">
        <v>1005.2</v>
      </c>
      <c r="M197" s="231">
        <v>0.87512999999999996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1122.2</v>
      </c>
      <c r="D198" s="232">
        <v>1124.3</v>
      </c>
      <c r="E198" s="232">
        <v>1110.8999999999999</v>
      </c>
      <c r="F198" s="232">
        <v>1099.5999999999999</v>
      </c>
      <c r="G198" s="232">
        <v>1086.1999999999998</v>
      </c>
      <c r="H198" s="232">
        <v>1135.5999999999999</v>
      </c>
      <c r="I198" s="232">
        <v>1149</v>
      </c>
      <c r="J198" s="232">
        <v>1160.3</v>
      </c>
      <c r="K198" s="231">
        <v>1137.7</v>
      </c>
      <c r="L198" s="231">
        <v>1113</v>
      </c>
      <c r="M198" s="231">
        <v>45.828580000000002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1890.35</v>
      </c>
      <c r="D199" s="232">
        <v>1883.7833333333335</v>
      </c>
      <c r="E199" s="232">
        <v>1867.5666666666671</v>
      </c>
      <c r="F199" s="232">
        <v>1844.7833333333335</v>
      </c>
      <c r="G199" s="232">
        <v>1828.5666666666671</v>
      </c>
      <c r="H199" s="232">
        <v>1906.5666666666671</v>
      </c>
      <c r="I199" s="232">
        <v>1922.7833333333338</v>
      </c>
      <c r="J199" s="232">
        <v>1945.5666666666671</v>
      </c>
      <c r="K199" s="231">
        <v>1900</v>
      </c>
      <c r="L199" s="231">
        <v>1861</v>
      </c>
      <c r="M199" s="231">
        <v>4.8220299999999998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1603.5</v>
      </c>
      <c r="D200" s="232">
        <v>1607.0666666666666</v>
      </c>
      <c r="E200" s="232">
        <v>1591.4333333333332</v>
      </c>
      <c r="F200" s="232">
        <v>1579.3666666666666</v>
      </c>
      <c r="G200" s="232">
        <v>1563.7333333333331</v>
      </c>
      <c r="H200" s="232">
        <v>1619.1333333333332</v>
      </c>
      <c r="I200" s="232">
        <v>1634.7666666666664</v>
      </c>
      <c r="J200" s="232">
        <v>1646.8333333333333</v>
      </c>
      <c r="K200" s="231">
        <v>1622.7</v>
      </c>
      <c r="L200" s="231">
        <v>1595</v>
      </c>
      <c r="M200" s="231">
        <v>92.981219999999993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578.85</v>
      </c>
      <c r="D201" s="232">
        <v>580.43333333333328</v>
      </c>
      <c r="E201" s="232">
        <v>571.36666666666656</v>
      </c>
      <c r="F201" s="232">
        <v>563.88333333333333</v>
      </c>
      <c r="G201" s="232">
        <v>554.81666666666661</v>
      </c>
      <c r="H201" s="232">
        <v>587.91666666666652</v>
      </c>
      <c r="I201" s="232">
        <v>596.98333333333335</v>
      </c>
      <c r="J201" s="232">
        <v>604.46666666666647</v>
      </c>
      <c r="K201" s="231">
        <v>589.5</v>
      </c>
      <c r="L201" s="231">
        <v>572.95000000000005</v>
      </c>
      <c r="M201" s="231">
        <v>30.73978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69.3</v>
      </c>
      <c r="D202" s="232">
        <v>68.966666666666654</v>
      </c>
      <c r="E202" s="232">
        <v>68.133333333333312</v>
      </c>
      <c r="F202" s="232">
        <v>66.966666666666654</v>
      </c>
      <c r="G202" s="232">
        <v>66.133333333333312</v>
      </c>
      <c r="H202" s="232">
        <v>70.133333333333312</v>
      </c>
      <c r="I202" s="232">
        <v>70.966666666666654</v>
      </c>
      <c r="J202" s="232">
        <v>72.133333333333312</v>
      </c>
      <c r="K202" s="231">
        <v>69.8</v>
      </c>
      <c r="L202" s="231">
        <v>67.8</v>
      </c>
      <c r="M202" s="231">
        <v>46.83005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606.1</v>
      </c>
      <c r="D203" s="232">
        <v>605.63333333333333</v>
      </c>
      <c r="E203" s="232">
        <v>597.66666666666663</v>
      </c>
      <c r="F203" s="232">
        <v>589.23333333333335</v>
      </c>
      <c r="G203" s="232">
        <v>581.26666666666665</v>
      </c>
      <c r="H203" s="232">
        <v>614.06666666666661</v>
      </c>
      <c r="I203" s="232">
        <v>622.0333333333333</v>
      </c>
      <c r="J203" s="232">
        <v>630.46666666666658</v>
      </c>
      <c r="K203" s="231">
        <v>613.6</v>
      </c>
      <c r="L203" s="231">
        <v>597.20000000000005</v>
      </c>
      <c r="M203" s="231">
        <v>0.18154000000000001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846.1</v>
      </c>
      <c r="D204" s="232">
        <v>840.61666666666667</v>
      </c>
      <c r="E204" s="232">
        <v>831.23333333333335</v>
      </c>
      <c r="F204" s="232">
        <v>816.36666666666667</v>
      </c>
      <c r="G204" s="232">
        <v>806.98333333333335</v>
      </c>
      <c r="H204" s="232">
        <v>855.48333333333335</v>
      </c>
      <c r="I204" s="232">
        <v>864.86666666666679</v>
      </c>
      <c r="J204" s="232">
        <v>879.73333333333335</v>
      </c>
      <c r="K204" s="231">
        <v>850</v>
      </c>
      <c r="L204" s="231">
        <v>825.75</v>
      </c>
      <c r="M204" s="231">
        <v>1.7379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892.75</v>
      </c>
      <c r="D205" s="232">
        <v>892.16666666666663</v>
      </c>
      <c r="E205" s="232">
        <v>880.43333333333328</v>
      </c>
      <c r="F205" s="232">
        <v>868.11666666666667</v>
      </c>
      <c r="G205" s="232">
        <v>856.38333333333333</v>
      </c>
      <c r="H205" s="232">
        <v>904.48333333333323</v>
      </c>
      <c r="I205" s="232">
        <v>916.21666666666658</v>
      </c>
      <c r="J205" s="232">
        <v>928.53333333333319</v>
      </c>
      <c r="K205" s="231">
        <v>903.9</v>
      </c>
      <c r="L205" s="231">
        <v>879.85</v>
      </c>
      <c r="M205" s="231">
        <v>7.1550000000000002E-2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1181.75</v>
      </c>
      <c r="D206" s="232">
        <v>1175.25</v>
      </c>
      <c r="E206" s="232">
        <v>1164.5</v>
      </c>
      <c r="F206" s="232">
        <v>1147.25</v>
      </c>
      <c r="G206" s="232">
        <v>1136.5</v>
      </c>
      <c r="H206" s="232">
        <v>1192.5</v>
      </c>
      <c r="I206" s="232">
        <v>1203.25</v>
      </c>
      <c r="J206" s="232">
        <v>1220.5</v>
      </c>
      <c r="K206" s="231">
        <v>1186</v>
      </c>
      <c r="L206" s="231">
        <v>1158</v>
      </c>
      <c r="M206" s="231">
        <v>9.71218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2763.25</v>
      </c>
      <c r="D207" s="232">
        <v>2739.9500000000003</v>
      </c>
      <c r="E207" s="232">
        <v>2707.9000000000005</v>
      </c>
      <c r="F207" s="232">
        <v>2652.55</v>
      </c>
      <c r="G207" s="232">
        <v>2620.5000000000005</v>
      </c>
      <c r="H207" s="232">
        <v>2795.3000000000006</v>
      </c>
      <c r="I207" s="232">
        <v>2827.3500000000008</v>
      </c>
      <c r="J207" s="232">
        <v>2882.7000000000007</v>
      </c>
      <c r="K207" s="231">
        <v>2772</v>
      </c>
      <c r="L207" s="231">
        <v>2684.6</v>
      </c>
      <c r="M207" s="231">
        <v>5.7960099999999999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358.6</v>
      </c>
      <c r="D208" s="232">
        <v>355.86666666666662</v>
      </c>
      <c r="E208" s="232">
        <v>341.73333333333323</v>
      </c>
      <c r="F208" s="232">
        <v>324.86666666666662</v>
      </c>
      <c r="G208" s="232">
        <v>310.73333333333323</v>
      </c>
      <c r="H208" s="232">
        <v>372.73333333333323</v>
      </c>
      <c r="I208" s="232">
        <v>386.86666666666656</v>
      </c>
      <c r="J208" s="232">
        <v>403.73333333333323</v>
      </c>
      <c r="K208" s="231">
        <v>370</v>
      </c>
      <c r="L208" s="231">
        <v>339</v>
      </c>
      <c r="M208" s="231">
        <v>3.9546999999999999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468.4</v>
      </c>
      <c r="D209" s="232">
        <v>470.08333333333331</v>
      </c>
      <c r="E209" s="232">
        <v>463.81666666666661</v>
      </c>
      <c r="F209" s="232">
        <v>459.23333333333329</v>
      </c>
      <c r="G209" s="232">
        <v>452.96666666666658</v>
      </c>
      <c r="H209" s="232">
        <v>474.66666666666663</v>
      </c>
      <c r="I209" s="232">
        <v>480.93333333333339</v>
      </c>
      <c r="J209" s="232">
        <v>485.51666666666665</v>
      </c>
      <c r="K209" s="231">
        <v>476.35</v>
      </c>
      <c r="L209" s="231">
        <v>465.5</v>
      </c>
      <c r="M209" s="231">
        <v>56.796039999999998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1309.5999999999999</v>
      </c>
      <c r="D210" s="232">
        <v>1312.4833333333333</v>
      </c>
      <c r="E210" s="232">
        <v>1294.9666666666667</v>
      </c>
      <c r="F210" s="232">
        <v>1280.3333333333333</v>
      </c>
      <c r="G210" s="232">
        <v>1262.8166666666666</v>
      </c>
      <c r="H210" s="232">
        <v>1327.1166666666668</v>
      </c>
      <c r="I210" s="232">
        <v>1344.6333333333337</v>
      </c>
      <c r="J210" s="232">
        <v>1359.2666666666669</v>
      </c>
      <c r="K210" s="231">
        <v>1330</v>
      </c>
      <c r="L210" s="231">
        <v>1297.8499999999999</v>
      </c>
      <c r="M210" s="231">
        <v>0.60482000000000002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2552.85</v>
      </c>
      <c r="D211" s="232">
        <v>2531.2166666666667</v>
      </c>
      <c r="E211" s="232">
        <v>2491.6333333333332</v>
      </c>
      <c r="F211" s="232">
        <v>2430.4166666666665</v>
      </c>
      <c r="G211" s="232">
        <v>2390.833333333333</v>
      </c>
      <c r="H211" s="232">
        <v>2592.4333333333334</v>
      </c>
      <c r="I211" s="232">
        <v>2632.0166666666664</v>
      </c>
      <c r="J211" s="232">
        <v>2693.2333333333336</v>
      </c>
      <c r="K211" s="231">
        <v>2570.8000000000002</v>
      </c>
      <c r="L211" s="231">
        <v>2470</v>
      </c>
      <c r="M211" s="231">
        <v>12.005750000000001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123.3</v>
      </c>
      <c r="D212" s="232">
        <v>122.75</v>
      </c>
      <c r="E212" s="232">
        <v>121.1</v>
      </c>
      <c r="F212" s="232">
        <v>118.89999999999999</v>
      </c>
      <c r="G212" s="232">
        <v>117.24999999999999</v>
      </c>
      <c r="H212" s="232">
        <v>124.95</v>
      </c>
      <c r="I212" s="232">
        <v>126.60000000000001</v>
      </c>
      <c r="J212" s="232">
        <v>128.80000000000001</v>
      </c>
      <c r="K212" s="231">
        <v>124.4</v>
      </c>
      <c r="L212" s="231">
        <v>120.55</v>
      </c>
      <c r="M212" s="231">
        <v>27.555040000000002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237.9</v>
      </c>
      <c r="D213" s="232">
        <v>237.76666666666668</v>
      </c>
      <c r="E213" s="232">
        <v>235.23333333333335</v>
      </c>
      <c r="F213" s="232">
        <v>232.56666666666666</v>
      </c>
      <c r="G213" s="232">
        <v>230.03333333333333</v>
      </c>
      <c r="H213" s="232">
        <v>240.43333333333337</v>
      </c>
      <c r="I213" s="232">
        <v>242.96666666666673</v>
      </c>
      <c r="J213" s="232">
        <v>245.63333333333338</v>
      </c>
      <c r="K213" s="231">
        <v>240.3</v>
      </c>
      <c r="L213" s="231">
        <v>235.1</v>
      </c>
      <c r="M213" s="231">
        <v>46.735149999999997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2576.75</v>
      </c>
      <c r="D214" s="232">
        <v>2569.3833333333332</v>
      </c>
      <c r="E214" s="232">
        <v>2548.5666666666666</v>
      </c>
      <c r="F214" s="232">
        <v>2520.3833333333332</v>
      </c>
      <c r="G214" s="232">
        <v>2499.5666666666666</v>
      </c>
      <c r="H214" s="232">
        <v>2597.5666666666666</v>
      </c>
      <c r="I214" s="232">
        <v>2618.3833333333332</v>
      </c>
      <c r="J214" s="232">
        <v>2646.5666666666666</v>
      </c>
      <c r="K214" s="231">
        <v>2590.1999999999998</v>
      </c>
      <c r="L214" s="231">
        <v>2541.1999999999998</v>
      </c>
      <c r="M214" s="231">
        <v>23.667940000000002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332.85</v>
      </c>
      <c r="D215" s="232">
        <v>332.91666666666669</v>
      </c>
      <c r="E215" s="232">
        <v>329.93333333333339</v>
      </c>
      <c r="F215" s="232">
        <v>327.01666666666671</v>
      </c>
      <c r="G215" s="232">
        <v>324.03333333333342</v>
      </c>
      <c r="H215" s="232">
        <v>335.83333333333337</v>
      </c>
      <c r="I215" s="232">
        <v>338.81666666666661</v>
      </c>
      <c r="J215" s="232">
        <v>341.73333333333335</v>
      </c>
      <c r="K215" s="231">
        <v>335.9</v>
      </c>
      <c r="L215" s="231">
        <v>330</v>
      </c>
      <c r="M215" s="231">
        <v>5.9047599999999996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3103.7</v>
      </c>
      <c r="D216" s="232">
        <v>3087.8833333333332</v>
      </c>
      <c r="E216" s="232">
        <v>3028.9666666666662</v>
      </c>
      <c r="F216" s="232">
        <v>2954.2333333333331</v>
      </c>
      <c r="G216" s="232">
        <v>2895.3166666666662</v>
      </c>
      <c r="H216" s="232">
        <v>3162.6166666666663</v>
      </c>
      <c r="I216" s="232">
        <v>3221.5333333333333</v>
      </c>
      <c r="J216" s="232">
        <v>3296.2666666666664</v>
      </c>
      <c r="K216" s="231">
        <v>3146.8</v>
      </c>
      <c r="L216" s="231">
        <v>3013.15</v>
      </c>
      <c r="M216" s="231">
        <v>0.12992999999999999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738.4</v>
      </c>
      <c r="D217" s="232">
        <v>743.18333333333339</v>
      </c>
      <c r="E217" s="232">
        <v>725.21666666666681</v>
      </c>
      <c r="F217" s="232">
        <v>712.03333333333342</v>
      </c>
      <c r="G217" s="232">
        <v>694.06666666666683</v>
      </c>
      <c r="H217" s="232">
        <v>756.36666666666679</v>
      </c>
      <c r="I217" s="232">
        <v>774.33333333333348</v>
      </c>
      <c r="J217" s="232">
        <v>787.51666666666677</v>
      </c>
      <c r="K217" s="231">
        <v>761.15</v>
      </c>
      <c r="L217" s="231">
        <v>730</v>
      </c>
      <c r="M217" s="231">
        <v>1.3162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39223.300000000003</v>
      </c>
      <c r="D218" s="232">
        <v>38865.916666666664</v>
      </c>
      <c r="E218" s="232">
        <v>38331.833333333328</v>
      </c>
      <c r="F218" s="232">
        <v>37440.366666666661</v>
      </c>
      <c r="G218" s="232">
        <v>36906.283333333326</v>
      </c>
      <c r="H218" s="232">
        <v>39757.383333333331</v>
      </c>
      <c r="I218" s="232">
        <v>40291.46666666666</v>
      </c>
      <c r="J218" s="232">
        <v>41182.933333333334</v>
      </c>
      <c r="K218" s="231">
        <v>39400</v>
      </c>
      <c r="L218" s="231">
        <v>37974.449999999997</v>
      </c>
      <c r="M218" s="231">
        <v>7.5740000000000002E-2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48.5</v>
      </c>
      <c r="D219" s="232">
        <v>47.949999999999996</v>
      </c>
      <c r="E219" s="232">
        <v>46.949999999999989</v>
      </c>
      <c r="F219" s="232">
        <v>45.399999999999991</v>
      </c>
      <c r="G219" s="232">
        <v>44.399999999999984</v>
      </c>
      <c r="H219" s="232">
        <v>49.499999999999993</v>
      </c>
      <c r="I219" s="232">
        <v>50.500000000000007</v>
      </c>
      <c r="J219" s="232">
        <v>52.05</v>
      </c>
      <c r="K219" s="231">
        <v>48.95</v>
      </c>
      <c r="L219" s="231">
        <v>46.4</v>
      </c>
      <c r="M219" s="231">
        <v>48.778109999999998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2622.95</v>
      </c>
      <c r="D220" s="232">
        <v>2627.65</v>
      </c>
      <c r="E220" s="232">
        <v>2600.8000000000002</v>
      </c>
      <c r="F220" s="232">
        <v>2578.65</v>
      </c>
      <c r="G220" s="232">
        <v>2551.8000000000002</v>
      </c>
      <c r="H220" s="232">
        <v>2649.8</v>
      </c>
      <c r="I220" s="232">
        <v>2676.6499999999996</v>
      </c>
      <c r="J220" s="232">
        <v>2698.8</v>
      </c>
      <c r="K220" s="231">
        <v>2654.5</v>
      </c>
      <c r="L220" s="231">
        <v>2605.5</v>
      </c>
      <c r="M220" s="231">
        <v>57.218359999999997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831.9</v>
      </c>
      <c r="D221" s="232">
        <v>828.09999999999991</v>
      </c>
      <c r="E221" s="232">
        <v>817.89999999999986</v>
      </c>
      <c r="F221" s="232">
        <v>803.9</v>
      </c>
      <c r="G221" s="232">
        <v>793.69999999999993</v>
      </c>
      <c r="H221" s="232">
        <v>842.0999999999998</v>
      </c>
      <c r="I221" s="232">
        <v>852.29999999999984</v>
      </c>
      <c r="J221" s="232">
        <v>866.29999999999973</v>
      </c>
      <c r="K221" s="231">
        <v>838.3</v>
      </c>
      <c r="L221" s="231">
        <v>814.1</v>
      </c>
      <c r="M221" s="231">
        <v>272.91226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1129.75</v>
      </c>
      <c r="D222" s="232">
        <v>1129.2833333333333</v>
      </c>
      <c r="E222" s="232">
        <v>1119.3666666666666</v>
      </c>
      <c r="F222" s="232">
        <v>1108.9833333333333</v>
      </c>
      <c r="G222" s="232">
        <v>1099.0666666666666</v>
      </c>
      <c r="H222" s="232">
        <v>1139.6666666666665</v>
      </c>
      <c r="I222" s="232">
        <v>1149.5833333333335</v>
      </c>
      <c r="J222" s="232">
        <v>1159.9666666666665</v>
      </c>
      <c r="K222" s="231">
        <v>1139.2</v>
      </c>
      <c r="L222" s="231">
        <v>1118.9000000000001</v>
      </c>
      <c r="M222" s="231">
        <v>12.118040000000001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452.4</v>
      </c>
      <c r="D223" s="232">
        <v>452.45</v>
      </c>
      <c r="E223" s="232">
        <v>447.95</v>
      </c>
      <c r="F223" s="232">
        <v>443.5</v>
      </c>
      <c r="G223" s="232">
        <v>439</v>
      </c>
      <c r="H223" s="232">
        <v>456.9</v>
      </c>
      <c r="I223" s="232">
        <v>461.4</v>
      </c>
      <c r="J223" s="232">
        <v>465.84999999999997</v>
      </c>
      <c r="K223" s="231">
        <v>456.95</v>
      </c>
      <c r="L223" s="231">
        <v>448</v>
      </c>
      <c r="M223" s="231">
        <v>12.85506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492.75</v>
      </c>
      <c r="D224" s="232">
        <v>490.5</v>
      </c>
      <c r="E224" s="232">
        <v>482.75</v>
      </c>
      <c r="F224" s="232">
        <v>472.75</v>
      </c>
      <c r="G224" s="232">
        <v>465</v>
      </c>
      <c r="H224" s="232">
        <v>500.5</v>
      </c>
      <c r="I224" s="232">
        <v>508.25</v>
      </c>
      <c r="J224" s="232">
        <v>518.25</v>
      </c>
      <c r="K224" s="231">
        <v>498.25</v>
      </c>
      <c r="L224" s="231">
        <v>480.5</v>
      </c>
      <c r="M224" s="231">
        <v>1.7852600000000001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52.2</v>
      </c>
      <c r="D225" s="232">
        <v>51.566666666666663</v>
      </c>
      <c r="E225" s="232">
        <v>50.483333333333327</v>
      </c>
      <c r="F225" s="232">
        <v>48.766666666666666</v>
      </c>
      <c r="G225" s="232">
        <v>47.68333333333333</v>
      </c>
      <c r="H225" s="232">
        <v>53.283333333333324</v>
      </c>
      <c r="I225" s="232">
        <v>54.366666666666667</v>
      </c>
      <c r="J225" s="232">
        <v>56.083333333333321</v>
      </c>
      <c r="K225" s="231">
        <v>52.65</v>
      </c>
      <c r="L225" s="231">
        <v>49.85</v>
      </c>
      <c r="M225" s="231">
        <v>77.440460000000002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58.2</v>
      </c>
      <c r="D226" s="232">
        <v>57.65</v>
      </c>
      <c r="E226" s="232">
        <v>56.8</v>
      </c>
      <c r="F226" s="232">
        <v>55.4</v>
      </c>
      <c r="G226" s="232">
        <v>54.55</v>
      </c>
      <c r="H226" s="232">
        <v>59.05</v>
      </c>
      <c r="I226" s="232">
        <v>59.900000000000006</v>
      </c>
      <c r="J226" s="232">
        <v>61.3</v>
      </c>
      <c r="K226" s="231">
        <v>58.5</v>
      </c>
      <c r="L226" s="231">
        <v>56.25</v>
      </c>
      <c r="M226" s="231">
        <v>317.53859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85.75</v>
      </c>
      <c r="D227" s="232">
        <v>84.416666666666671</v>
      </c>
      <c r="E227" s="232">
        <v>82.833333333333343</v>
      </c>
      <c r="F227" s="232">
        <v>79.916666666666671</v>
      </c>
      <c r="G227" s="232">
        <v>78.333333333333343</v>
      </c>
      <c r="H227" s="232">
        <v>87.333333333333343</v>
      </c>
      <c r="I227" s="232">
        <v>88.916666666666686</v>
      </c>
      <c r="J227" s="232">
        <v>91.833333333333343</v>
      </c>
      <c r="K227" s="231">
        <v>86</v>
      </c>
      <c r="L227" s="231">
        <v>81.5</v>
      </c>
      <c r="M227" s="231">
        <v>104.91813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851.7</v>
      </c>
      <c r="D228" s="232">
        <v>848.1</v>
      </c>
      <c r="E228" s="232">
        <v>838.65000000000009</v>
      </c>
      <c r="F228" s="232">
        <v>825.6</v>
      </c>
      <c r="G228" s="232">
        <v>816.15000000000009</v>
      </c>
      <c r="H228" s="232">
        <v>861.15000000000009</v>
      </c>
      <c r="I228" s="232">
        <v>870.60000000000014</v>
      </c>
      <c r="J228" s="232">
        <v>883.65000000000009</v>
      </c>
      <c r="K228" s="231">
        <v>857.55</v>
      </c>
      <c r="L228" s="231">
        <v>835.05</v>
      </c>
      <c r="M228" s="231">
        <v>0.18401000000000001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513.35</v>
      </c>
      <c r="D229" s="232">
        <v>500.2</v>
      </c>
      <c r="E229" s="232">
        <v>479.15</v>
      </c>
      <c r="F229" s="232">
        <v>444.95</v>
      </c>
      <c r="G229" s="232">
        <v>423.9</v>
      </c>
      <c r="H229" s="232">
        <v>534.4</v>
      </c>
      <c r="I229" s="232">
        <v>555.45000000000005</v>
      </c>
      <c r="J229" s="232">
        <v>589.65</v>
      </c>
      <c r="K229" s="231">
        <v>521.25</v>
      </c>
      <c r="L229" s="231">
        <v>466</v>
      </c>
      <c r="M229" s="231">
        <v>17.200140000000001</v>
      </c>
      <c r="N229" s="1"/>
      <c r="O229" s="1"/>
    </row>
    <row r="230" spans="1:15" ht="12.75" customHeight="1">
      <c r="A230" s="30">
        <v>220</v>
      </c>
      <c r="B230" s="217" t="s">
        <v>1042</v>
      </c>
      <c r="C230" s="231">
        <v>1827.1</v>
      </c>
      <c r="D230" s="232">
        <v>1828.2833333333335</v>
      </c>
      <c r="E230" s="232">
        <v>1798.8166666666671</v>
      </c>
      <c r="F230" s="232">
        <v>1770.5333333333335</v>
      </c>
      <c r="G230" s="232">
        <v>1741.0666666666671</v>
      </c>
      <c r="H230" s="232">
        <v>1856.5666666666671</v>
      </c>
      <c r="I230" s="232">
        <v>1886.0333333333338</v>
      </c>
      <c r="J230" s="232">
        <v>1914.3166666666671</v>
      </c>
      <c r="K230" s="231">
        <v>1857.75</v>
      </c>
      <c r="L230" s="231">
        <v>1800</v>
      </c>
      <c r="M230" s="231">
        <v>0.66693999999999998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286.2</v>
      </c>
      <c r="D231" s="232">
        <v>281.74999999999994</v>
      </c>
      <c r="E231" s="232">
        <v>272.09999999999991</v>
      </c>
      <c r="F231" s="232">
        <v>257.99999999999994</v>
      </c>
      <c r="G231" s="232">
        <v>248.34999999999991</v>
      </c>
      <c r="H231" s="232">
        <v>295.84999999999991</v>
      </c>
      <c r="I231" s="232">
        <v>305.49999999999989</v>
      </c>
      <c r="J231" s="232">
        <v>319.59999999999991</v>
      </c>
      <c r="K231" s="231">
        <v>291.39999999999998</v>
      </c>
      <c r="L231" s="231">
        <v>267.64999999999998</v>
      </c>
      <c r="M231" s="231">
        <v>42.594700000000003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352.35</v>
      </c>
      <c r="D232" s="232">
        <v>349.4666666666667</v>
      </c>
      <c r="E232" s="232">
        <v>343.93333333333339</v>
      </c>
      <c r="F232" s="232">
        <v>335.51666666666671</v>
      </c>
      <c r="G232" s="232">
        <v>329.98333333333341</v>
      </c>
      <c r="H232" s="232">
        <v>357.88333333333338</v>
      </c>
      <c r="I232" s="232">
        <v>363.41666666666669</v>
      </c>
      <c r="J232" s="232">
        <v>371.83333333333337</v>
      </c>
      <c r="K232" s="231">
        <v>355</v>
      </c>
      <c r="L232" s="231">
        <v>341.05</v>
      </c>
      <c r="M232" s="231">
        <v>171.34290999999999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102.9</v>
      </c>
      <c r="D233" s="232">
        <v>102.21666666666665</v>
      </c>
      <c r="E233" s="232">
        <v>101.33333333333331</v>
      </c>
      <c r="F233" s="232">
        <v>99.766666666666666</v>
      </c>
      <c r="G233" s="232">
        <v>98.883333333333326</v>
      </c>
      <c r="H233" s="232">
        <v>103.7833333333333</v>
      </c>
      <c r="I233" s="232">
        <v>104.66666666666666</v>
      </c>
      <c r="J233" s="232">
        <v>106.23333333333329</v>
      </c>
      <c r="K233" s="231">
        <v>103.1</v>
      </c>
      <c r="L233" s="231">
        <v>100.65</v>
      </c>
      <c r="M233" s="231">
        <v>1.82511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193.3</v>
      </c>
      <c r="D234" s="232">
        <v>192.13333333333335</v>
      </c>
      <c r="E234" s="232">
        <v>189.4666666666667</v>
      </c>
      <c r="F234" s="232">
        <v>185.63333333333335</v>
      </c>
      <c r="G234" s="232">
        <v>182.9666666666667</v>
      </c>
      <c r="H234" s="232">
        <v>195.9666666666667</v>
      </c>
      <c r="I234" s="232">
        <v>198.63333333333338</v>
      </c>
      <c r="J234" s="232">
        <v>202.4666666666667</v>
      </c>
      <c r="K234" s="231">
        <v>194.8</v>
      </c>
      <c r="L234" s="231">
        <v>188.3</v>
      </c>
      <c r="M234" s="231">
        <v>34.128439999999998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122.85</v>
      </c>
      <c r="D235" s="232">
        <v>121.45</v>
      </c>
      <c r="E235" s="232">
        <v>119.4</v>
      </c>
      <c r="F235" s="232">
        <v>115.95</v>
      </c>
      <c r="G235" s="232">
        <v>113.9</v>
      </c>
      <c r="H235" s="232">
        <v>124.9</v>
      </c>
      <c r="I235" s="232">
        <v>126.94999999999999</v>
      </c>
      <c r="J235" s="232">
        <v>130.4</v>
      </c>
      <c r="K235" s="231">
        <v>123.5</v>
      </c>
      <c r="L235" s="231">
        <v>118</v>
      </c>
      <c r="M235" s="231">
        <v>96.483040000000003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72.25</v>
      </c>
      <c r="D236" s="232">
        <v>71.783333333333331</v>
      </c>
      <c r="E236" s="232">
        <v>69.61666666666666</v>
      </c>
      <c r="F236" s="232">
        <v>66.983333333333334</v>
      </c>
      <c r="G236" s="232">
        <v>64.816666666666663</v>
      </c>
      <c r="H236" s="232">
        <v>74.416666666666657</v>
      </c>
      <c r="I236" s="232">
        <v>76.583333333333343</v>
      </c>
      <c r="J236" s="232">
        <v>79.216666666666654</v>
      </c>
      <c r="K236" s="231">
        <v>73.95</v>
      </c>
      <c r="L236" s="231">
        <v>69.150000000000006</v>
      </c>
      <c r="M236" s="231">
        <v>45.965870000000002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4538.6000000000004</v>
      </c>
      <c r="D237" s="232">
        <v>4499.8166666666666</v>
      </c>
      <c r="E237" s="232">
        <v>4449.7333333333336</v>
      </c>
      <c r="F237" s="232">
        <v>4360.8666666666668</v>
      </c>
      <c r="G237" s="232">
        <v>4310.7833333333338</v>
      </c>
      <c r="H237" s="232">
        <v>4588.6833333333334</v>
      </c>
      <c r="I237" s="232">
        <v>4638.7666666666673</v>
      </c>
      <c r="J237" s="232">
        <v>4727.6333333333332</v>
      </c>
      <c r="K237" s="231">
        <v>4549.8999999999996</v>
      </c>
      <c r="L237" s="231">
        <v>4410.95</v>
      </c>
      <c r="M237" s="231">
        <v>0.42548999999999998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304.75</v>
      </c>
      <c r="D238" s="232">
        <v>300.68333333333334</v>
      </c>
      <c r="E238" s="232">
        <v>295.41666666666669</v>
      </c>
      <c r="F238" s="232">
        <v>286.08333333333337</v>
      </c>
      <c r="G238" s="232">
        <v>280.81666666666672</v>
      </c>
      <c r="H238" s="232">
        <v>310.01666666666665</v>
      </c>
      <c r="I238" s="232">
        <v>315.2833333333333</v>
      </c>
      <c r="J238" s="232">
        <v>324.61666666666662</v>
      </c>
      <c r="K238" s="231">
        <v>305.95</v>
      </c>
      <c r="L238" s="231">
        <v>291.35000000000002</v>
      </c>
      <c r="M238" s="231">
        <v>46.867890000000003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138.6</v>
      </c>
      <c r="D239" s="232">
        <v>137.48333333333332</v>
      </c>
      <c r="E239" s="232">
        <v>136.06666666666663</v>
      </c>
      <c r="F239" s="232">
        <v>133.5333333333333</v>
      </c>
      <c r="G239" s="232">
        <v>132.11666666666662</v>
      </c>
      <c r="H239" s="232">
        <v>140.01666666666665</v>
      </c>
      <c r="I239" s="232">
        <v>141.43333333333334</v>
      </c>
      <c r="J239" s="232">
        <v>143.96666666666667</v>
      </c>
      <c r="K239" s="231">
        <v>138.9</v>
      </c>
      <c r="L239" s="231">
        <v>134.94999999999999</v>
      </c>
      <c r="M239" s="231">
        <v>23.911349999999999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301</v>
      </c>
      <c r="D240" s="232">
        <v>298.91666666666669</v>
      </c>
      <c r="E240" s="232">
        <v>292.83333333333337</v>
      </c>
      <c r="F240" s="232">
        <v>284.66666666666669</v>
      </c>
      <c r="G240" s="232">
        <v>278.58333333333337</v>
      </c>
      <c r="H240" s="232">
        <v>307.08333333333337</v>
      </c>
      <c r="I240" s="232">
        <v>313.16666666666674</v>
      </c>
      <c r="J240" s="232">
        <v>321.33333333333337</v>
      </c>
      <c r="K240" s="231">
        <v>305</v>
      </c>
      <c r="L240" s="231">
        <v>290.75</v>
      </c>
      <c r="M240" s="231">
        <v>126.35485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81.75</v>
      </c>
      <c r="D241" s="232">
        <v>82.066666666666677</v>
      </c>
      <c r="E241" s="232">
        <v>80.833333333333357</v>
      </c>
      <c r="F241" s="232">
        <v>79.916666666666686</v>
      </c>
      <c r="G241" s="232">
        <v>78.683333333333366</v>
      </c>
      <c r="H241" s="232">
        <v>82.983333333333348</v>
      </c>
      <c r="I241" s="232">
        <v>84.216666666666669</v>
      </c>
      <c r="J241" s="232">
        <v>85.13333333333334</v>
      </c>
      <c r="K241" s="231">
        <v>83.3</v>
      </c>
      <c r="L241" s="231">
        <v>81.150000000000006</v>
      </c>
      <c r="M241" s="231">
        <v>217.52061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28.45</v>
      </c>
      <c r="D242" s="232">
        <v>28.05</v>
      </c>
      <c r="E242" s="232">
        <v>27.150000000000002</v>
      </c>
      <c r="F242" s="232">
        <v>25.85</v>
      </c>
      <c r="G242" s="232">
        <v>24.950000000000003</v>
      </c>
      <c r="H242" s="232">
        <v>29.35</v>
      </c>
      <c r="I242" s="232">
        <v>30.25</v>
      </c>
      <c r="J242" s="232">
        <v>31.55</v>
      </c>
      <c r="K242" s="231">
        <v>28.95</v>
      </c>
      <c r="L242" s="231">
        <v>26.75</v>
      </c>
      <c r="M242" s="231">
        <v>399.61268000000001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636.6</v>
      </c>
      <c r="D243" s="232">
        <v>632.93333333333328</v>
      </c>
      <c r="E243" s="232">
        <v>625.86666666666656</v>
      </c>
      <c r="F243" s="232">
        <v>615.13333333333333</v>
      </c>
      <c r="G243" s="232">
        <v>608.06666666666661</v>
      </c>
      <c r="H243" s="232">
        <v>643.66666666666652</v>
      </c>
      <c r="I243" s="232">
        <v>650.73333333333335</v>
      </c>
      <c r="J243" s="232">
        <v>661.46666666666647</v>
      </c>
      <c r="K243" s="231">
        <v>640</v>
      </c>
      <c r="L243" s="231">
        <v>622.20000000000005</v>
      </c>
      <c r="M243" s="231">
        <v>11.6945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33.049999999999997</v>
      </c>
      <c r="D244" s="232">
        <v>32.566666666666663</v>
      </c>
      <c r="E244" s="232">
        <v>31.883333333333326</v>
      </c>
      <c r="F244" s="232">
        <v>30.716666666666661</v>
      </c>
      <c r="G244" s="232">
        <v>30.033333333333324</v>
      </c>
      <c r="H244" s="232">
        <v>33.733333333333327</v>
      </c>
      <c r="I244" s="232">
        <v>34.416666666666664</v>
      </c>
      <c r="J244" s="232">
        <v>35.583333333333329</v>
      </c>
      <c r="K244" s="231">
        <v>33.25</v>
      </c>
      <c r="L244" s="231">
        <v>31.4</v>
      </c>
      <c r="M244" s="231">
        <v>358.09352000000001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1177.1500000000001</v>
      </c>
      <c r="D245" s="232">
        <v>1179.3666666666668</v>
      </c>
      <c r="E245" s="232">
        <v>1158.7833333333335</v>
      </c>
      <c r="F245" s="232">
        <v>1140.4166666666667</v>
      </c>
      <c r="G245" s="232">
        <v>1119.8333333333335</v>
      </c>
      <c r="H245" s="232">
        <v>1197.7333333333336</v>
      </c>
      <c r="I245" s="232">
        <v>1218.3166666666666</v>
      </c>
      <c r="J245" s="232">
        <v>1236.6833333333336</v>
      </c>
      <c r="K245" s="231">
        <v>1199.95</v>
      </c>
      <c r="L245" s="231">
        <v>1161</v>
      </c>
      <c r="M245" s="231">
        <v>1.4854099999999999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327.60000000000002</v>
      </c>
      <c r="D246" s="232">
        <v>332.40000000000003</v>
      </c>
      <c r="E246" s="232">
        <v>319.80000000000007</v>
      </c>
      <c r="F246" s="232">
        <v>312.00000000000006</v>
      </c>
      <c r="G246" s="232">
        <v>299.40000000000009</v>
      </c>
      <c r="H246" s="232">
        <v>340.20000000000005</v>
      </c>
      <c r="I246" s="232">
        <v>352.80000000000007</v>
      </c>
      <c r="J246" s="232">
        <v>360.6</v>
      </c>
      <c r="K246" s="231">
        <v>345</v>
      </c>
      <c r="L246" s="231">
        <v>324.60000000000002</v>
      </c>
      <c r="M246" s="231">
        <v>1.2274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425.45</v>
      </c>
      <c r="D247" s="232">
        <v>422.48333333333335</v>
      </c>
      <c r="E247" s="232">
        <v>416.9666666666667</v>
      </c>
      <c r="F247" s="232">
        <v>408.48333333333335</v>
      </c>
      <c r="G247" s="232">
        <v>402.9666666666667</v>
      </c>
      <c r="H247" s="232">
        <v>430.9666666666667</v>
      </c>
      <c r="I247" s="232">
        <v>436.48333333333335</v>
      </c>
      <c r="J247" s="232">
        <v>444.9666666666667</v>
      </c>
      <c r="K247" s="231">
        <v>428</v>
      </c>
      <c r="L247" s="231">
        <v>414</v>
      </c>
      <c r="M247" s="231">
        <v>13.596679999999999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153.30000000000001</v>
      </c>
      <c r="D248" s="232">
        <v>152.45000000000002</v>
      </c>
      <c r="E248" s="232">
        <v>146.50000000000003</v>
      </c>
      <c r="F248" s="232">
        <v>139.70000000000002</v>
      </c>
      <c r="G248" s="232">
        <v>133.75000000000003</v>
      </c>
      <c r="H248" s="232">
        <v>159.25000000000003</v>
      </c>
      <c r="I248" s="232">
        <v>165.20000000000002</v>
      </c>
      <c r="J248" s="232">
        <v>172.00000000000003</v>
      </c>
      <c r="K248" s="231">
        <v>158.4</v>
      </c>
      <c r="L248" s="231">
        <v>145.65</v>
      </c>
      <c r="M248" s="231">
        <v>191.70500000000001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1082.95</v>
      </c>
      <c r="D249" s="232">
        <v>1083.3833333333334</v>
      </c>
      <c r="E249" s="232">
        <v>1067.916666666667</v>
      </c>
      <c r="F249" s="232">
        <v>1052.8833333333334</v>
      </c>
      <c r="G249" s="232">
        <v>1037.416666666667</v>
      </c>
      <c r="H249" s="232">
        <v>1098.416666666667</v>
      </c>
      <c r="I249" s="232">
        <v>1113.8833333333337</v>
      </c>
      <c r="J249" s="232">
        <v>1128.916666666667</v>
      </c>
      <c r="K249" s="231">
        <v>1098.8499999999999</v>
      </c>
      <c r="L249" s="231">
        <v>1068.3499999999999</v>
      </c>
      <c r="M249" s="231">
        <v>60.80048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17.05</v>
      </c>
      <c r="D250" s="232">
        <v>16.8</v>
      </c>
      <c r="E250" s="232">
        <v>16.200000000000003</v>
      </c>
      <c r="F250" s="232">
        <v>15.350000000000001</v>
      </c>
      <c r="G250" s="232">
        <v>14.750000000000004</v>
      </c>
      <c r="H250" s="232">
        <v>17.650000000000002</v>
      </c>
      <c r="I250" s="232">
        <v>18.250000000000004</v>
      </c>
      <c r="J250" s="232">
        <v>19.100000000000001</v>
      </c>
      <c r="K250" s="231">
        <v>17.399999999999999</v>
      </c>
      <c r="L250" s="231">
        <v>15.95</v>
      </c>
      <c r="M250" s="231">
        <v>154.89568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3670.95</v>
      </c>
      <c r="D251" s="232">
        <v>3680.35</v>
      </c>
      <c r="E251" s="232">
        <v>3622.25</v>
      </c>
      <c r="F251" s="232">
        <v>3573.55</v>
      </c>
      <c r="G251" s="232">
        <v>3515.4500000000003</v>
      </c>
      <c r="H251" s="232">
        <v>3729.0499999999997</v>
      </c>
      <c r="I251" s="232">
        <v>3787.1499999999992</v>
      </c>
      <c r="J251" s="232">
        <v>3835.8499999999995</v>
      </c>
      <c r="K251" s="231">
        <v>3738.45</v>
      </c>
      <c r="L251" s="231">
        <v>3631.65</v>
      </c>
      <c r="M251" s="231">
        <v>2.8790499999999999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1533.75</v>
      </c>
      <c r="D252" s="232">
        <v>1531.8833333333332</v>
      </c>
      <c r="E252" s="232">
        <v>1514.8666666666663</v>
      </c>
      <c r="F252" s="232">
        <v>1495.9833333333331</v>
      </c>
      <c r="G252" s="232">
        <v>1478.9666666666662</v>
      </c>
      <c r="H252" s="232">
        <v>1550.7666666666664</v>
      </c>
      <c r="I252" s="232">
        <v>1567.7833333333333</v>
      </c>
      <c r="J252" s="232">
        <v>1586.6666666666665</v>
      </c>
      <c r="K252" s="231">
        <v>1548.9</v>
      </c>
      <c r="L252" s="231">
        <v>1513</v>
      </c>
      <c r="M252" s="231">
        <v>94.481260000000006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502.15</v>
      </c>
      <c r="D253" s="232">
        <v>501.93333333333334</v>
      </c>
      <c r="E253" s="232">
        <v>492.86666666666667</v>
      </c>
      <c r="F253" s="232">
        <v>483.58333333333331</v>
      </c>
      <c r="G253" s="232">
        <v>474.51666666666665</v>
      </c>
      <c r="H253" s="232">
        <v>511.2166666666667</v>
      </c>
      <c r="I253" s="232">
        <v>520.28333333333342</v>
      </c>
      <c r="J253" s="232">
        <v>529.56666666666672</v>
      </c>
      <c r="K253" s="231">
        <v>511</v>
      </c>
      <c r="L253" s="231">
        <v>492.65</v>
      </c>
      <c r="M253" s="231">
        <v>4.64621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439.8</v>
      </c>
      <c r="D254" s="232">
        <v>434.2833333333333</v>
      </c>
      <c r="E254" s="232">
        <v>425.81666666666661</v>
      </c>
      <c r="F254" s="232">
        <v>411.83333333333331</v>
      </c>
      <c r="G254" s="232">
        <v>403.36666666666662</v>
      </c>
      <c r="H254" s="232">
        <v>448.26666666666659</v>
      </c>
      <c r="I254" s="232">
        <v>456.73333333333329</v>
      </c>
      <c r="J254" s="232">
        <v>470.71666666666658</v>
      </c>
      <c r="K254" s="231">
        <v>442.75</v>
      </c>
      <c r="L254" s="231">
        <v>420.3</v>
      </c>
      <c r="M254" s="231">
        <v>7.7725299999999997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2124.25</v>
      </c>
      <c r="D255" s="232">
        <v>2115.0166666666669</v>
      </c>
      <c r="E255" s="232">
        <v>2095.0333333333338</v>
      </c>
      <c r="F255" s="232">
        <v>2065.8166666666671</v>
      </c>
      <c r="G255" s="232">
        <v>2045.8333333333339</v>
      </c>
      <c r="H255" s="232">
        <v>2144.2333333333336</v>
      </c>
      <c r="I255" s="232">
        <v>2164.2166666666662</v>
      </c>
      <c r="J255" s="232">
        <v>2193.4333333333334</v>
      </c>
      <c r="K255" s="231">
        <v>2135</v>
      </c>
      <c r="L255" s="231">
        <v>2085.8000000000002</v>
      </c>
      <c r="M255" s="231">
        <v>5.4874799999999997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849.85</v>
      </c>
      <c r="D256" s="232">
        <v>852.7166666666667</v>
      </c>
      <c r="E256" s="232">
        <v>842.13333333333344</v>
      </c>
      <c r="F256" s="232">
        <v>834.41666666666674</v>
      </c>
      <c r="G256" s="232">
        <v>823.83333333333348</v>
      </c>
      <c r="H256" s="232">
        <v>860.43333333333339</v>
      </c>
      <c r="I256" s="232">
        <v>871.01666666666665</v>
      </c>
      <c r="J256" s="232">
        <v>878.73333333333335</v>
      </c>
      <c r="K256" s="231">
        <v>863.3</v>
      </c>
      <c r="L256" s="231">
        <v>845</v>
      </c>
      <c r="M256" s="231">
        <v>1.74004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2042.9</v>
      </c>
      <c r="D257" s="232">
        <v>2027.9333333333334</v>
      </c>
      <c r="E257" s="232">
        <v>2007.166666666667</v>
      </c>
      <c r="F257" s="232">
        <v>1971.4333333333336</v>
      </c>
      <c r="G257" s="232">
        <v>1950.6666666666672</v>
      </c>
      <c r="H257" s="232">
        <v>2063.666666666667</v>
      </c>
      <c r="I257" s="232">
        <v>2084.4333333333334</v>
      </c>
      <c r="J257" s="232">
        <v>2120.1666666666665</v>
      </c>
      <c r="K257" s="231">
        <v>2048.6999999999998</v>
      </c>
      <c r="L257" s="231">
        <v>1992.2</v>
      </c>
      <c r="M257" s="231">
        <v>0.24193999999999999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2710.15</v>
      </c>
      <c r="D258" s="232">
        <v>2704.3833333333332</v>
      </c>
      <c r="E258" s="232">
        <v>2676.7666666666664</v>
      </c>
      <c r="F258" s="232">
        <v>2643.3833333333332</v>
      </c>
      <c r="G258" s="232">
        <v>2615.7666666666664</v>
      </c>
      <c r="H258" s="232">
        <v>2737.7666666666664</v>
      </c>
      <c r="I258" s="232">
        <v>2765.3833333333332</v>
      </c>
      <c r="J258" s="232">
        <v>2798.7666666666664</v>
      </c>
      <c r="K258" s="231">
        <v>2732</v>
      </c>
      <c r="L258" s="231">
        <v>2671</v>
      </c>
      <c r="M258" s="231">
        <v>1.3794500000000001</v>
      </c>
      <c r="N258" s="1"/>
      <c r="O258" s="1"/>
    </row>
    <row r="259" spans="1:15" ht="12.75" customHeight="1">
      <c r="A259" s="30">
        <v>249</v>
      </c>
      <c r="B259" s="217" t="s">
        <v>856</v>
      </c>
      <c r="C259" s="231">
        <v>534.35</v>
      </c>
      <c r="D259" s="232">
        <v>533.46666666666658</v>
      </c>
      <c r="E259" s="232">
        <v>524.93333333333317</v>
      </c>
      <c r="F259" s="232">
        <v>515.51666666666654</v>
      </c>
      <c r="G259" s="232">
        <v>506.98333333333312</v>
      </c>
      <c r="H259" s="232">
        <v>542.88333333333321</v>
      </c>
      <c r="I259" s="232">
        <v>551.41666666666674</v>
      </c>
      <c r="J259" s="232">
        <v>560.83333333333326</v>
      </c>
      <c r="K259" s="231">
        <v>542</v>
      </c>
      <c r="L259" s="231">
        <v>524.04999999999995</v>
      </c>
      <c r="M259" s="231">
        <v>1.2874399999999999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735.7</v>
      </c>
      <c r="D260" s="232">
        <v>733.23333333333323</v>
      </c>
      <c r="E260" s="232">
        <v>721.56666666666649</v>
      </c>
      <c r="F260" s="232">
        <v>707.43333333333328</v>
      </c>
      <c r="G260" s="232">
        <v>695.76666666666654</v>
      </c>
      <c r="H260" s="232">
        <v>747.36666666666645</v>
      </c>
      <c r="I260" s="232">
        <v>759.03333333333319</v>
      </c>
      <c r="J260" s="232">
        <v>773.1666666666664</v>
      </c>
      <c r="K260" s="231">
        <v>744.9</v>
      </c>
      <c r="L260" s="231">
        <v>719.1</v>
      </c>
      <c r="M260" s="231">
        <v>1.65438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412.1</v>
      </c>
      <c r="D261" s="232">
        <v>407.48333333333335</v>
      </c>
      <c r="E261" s="232">
        <v>400.11666666666667</v>
      </c>
      <c r="F261" s="232">
        <v>388.13333333333333</v>
      </c>
      <c r="G261" s="232">
        <v>380.76666666666665</v>
      </c>
      <c r="H261" s="232">
        <v>419.4666666666667</v>
      </c>
      <c r="I261" s="232">
        <v>426.83333333333337</v>
      </c>
      <c r="J261" s="232">
        <v>438.81666666666672</v>
      </c>
      <c r="K261" s="231">
        <v>414.85</v>
      </c>
      <c r="L261" s="231">
        <v>395.5</v>
      </c>
      <c r="M261" s="231">
        <v>6.8616700000000002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65.3</v>
      </c>
      <c r="D262" s="232">
        <v>65.533333333333346</v>
      </c>
      <c r="E262" s="232">
        <v>64.566666666666691</v>
      </c>
      <c r="F262" s="232">
        <v>63.833333333333343</v>
      </c>
      <c r="G262" s="232">
        <v>62.866666666666688</v>
      </c>
      <c r="H262" s="232">
        <v>66.266666666666694</v>
      </c>
      <c r="I262" s="232">
        <v>67.233333333333363</v>
      </c>
      <c r="J262" s="232">
        <v>67.966666666666697</v>
      </c>
      <c r="K262" s="231">
        <v>66.5</v>
      </c>
      <c r="L262" s="231">
        <v>64.8</v>
      </c>
      <c r="M262" s="231">
        <v>19.739059999999998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238.35</v>
      </c>
      <c r="D263" s="232">
        <v>235.86666666666667</v>
      </c>
      <c r="E263" s="232">
        <v>231.98333333333335</v>
      </c>
      <c r="F263" s="232">
        <v>225.61666666666667</v>
      </c>
      <c r="G263" s="232">
        <v>221.73333333333335</v>
      </c>
      <c r="H263" s="232">
        <v>242.23333333333335</v>
      </c>
      <c r="I263" s="232">
        <v>246.11666666666667</v>
      </c>
      <c r="J263" s="232">
        <v>252.48333333333335</v>
      </c>
      <c r="K263" s="231">
        <v>239.75</v>
      </c>
      <c r="L263" s="231">
        <v>229.5</v>
      </c>
      <c r="M263" s="231">
        <v>5.7550499999999998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716.45</v>
      </c>
      <c r="D264" s="232">
        <v>713.4666666666667</v>
      </c>
      <c r="E264" s="232">
        <v>707.13333333333344</v>
      </c>
      <c r="F264" s="232">
        <v>697.81666666666672</v>
      </c>
      <c r="G264" s="232">
        <v>691.48333333333346</v>
      </c>
      <c r="H264" s="232">
        <v>722.78333333333342</v>
      </c>
      <c r="I264" s="232">
        <v>729.11666666666667</v>
      </c>
      <c r="J264" s="232">
        <v>738.43333333333339</v>
      </c>
      <c r="K264" s="231">
        <v>719.8</v>
      </c>
      <c r="L264" s="231">
        <v>704.15</v>
      </c>
      <c r="M264" s="231">
        <v>22.94866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104.75</v>
      </c>
      <c r="D265" s="232">
        <v>104.31666666666666</v>
      </c>
      <c r="E265" s="232">
        <v>103.38333333333333</v>
      </c>
      <c r="F265" s="232">
        <v>102.01666666666667</v>
      </c>
      <c r="G265" s="232">
        <v>101.08333333333333</v>
      </c>
      <c r="H265" s="232">
        <v>105.68333333333332</v>
      </c>
      <c r="I265" s="232">
        <v>106.61666666666666</v>
      </c>
      <c r="J265" s="232">
        <v>107.98333333333332</v>
      </c>
      <c r="K265" s="231">
        <v>105.25</v>
      </c>
      <c r="L265" s="231">
        <v>102.95</v>
      </c>
      <c r="M265" s="231">
        <v>2.6964100000000002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254.65</v>
      </c>
      <c r="D266" s="232">
        <v>254.44999999999996</v>
      </c>
      <c r="E266" s="232">
        <v>251.39999999999992</v>
      </c>
      <c r="F266" s="232">
        <v>248.14999999999995</v>
      </c>
      <c r="G266" s="232">
        <v>245.09999999999991</v>
      </c>
      <c r="H266" s="232">
        <v>257.69999999999993</v>
      </c>
      <c r="I266" s="232">
        <v>260.74999999999994</v>
      </c>
      <c r="J266" s="232">
        <v>263.99999999999994</v>
      </c>
      <c r="K266" s="231">
        <v>257.5</v>
      </c>
      <c r="L266" s="231">
        <v>251.2</v>
      </c>
      <c r="M266" s="231">
        <v>5.06175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583.54999999999995</v>
      </c>
      <c r="D267" s="232">
        <v>583.85</v>
      </c>
      <c r="E267" s="232">
        <v>576.70000000000005</v>
      </c>
      <c r="F267" s="232">
        <v>569.85</v>
      </c>
      <c r="G267" s="232">
        <v>562.70000000000005</v>
      </c>
      <c r="H267" s="232">
        <v>590.70000000000005</v>
      </c>
      <c r="I267" s="232">
        <v>597.84999999999991</v>
      </c>
      <c r="J267" s="232">
        <v>604.70000000000005</v>
      </c>
      <c r="K267" s="231">
        <v>591</v>
      </c>
      <c r="L267" s="231">
        <v>577</v>
      </c>
      <c r="M267" s="231">
        <v>16.373200000000001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486.85</v>
      </c>
      <c r="D268" s="232">
        <v>485.7</v>
      </c>
      <c r="E268" s="232">
        <v>481.25</v>
      </c>
      <c r="F268" s="232">
        <v>475.65000000000003</v>
      </c>
      <c r="G268" s="232">
        <v>471.20000000000005</v>
      </c>
      <c r="H268" s="232">
        <v>491.29999999999995</v>
      </c>
      <c r="I268" s="232">
        <v>495.74999999999989</v>
      </c>
      <c r="J268" s="232">
        <v>501.34999999999991</v>
      </c>
      <c r="K268" s="231">
        <v>490.15</v>
      </c>
      <c r="L268" s="231">
        <v>480.1</v>
      </c>
      <c r="M268" s="231">
        <v>14.47222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489.95</v>
      </c>
      <c r="D269" s="232">
        <v>485.63333333333338</v>
      </c>
      <c r="E269" s="232">
        <v>476.31666666666678</v>
      </c>
      <c r="F269" s="232">
        <v>462.68333333333339</v>
      </c>
      <c r="G269" s="232">
        <v>453.36666666666679</v>
      </c>
      <c r="H269" s="232">
        <v>499.26666666666677</v>
      </c>
      <c r="I269" s="232">
        <v>508.58333333333337</v>
      </c>
      <c r="J269" s="232">
        <v>522.2166666666667</v>
      </c>
      <c r="K269" s="231">
        <v>494.95</v>
      </c>
      <c r="L269" s="231">
        <v>472</v>
      </c>
      <c r="M269" s="231">
        <v>3.1816499999999999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352</v>
      </c>
      <c r="D270" s="232">
        <v>348.25</v>
      </c>
      <c r="E270" s="232">
        <v>337.65</v>
      </c>
      <c r="F270" s="232">
        <v>323.29999999999995</v>
      </c>
      <c r="G270" s="232">
        <v>312.69999999999993</v>
      </c>
      <c r="H270" s="232">
        <v>362.6</v>
      </c>
      <c r="I270" s="232">
        <v>373.20000000000005</v>
      </c>
      <c r="J270" s="232">
        <v>387.55000000000007</v>
      </c>
      <c r="K270" s="231">
        <v>358.85</v>
      </c>
      <c r="L270" s="231">
        <v>333.9</v>
      </c>
      <c r="M270" s="231">
        <v>0.84657000000000004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631.25</v>
      </c>
      <c r="D271" s="232">
        <v>625.63333333333333</v>
      </c>
      <c r="E271" s="232">
        <v>610.2166666666667</v>
      </c>
      <c r="F271" s="232">
        <v>589.18333333333339</v>
      </c>
      <c r="G271" s="232">
        <v>573.76666666666677</v>
      </c>
      <c r="H271" s="232">
        <v>646.66666666666663</v>
      </c>
      <c r="I271" s="232">
        <v>662.08333333333337</v>
      </c>
      <c r="J271" s="232">
        <v>683.11666666666656</v>
      </c>
      <c r="K271" s="231">
        <v>641.04999999999995</v>
      </c>
      <c r="L271" s="231">
        <v>604.6</v>
      </c>
      <c r="M271" s="231">
        <v>2.0043700000000002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205</v>
      </c>
      <c r="D272" s="232">
        <v>205.21666666666667</v>
      </c>
      <c r="E272" s="232">
        <v>203.78333333333333</v>
      </c>
      <c r="F272" s="232">
        <v>202.56666666666666</v>
      </c>
      <c r="G272" s="232">
        <v>201.13333333333333</v>
      </c>
      <c r="H272" s="232">
        <v>206.43333333333334</v>
      </c>
      <c r="I272" s="232">
        <v>207.86666666666667</v>
      </c>
      <c r="J272" s="232">
        <v>209.08333333333334</v>
      </c>
      <c r="K272" s="231">
        <v>206.65</v>
      </c>
      <c r="L272" s="231">
        <v>204</v>
      </c>
      <c r="M272" s="231">
        <v>5.67821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528.79999999999995</v>
      </c>
      <c r="D273" s="232">
        <v>523.93333333333328</v>
      </c>
      <c r="E273" s="232">
        <v>515.86666666666656</v>
      </c>
      <c r="F273" s="232">
        <v>502.93333333333328</v>
      </c>
      <c r="G273" s="232">
        <v>494.86666666666656</v>
      </c>
      <c r="H273" s="232">
        <v>536.86666666666656</v>
      </c>
      <c r="I273" s="232">
        <v>544.93333333333339</v>
      </c>
      <c r="J273" s="232">
        <v>557.86666666666656</v>
      </c>
      <c r="K273" s="231">
        <v>532</v>
      </c>
      <c r="L273" s="231">
        <v>511</v>
      </c>
      <c r="M273" s="231">
        <v>1.3809499999999999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1615.65</v>
      </c>
      <c r="D274" s="232">
        <v>1619.7166666666665</v>
      </c>
      <c r="E274" s="232">
        <v>1585.9333333333329</v>
      </c>
      <c r="F274" s="232">
        <v>1556.2166666666665</v>
      </c>
      <c r="G274" s="232">
        <v>1522.4333333333329</v>
      </c>
      <c r="H274" s="232">
        <v>1649.4333333333329</v>
      </c>
      <c r="I274" s="232">
        <v>1683.2166666666662</v>
      </c>
      <c r="J274" s="232">
        <v>1712.9333333333329</v>
      </c>
      <c r="K274" s="231">
        <v>1653.5</v>
      </c>
      <c r="L274" s="231">
        <v>1590</v>
      </c>
      <c r="M274" s="231">
        <v>3.3797299999999999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246.95</v>
      </c>
      <c r="D275" s="232">
        <v>244.70000000000002</v>
      </c>
      <c r="E275" s="232">
        <v>240.90000000000003</v>
      </c>
      <c r="F275" s="232">
        <v>234.85000000000002</v>
      </c>
      <c r="G275" s="232">
        <v>231.05000000000004</v>
      </c>
      <c r="H275" s="232">
        <v>250.75000000000003</v>
      </c>
      <c r="I275" s="232">
        <v>254.55000000000004</v>
      </c>
      <c r="J275" s="232">
        <v>260.60000000000002</v>
      </c>
      <c r="K275" s="231">
        <v>248.5</v>
      </c>
      <c r="L275" s="231">
        <v>238.65</v>
      </c>
      <c r="M275" s="231">
        <v>2.6949100000000001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762.9</v>
      </c>
      <c r="D276" s="232">
        <v>745.65</v>
      </c>
      <c r="E276" s="232">
        <v>718.94999999999993</v>
      </c>
      <c r="F276" s="232">
        <v>675</v>
      </c>
      <c r="G276" s="232">
        <v>648.29999999999995</v>
      </c>
      <c r="H276" s="232">
        <v>789.59999999999991</v>
      </c>
      <c r="I276" s="232">
        <v>816.3</v>
      </c>
      <c r="J276" s="232">
        <v>860.24999999999989</v>
      </c>
      <c r="K276" s="231">
        <v>772.35</v>
      </c>
      <c r="L276" s="231">
        <v>701.7</v>
      </c>
      <c r="M276" s="231">
        <v>41.102460000000001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394.35</v>
      </c>
      <c r="D277" s="232">
        <v>390.45</v>
      </c>
      <c r="E277" s="232">
        <v>384.9</v>
      </c>
      <c r="F277" s="232">
        <v>375.45</v>
      </c>
      <c r="G277" s="232">
        <v>369.9</v>
      </c>
      <c r="H277" s="232">
        <v>399.9</v>
      </c>
      <c r="I277" s="232">
        <v>405.45000000000005</v>
      </c>
      <c r="J277" s="232">
        <v>414.9</v>
      </c>
      <c r="K277" s="231">
        <v>396</v>
      </c>
      <c r="L277" s="231">
        <v>381</v>
      </c>
      <c r="M277" s="231">
        <v>1.8822099999999999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1054.5</v>
      </c>
      <c r="D278" s="232">
        <v>1056.9333333333332</v>
      </c>
      <c r="E278" s="232">
        <v>1033.9166666666663</v>
      </c>
      <c r="F278" s="232">
        <v>1013.333333333333</v>
      </c>
      <c r="G278" s="232">
        <v>990.31666666666615</v>
      </c>
      <c r="H278" s="232">
        <v>1077.5166666666664</v>
      </c>
      <c r="I278" s="232">
        <v>1100.5333333333333</v>
      </c>
      <c r="J278" s="232">
        <v>1121.1166666666666</v>
      </c>
      <c r="K278" s="231">
        <v>1079.95</v>
      </c>
      <c r="L278" s="231">
        <v>1036.3499999999999</v>
      </c>
      <c r="M278" s="231">
        <v>2.71685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515.29999999999995</v>
      </c>
      <c r="D279" s="232">
        <v>510.5333333333333</v>
      </c>
      <c r="E279" s="232">
        <v>505.06666666666661</v>
      </c>
      <c r="F279" s="232">
        <v>494.83333333333331</v>
      </c>
      <c r="G279" s="232">
        <v>489.36666666666662</v>
      </c>
      <c r="H279" s="232">
        <v>520.76666666666665</v>
      </c>
      <c r="I279" s="232">
        <v>526.23333333333335</v>
      </c>
      <c r="J279" s="232">
        <v>536.46666666666658</v>
      </c>
      <c r="K279" s="231">
        <v>516</v>
      </c>
      <c r="L279" s="231">
        <v>500.3</v>
      </c>
      <c r="M279" s="231">
        <v>15.02454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117.95</v>
      </c>
      <c r="D280" s="232">
        <v>113.81666666666666</v>
      </c>
      <c r="E280" s="232">
        <v>108.38333333333333</v>
      </c>
      <c r="F280" s="232">
        <v>98.816666666666663</v>
      </c>
      <c r="G280" s="232">
        <v>93.383333333333326</v>
      </c>
      <c r="H280" s="232">
        <v>123.38333333333333</v>
      </c>
      <c r="I280" s="232">
        <v>128.81666666666666</v>
      </c>
      <c r="J280" s="232">
        <v>138.38333333333333</v>
      </c>
      <c r="K280" s="231">
        <v>119.25</v>
      </c>
      <c r="L280" s="231">
        <v>104.25</v>
      </c>
      <c r="M280" s="231">
        <v>124.48242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423.15</v>
      </c>
      <c r="D281" s="232">
        <v>419.13333333333338</v>
      </c>
      <c r="E281" s="232">
        <v>410.41666666666674</v>
      </c>
      <c r="F281" s="232">
        <v>397.68333333333334</v>
      </c>
      <c r="G281" s="232">
        <v>388.9666666666667</v>
      </c>
      <c r="H281" s="232">
        <v>431.86666666666679</v>
      </c>
      <c r="I281" s="232">
        <v>440.58333333333337</v>
      </c>
      <c r="J281" s="232">
        <v>453.31666666666683</v>
      </c>
      <c r="K281" s="231">
        <v>427.85</v>
      </c>
      <c r="L281" s="231">
        <v>406.4</v>
      </c>
      <c r="M281" s="231">
        <v>2.4686300000000001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107.2</v>
      </c>
      <c r="D282" s="232">
        <v>106.38333333333334</v>
      </c>
      <c r="E282" s="232">
        <v>103.86666666666667</v>
      </c>
      <c r="F282" s="232">
        <v>100.53333333333333</v>
      </c>
      <c r="G282" s="232">
        <v>98.016666666666666</v>
      </c>
      <c r="H282" s="232">
        <v>109.71666666666668</v>
      </c>
      <c r="I282" s="232">
        <v>112.23333333333336</v>
      </c>
      <c r="J282" s="232">
        <v>115.56666666666669</v>
      </c>
      <c r="K282" s="231">
        <v>108.9</v>
      </c>
      <c r="L282" s="231">
        <v>103.05</v>
      </c>
      <c r="M282" s="231">
        <v>48.392449999999997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454.9</v>
      </c>
      <c r="D283" s="232">
        <v>459.26666666666665</v>
      </c>
      <c r="E283" s="232">
        <v>446.7833333333333</v>
      </c>
      <c r="F283" s="232">
        <v>438.66666666666663</v>
      </c>
      <c r="G283" s="232">
        <v>426.18333333333328</v>
      </c>
      <c r="H283" s="232">
        <v>467.38333333333333</v>
      </c>
      <c r="I283" s="232">
        <v>479.86666666666667</v>
      </c>
      <c r="J283" s="232">
        <v>487.98333333333335</v>
      </c>
      <c r="K283" s="231">
        <v>471.75</v>
      </c>
      <c r="L283" s="231">
        <v>451.15</v>
      </c>
      <c r="M283" s="231">
        <v>5.8052400000000004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1731</v>
      </c>
      <c r="D284" s="232">
        <v>1727.55</v>
      </c>
      <c r="E284" s="232">
        <v>1716.5</v>
      </c>
      <c r="F284" s="232">
        <v>1702</v>
      </c>
      <c r="G284" s="232">
        <v>1690.95</v>
      </c>
      <c r="H284" s="232">
        <v>1742.05</v>
      </c>
      <c r="I284" s="232">
        <v>1753.0999999999997</v>
      </c>
      <c r="J284" s="232">
        <v>1767.6</v>
      </c>
      <c r="K284" s="231">
        <v>1738.6</v>
      </c>
      <c r="L284" s="231">
        <v>1713.05</v>
      </c>
      <c r="M284" s="231">
        <v>43.853839999999998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1507.25</v>
      </c>
      <c r="D285" s="232">
        <v>1497.7666666666667</v>
      </c>
      <c r="E285" s="232">
        <v>1481.5333333333333</v>
      </c>
      <c r="F285" s="232">
        <v>1455.8166666666666</v>
      </c>
      <c r="G285" s="232">
        <v>1439.5833333333333</v>
      </c>
      <c r="H285" s="232">
        <v>1523.4833333333333</v>
      </c>
      <c r="I285" s="232">
        <v>1539.7166666666665</v>
      </c>
      <c r="J285" s="232">
        <v>1565.4333333333334</v>
      </c>
      <c r="K285" s="231">
        <v>1514</v>
      </c>
      <c r="L285" s="231">
        <v>1472.05</v>
      </c>
      <c r="M285" s="231">
        <v>0.67549999999999999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88.9</v>
      </c>
      <c r="D286" s="232">
        <v>88.183333333333337</v>
      </c>
      <c r="E286" s="232">
        <v>87.01666666666668</v>
      </c>
      <c r="F286" s="232">
        <v>85.13333333333334</v>
      </c>
      <c r="G286" s="232">
        <v>83.966666666666683</v>
      </c>
      <c r="H286" s="232">
        <v>90.066666666666677</v>
      </c>
      <c r="I286" s="232">
        <v>91.233333333333334</v>
      </c>
      <c r="J286" s="232">
        <v>93.116666666666674</v>
      </c>
      <c r="K286" s="231">
        <v>89.35</v>
      </c>
      <c r="L286" s="231">
        <v>86.3</v>
      </c>
      <c r="M286" s="231">
        <v>65.954229999999995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3335.9</v>
      </c>
      <c r="D287" s="232">
        <v>3308.6333333333332</v>
      </c>
      <c r="E287" s="232">
        <v>3269.2666666666664</v>
      </c>
      <c r="F287" s="232">
        <v>3202.6333333333332</v>
      </c>
      <c r="G287" s="232">
        <v>3163.2666666666664</v>
      </c>
      <c r="H287" s="232">
        <v>3375.2666666666664</v>
      </c>
      <c r="I287" s="232">
        <v>3414.6333333333332</v>
      </c>
      <c r="J287" s="232">
        <v>3481.2666666666664</v>
      </c>
      <c r="K287" s="231">
        <v>3348</v>
      </c>
      <c r="L287" s="231">
        <v>3242</v>
      </c>
      <c r="M287" s="231">
        <v>2.7130100000000001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401.2</v>
      </c>
      <c r="D288" s="232">
        <v>397.41666666666669</v>
      </c>
      <c r="E288" s="232">
        <v>392.83333333333337</v>
      </c>
      <c r="F288" s="232">
        <v>384.4666666666667</v>
      </c>
      <c r="G288" s="232">
        <v>379.88333333333338</v>
      </c>
      <c r="H288" s="232">
        <v>405.78333333333336</v>
      </c>
      <c r="I288" s="232">
        <v>410.36666666666673</v>
      </c>
      <c r="J288" s="232">
        <v>418.73333333333335</v>
      </c>
      <c r="K288" s="231">
        <v>402</v>
      </c>
      <c r="L288" s="231">
        <v>389.05</v>
      </c>
      <c r="M288" s="231">
        <v>13.568989999999999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11282.4</v>
      </c>
      <c r="D289" s="232">
        <v>11173.800000000001</v>
      </c>
      <c r="E289" s="232">
        <v>10998.600000000002</v>
      </c>
      <c r="F289" s="232">
        <v>10714.800000000001</v>
      </c>
      <c r="G289" s="232">
        <v>10539.600000000002</v>
      </c>
      <c r="H289" s="232">
        <v>11457.600000000002</v>
      </c>
      <c r="I289" s="232">
        <v>11632.800000000003</v>
      </c>
      <c r="J289" s="232">
        <v>11916.600000000002</v>
      </c>
      <c r="K289" s="231">
        <v>11349</v>
      </c>
      <c r="L289" s="231">
        <v>10890</v>
      </c>
      <c r="M289" s="231">
        <v>5.9360000000000003E-2</v>
      </c>
      <c r="N289" s="1"/>
      <c r="O289" s="1"/>
    </row>
    <row r="290" spans="1:15" ht="12.75" customHeight="1">
      <c r="A290" s="30">
        <v>280</v>
      </c>
      <c r="B290" s="217" t="s">
        <v>877</v>
      </c>
      <c r="C290" s="231">
        <v>4368.55</v>
      </c>
      <c r="D290" s="232">
        <v>4390.4833333333327</v>
      </c>
      <c r="E290" s="232">
        <v>4322.9666666666653</v>
      </c>
      <c r="F290" s="232">
        <v>4277.3833333333323</v>
      </c>
      <c r="G290" s="232">
        <v>4209.866666666665</v>
      </c>
      <c r="H290" s="232">
        <v>4436.0666666666657</v>
      </c>
      <c r="I290" s="232">
        <v>4503.5833333333339</v>
      </c>
      <c r="J290" s="232">
        <v>4549.1666666666661</v>
      </c>
      <c r="K290" s="231">
        <v>4458</v>
      </c>
      <c r="L290" s="231">
        <v>4344.8999999999996</v>
      </c>
      <c r="M290" s="231">
        <v>4.8617100000000004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2124.4</v>
      </c>
      <c r="D291" s="232">
        <v>2109.9333333333329</v>
      </c>
      <c r="E291" s="232">
        <v>2087.1166666666659</v>
      </c>
      <c r="F291" s="232">
        <v>2049.833333333333</v>
      </c>
      <c r="G291" s="232">
        <v>2027.016666666666</v>
      </c>
      <c r="H291" s="232">
        <v>2147.2166666666658</v>
      </c>
      <c r="I291" s="232">
        <v>2170.0333333333324</v>
      </c>
      <c r="J291" s="232">
        <v>2207.3166666666657</v>
      </c>
      <c r="K291" s="231">
        <v>2132.75</v>
      </c>
      <c r="L291" s="231">
        <v>2072.65</v>
      </c>
      <c r="M291" s="231">
        <v>45.164630000000002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369.05</v>
      </c>
      <c r="D292" s="232">
        <v>369.61666666666673</v>
      </c>
      <c r="E292" s="232">
        <v>366.63333333333344</v>
      </c>
      <c r="F292" s="232">
        <v>364.2166666666667</v>
      </c>
      <c r="G292" s="232">
        <v>361.23333333333341</v>
      </c>
      <c r="H292" s="232">
        <v>372.03333333333347</v>
      </c>
      <c r="I292" s="232">
        <v>375.01666666666671</v>
      </c>
      <c r="J292" s="232">
        <v>377.43333333333351</v>
      </c>
      <c r="K292" s="231">
        <v>372.6</v>
      </c>
      <c r="L292" s="231">
        <v>367.2</v>
      </c>
      <c r="M292" s="231">
        <v>1.7991600000000001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330.3</v>
      </c>
      <c r="D293" s="232">
        <v>331.7833333333333</v>
      </c>
      <c r="E293" s="232">
        <v>322.56666666666661</v>
      </c>
      <c r="F293" s="232">
        <v>314.83333333333331</v>
      </c>
      <c r="G293" s="232">
        <v>305.61666666666662</v>
      </c>
      <c r="H293" s="232">
        <v>339.51666666666659</v>
      </c>
      <c r="I293" s="232">
        <v>348.73333333333329</v>
      </c>
      <c r="J293" s="232">
        <v>356.46666666666658</v>
      </c>
      <c r="K293" s="231">
        <v>341</v>
      </c>
      <c r="L293" s="231">
        <v>324.05</v>
      </c>
      <c r="M293" s="231">
        <v>54.340229999999998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266.35000000000002</v>
      </c>
      <c r="D294" s="232">
        <v>266.46666666666664</v>
      </c>
      <c r="E294" s="232">
        <v>261.98333333333329</v>
      </c>
      <c r="F294" s="232">
        <v>257.61666666666667</v>
      </c>
      <c r="G294" s="232">
        <v>253.13333333333333</v>
      </c>
      <c r="H294" s="232">
        <v>270.83333333333326</v>
      </c>
      <c r="I294" s="232">
        <v>275.31666666666661</v>
      </c>
      <c r="J294" s="232">
        <v>279.68333333333322</v>
      </c>
      <c r="K294" s="231">
        <v>270.95</v>
      </c>
      <c r="L294" s="231">
        <v>262.10000000000002</v>
      </c>
      <c r="M294" s="231">
        <v>5.6297699999999997</v>
      </c>
      <c r="N294" s="1"/>
      <c r="O294" s="1"/>
    </row>
    <row r="295" spans="1:15" ht="12.75" customHeight="1">
      <c r="A295" s="30">
        <v>285</v>
      </c>
      <c r="B295" s="217" t="s">
        <v>848</v>
      </c>
      <c r="C295" s="231">
        <v>653.29999999999995</v>
      </c>
      <c r="D295" s="232">
        <v>655.66666666666663</v>
      </c>
      <c r="E295" s="232">
        <v>648.43333333333328</v>
      </c>
      <c r="F295" s="232">
        <v>643.56666666666661</v>
      </c>
      <c r="G295" s="232">
        <v>636.33333333333326</v>
      </c>
      <c r="H295" s="232">
        <v>660.5333333333333</v>
      </c>
      <c r="I295" s="232">
        <v>667.76666666666665</v>
      </c>
      <c r="J295" s="232">
        <v>672.63333333333333</v>
      </c>
      <c r="K295" s="231">
        <v>662.9</v>
      </c>
      <c r="L295" s="231">
        <v>650.79999999999995</v>
      </c>
      <c r="M295" s="231">
        <v>18.11224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3320.85</v>
      </c>
      <c r="D296" s="232">
        <v>3286.6333333333337</v>
      </c>
      <c r="E296" s="232">
        <v>3240.2666666666673</v>
      </c>
      <c r="F296" s="232">
        <v>3159.6833333333338</v>
      </c>
      <c r="G296" s="232">
        <v>3113.3166666666675</v>
      </c>
      <c r="H296" s="232">
        <v>3367.2166666666672</v>
      </c>
      <c r="I296" s="232">
        <v>3413.583333333333</v>
      </c>
      <c r="J296" s="232">
        <v>3494.166666666667</v>
      </c>
      <c r="K296" s="231">
        <v>3333</v>
      </c>
      <c r="L296" s="231">
        <v>3206.05</v>
      </c>
      <c r="M296" s="231">
        <v>0.17041000000000001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737.3</v>
      </c>
      <c r="D297" s="232">
        <v>737.98333333333323</v>
      </c>
      <c r="E297" s="232">
        <v>726.61666666666645</v>
      </c>
      <c r="F297" s="232">
        <v>715.93333333333317</v>
      </c>
      <c r="G297" s="232">
        <v>704.56666666666638</v>
      </c>
      <c r="H297" s="232">
        <v>748.66666666666652</v>
      </c>
      <c r="I297" s="232">
        <v>760.0333333333333</v>
      </c>
      <c r="J297" s="232">
        <v>770.71666666666658</v>
      </c>
      <c r="K297" s="231">
        <v>749.35</v>
      </c>
      <c r="L297" s="231">
        <v>727.3</v>
      </c>
      <c r="M297" s="231">
        <v>10.936870000000001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1463.45</v>
      </c>
      <c r="D298" s="232">
        <v>1461.1333333333332</v>
      </c>
      <c r="E298" s="232">
        <v>1443.3166666666664</v>
      </c>
      <c r="F298" s="232">
        <v>1423.1833333333332</v>
      </c>
      <c r="G298" s="232">
        <v>1405.3666666666663</v>
      </c>
      <c r="H298" s="232">
        <v>1481.2666666666664</v>
      </c>
      <c r="I298" s="232">
        <v>1499.083333333333</v>
      </c>
      <c r="J298" s="232">
        <v>1519.2166666666665</v>
      </c>
      <c r="K298" s="231">
        <v>1478.95</v>
      </c>
      <c r="L298" s="231">
        <v>1441</v>
      </c>
      <c r="M298" s="231">
        <v>0.21103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34.200000000000003</v>
      </c>
      <c r="D299" s="232">
        <v>33.916666666666664</v>
      </c>
      <c r="E299" s="232">
        <v>33.43333333333333</v>
      </c>
      <c r="F299" s="232">
        <v>32.666666666666664</v>
      </c>
      <c r="G299" s="232">
        <v>32.18333333333333</v>
      </c>
      <c r="H299" s="232">
        <v>34.68333333333333</v>
      </c>
      <c r="I299" s="232">
        <v>35.166666666666664</v>
      </c>
      <c r="J299" s="232">
        <v>35.93333333333333</v>
      </c>
      <c r="K299" s="231">
        <v>34.4</v>
      </c>
      <c r="L299" s="231">
        <v>33.15</v>
      </c>
      <c r="M299" s="231">
        <v>6.5506599999999997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165.35</v>
      </c>
      <c r="D300" s="232">
        <v>165.76666666666665</v>
      </c>
      <c r="E300" s="232">
        <v>161.58333333333331</v>
      </c>
      <c r="F300" s="232">
        <v>157.81666666666666</v>
      </c>
      <c r="G300" s="232">
        <v>153.63333333333333</v>
      </c>
      <c r="H300" s="232">
        <v>169.5333333333333</v>
      </c>
      <c r="I300" s="232">
        <v>173.71666666666664</v>
      </c>
      <c r="J300" s="232">
        <v>177.48333333333329</v>
      </c>
      <c r="K300" s="231">
        <v>169.95</v>
      </c>
      <c r="L300" s="231">
        <v>162</v>
      </c>
      <c r="M300" s="231">
        <v>5.5720999999999998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90869.4</v>
      </c>
      <c r="D301" s="232">
        <v>90454.816666666666</v>
      </c>
      <c r="E301" s="232">
        <v>89819.633333333331</v>
      </c>
      <c r="F301" s="232">
        <v>88769.866666666669</v>
      </c>
      <c r="G301" s="232">
        <v>88134.683333333334</v>
      </c>
      <c r="H301" s="232">
        <v>91504.583333333328</v>
      </c>
      <c r="I301" s="232">
        <v>92139.766666666648</v>
      </c>
      <c r="J301" s="232">
        <v>93189.533333333326</v>
      </c>
      <c r="K301" s="231">
        <v>91090</v>
      </c>
      <c r="L301" s="231">
        <v>89405.05</v>
      </c>
      <c r="M301" s="231">
        <v>0.11151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1737.55</v>
      </c>
      <c r="D302" s="232">
        <v>1703.8500000000001</v>
      </c>
      <c r="E302" s="232">
        <v>1658.7000000000003</v>
      </c>
      <c r="F302" s="232">
        <v>1579.8500000000001</v>
      </c>
      <c r="G302" s="232">
        <v>1534.7000000000003</v>
      </c>
      <c r="H302" s="232">
        <v>1782.7000000000003</v>
      </c>
      <c r="I302" s="232">
        <v>1827.8500000000004</v>
      </c>
      <c r="J302" s="232">
        <v>1906.7000000000003</v>
      </c>
      <c r="K302" s="231">
        <v>1749</v>
      </c>
      <c r="L302" s="231">
        <v>1625</v>
      </c>
      <c r="M302" s="231">
        <v>2.2837299999999998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1022.35</v>
      </c>
      <c r="D303" s="232">
        <v>1025.2166666666665</v>
      </c>
      <c r="E303" s="232">
        <v>1008.333333333333</v>
      </c>
      <c r="F303" s="232">
        <v>994.31666666666661</v>
      </c>
      <c r="G303" s="232">
        <v>977.43333333333317</v>
      </c>
      <c r="H303" s="232">
        <v>1039.2333333333329</v>
      </c>
      <c r="I303" s="232">
        <v>1056.1166666666666</v>
      </c>
      <c r="J303" s="232">
        <v>1070.1333333333328</v>
      </c>
      <c r="K303" s="231">
        <v>1042.0999999999999</v>
      </c>
      <c r="L303" s="231">
        <v>1011.2</v>
      </c>
      <c r="M303" s="231">
        <v>4.38774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883.95</v>
      </c>
      <c r="D304" s="232">
        <v>873.94999999999993</v>
      </c>
      <c r="E304" s="232">
        <v>859.99999999999989</v>
      </c>
      <c r="F304" s="232">
        <v>836.05</v>
      </c>
      <c r="G304" s="232">
        <v>822.09999999999991</v>
      </c>
      <c r="H304" s="232">
        <v>897.89999999999986</v>
      </c>
      <c r="I304" s="232">
        <v>911.84999999999991</v>
      </c>
      <c r="J304" s="232">
        <v>935.79999999999984</v>
      </c>
      <c r="K304" s="231">
        <v>887.9</v>
      </c>
      <c r="L304" s="231">
        <v>850</v>
      </c>
      <c r="M304" s="231">
        <v>2.9857100000000001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232.75</v>
      </c>
      <c r="D305" s="232">
        <v>230.48333333333335</v>
      </c>
      <c r="E305" s="232">
        <v>226.76666666666671</v>
      </c>
      <c r="F305" s="232">
        <v>220.78333333333336</v>
      </c>
      <c r="G305" s="232">
        <v>217.06666666666672</v>
      </c>
      <c r="H305" s="232">
        <v>236.4666666666667</v>
      </c>
      <c r="I305" s="232">
        <v>240.18333333333334</v>
      </c>
      <c r="J305" s="232">
        <v>246.16666666666669</v>
      </c>
      <c r="K305" s="231">
        <v>234.2</v>
      </c>
      <c r="L305" s="231">
        <v>224.5</v>
      </c>
      <c r="M305" s="231">
        <v>46.539090000000002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1378.75</v>
      </c>
      <c r="D306" s="232">
        <v>1366.5166666666667</v>
      </c>
      <c r="E306" s="232">
        <v>1347.5333333333333</v>
      </c>
      <c r="F306" s="232">
        <v>1316.3166666666666</v>
      </c>
      <c r="G306" s="232">
        <v>1297.3333333333333</v>
      </c>
      <c r="H306" s="232">
        <v>1397.7333333333333</v>
      </c>
      <c r="I306" s="232">
        <v>1416.7166666666665</v>
      </c>
      <c r="J306" s="232">
        <v>1447.9333333333334</v>
      </c>
      <c r="K306" s="231">
        <v>1385.5</v>
      </c>
      <c r="L306" s="231">
        <v>1335.3</v>
      </c>
      <c r="M306" s="231">
        <v>52.658619999999999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394.75</v>
      </c>
      <c r="D307" s="232">
        <v>388.59999999999997</v>
      </c>
      <c r="E307" s="232">
        <v>377.19999999999993</v>
      </c>
      <c r="F307" s="232">
        <v>359.65</v>
      </c>
      <c r="G307" s="232">
        <v>348.24999999999994</v>
      </c>
      <c r="H307" s="232">
        <v>406.14999999999992</v>
      </c>
      <c r="I307" s="232">
        <v>417.5499999999999</v>
      </c>
      <c r="J307" s="232">
        <v>435.09999999999991</v>
      </c>
      <c r="K307" s="231">
        <v>400</v>
      </c>
      <c r="L307" s="231">
        <v>371.05</v>
      </c>
      <c r="M307" s="231">
        <v>14.87083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257.2</v>
      </c>
      <c r="D308" s="232">
        <v>255.01666666666665</v>
      </c>
      <c r="E308" s="232">
        <v>251.13333333333333</v>
      </c>
      <c r="F308" s="232">
        <v>245.06666666666666</v>
      </c>
      <c r="G308" s="232">
        <v>241.18333333333334</v>
      </c>
      <c r="H308" s="232">
        <v>261.08333333333331</v>
      </c>
      <c r="I308" s="232">
        <v>264.96666666666664</v>
      </c>
      <c r="J308" s="232">
        <v>271.0333333333333</v>
      </c>
      <c r="K308" s="231">
        <v>258.89999999999998</v>
      </c>
      <c r="L308" s="231">
        <v>248.95</v>
      </c>
      <c r="M308" s="231">
        <v>1.1288499999999999</v>
      </c>
      <c r="N308" s="1"/>
      <c r="O308" s="1"/>
    </row>
    <row r="309" spans="1:15" ht="12.75" customHeight="1">
      <c r="A309" s="30">
        <v>299</v>
      </c>
      <c r="B309" s="217" t="s">
        <v>857</v>
      </c>
      <c r="C309" s="231">
        <v>347.45</v>
      </c>
      <c r="D309" s="232">
        <v>347.35000000000008</v>
      </c>
      <c r="E309" s="232">
        <v>340.20000000000016</v>
      </c>
      <c r="F309" s="232">
        <v>332.9500000000001</v>
      </c>
      <c r="G309" s="232">
        <v>325.80000000000018</v>
      </c>
      <c r="H309" s="232">
        <v>354.60000000000014</v>
      </c>
      <c r="I309" s="232">
        <v>361.75000000000011</v>
      </c>
      <c r="J309" s="232">
        <v>369.00000000000011</v>
      </c>
      <c r="K309" s="231">
        <v>354.5</v>
      </c>
      <c r="L309" s="231">
        <v>340.1</v>
      </c>
      <c r="M309" s="231">
        <v>0.99153999999999998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470</v>
      </c>
      <c r="D310" s="232">
        <v>466.98333333333335</v>
      </c>
      <c r="E310" s="232">
        <v>460.06666666666672</v>
      </c>
      <c r="F310" s="232">
        <v>450.13333333333338</v>
      </c>
      <c r="G310" s="232">
        <v>443.21666666666675</v>
      </c>
      <c r="H310" s="232">
        <v>476.91666666666669</v>
      </c>
      <c r="I310" s="232">
        <v>483.83333333333331</v>
      </c>
      <c r="J310" s="232">
        <v>493.76666666666665</v>
      </c>
      <c r="K310" s="231">
        <v>473.9</v>
      </c>
      <c r="L310" s="231">
        <v>457.05</v>
      </c>
      <c r="M310" s="231">
        <v>0.21465999999999999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115</v>
      </c>
      <c r="D311" s="232">
        <v>113.89999999999999</v>
      </c>
      <c r="E311" s="232">
        <v>112.29999999999998</v>
      </c>
      <c r="F311" s="232">
        <v>109.6</v>
      </c>
      <c r="G311" s="232">
        <v>107.99999999999999</v>
      </c>
      <c r="H311" s="232">
        <v>116.59999999999998</v>
      </c>
      <c r="I311" s="232">
        <v>118.19999999999997</v>
      </c>
      <c r="J311" s="232">
        <v>120.89999999999998</v>
      </c>
      <c r="K311" s="231">
        <v>115.5</v>
      </c>
      <c r="L311" s="231">
        <v>111.2</v>
      </c>
      <c r="M311" s="231">
        <v>77.157150000000001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57.6</v>
      </c>
      <c r="D312" s="232">
        <v>58.116666666666667</v>
      </c>
      <c r="E312" s="232">
        <v>56.833333333333336</v>
      </c>
      <c r="F312" s="232">
        <v>56.06666666666667</v>
      </c>
      <c r="G312" s="232">
        <v>54.783333333333339</v>
      </c>
      <c r="H312" s="232">
        <v>58.883333333333333</v>
      </c>
      <c r="I312" s="232">
        <v>60.166666666666664</v>
      </c>
      <c r="J312" s="232">
        <v>60.93333333333333</v>
      </c>
      <c r="K312" s="231">
        <v>59.4</v>
      </c>
      <c r="L312" s="231">
        <v>57.35</v>
      </c>
      <c r="M312" s="231">
        <v>31.975850000000001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498.1</v>
      </c>
      <c r="D313" s="232">
        <v>499.56666666666666</v>
      </c>
      <c r="E313" s="232">
        <v>492.0333333333333</v>
      </c>
      <c r="F313" s="232">
        <v>485.96666666666664</v>
      </c>
      <c r="G313" s="232">
        <v>478.43333333333328</v>
      </c>
      <c r="H313" s="232">
        <v>505.63333333333333</v>
      </c>
      <c r="I313" s="232">
        <v>513.16666666666674</v>
      </c>
      <c r="J313" s="232">
        <v>519.23333333333335</v>
      </c>
      <c r="K313" s="231">
        <v>507.1</v>
      </c>
      <c r="L313" s="231">
        <v>493.5</v>
      </c>
      <c r="M313" s="231">
        <v>23.206219999999998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8895.2999999999993</v>
      </c>
      <c r="D314" s="232">
        <v>8889.7833333333347</v>
      </c>
      <c r="E314" s="232">
        <v>8835.716666666669</v>
      </c>
      <c r="F314" s="232">
        <v>8776.133333333335</v>
      </c>
      <c r="G314" s="232">
        <v>8722.0666666666693</v>
      </c>
      <c r="H314" s="232">
        <v>8949.3666666666686</v>
      </c>
      <c r="I314" s="232">
        <v>9003.4333333333343</v>
      </c>
      <c r="J314" s="232">
        <v>9063.0166666666682</v>
      </c>
      <c r="K314" s="231">
        <v>8943.85</v>
      </c>
      <c r="L314" s="231">
        <v>8830.2000000000007</v>
      </c>
      <c r="M314" s="231">
        <v>6.4367000000000001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1635.5</v>
      </c>
      <c r="D315" s="232">
        <v>1629.1499999999999</v>
      </c>
      <c r="E315" s="232">
        <v>1602.0499999999997</v>
      </c>
      <c r="F315" s="232">
        <v>1568.6</v>
      </c>
      <c r="G315" s="232">
        <v>1541.4999999999998</v>
      </c>
      <c r="H315" s="232">
        <v>1662.5999999999997</v>
      </c>
      <c r="I315" s="232">
        <v>1689.6999999999996</v>
      </c>
      <c r="J315" s="232">
        <v>1723.1499999999996</v>
      </c>
      <c r="K315" s="231">
        <v>1656.25</v>
      </c>
      <c r="L315" s="231">
        <v>1595.7</v>
      </c>
      <c r="M315" s="231">
        <v>0.62480999999999998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835.65</v>
      </c>
      <c r="D316" s="232">
        <v>835.69999999999993</v>
      </c>
      <c r="E316" s="232">
        <v>828.19999999999982</v>
      </c>
      <c r="F316" s="232">
        <v>820.74999999999989</v>
      </c>
      <c r="G316" s="232">
        <v>813.24999999999977</v>
      </c>
      <c r="H316" s="232">
        <v>843.14999999999986</v>
      </c>
      <c r="I316" s="232">
        <v>850.65000000000009</v>
      </c>
      <c r="J316" s="232">
        <v>858.09999999999991</v>
      </c>
      <c r="K316" s="231">
        <v>843.2</v>
      </c>
      <c r="L316" s="231">
        <v>828.25</v>
      </c>
      <c r="M316" s="231">
        <v>10.180730000000001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441.7</v>
      </c>
      <c r="D317" s="232">
        <v>441.08333333333331</v>
      </c>
      <c r="E317" s="232">
        <v>434.66666666666663</v>
      </c>
      <c r="F317" s="232">
        <v>427.63333333333333</v>
      </c>
      <c r="G317" s="232">
        <v>421.21666666666664</v>
      </c>
      <c r="H317" s="232">
        <v>448.11666666666662</v>
      </c>
      <c r="I317" s="232">
        <v>454.53333333333325</v>
      </c>
      <c r="J317" s="232">
        <v>461.56666666666661</v>
      </c>
      <c r="K317" s="231">
        <v>447.5</v>
      </c>
      <c r="L317" s="231">
        <v>434.05</v>
      </c>
      <c r="M317" s="231">
        <v>16.103629999999999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793.25</v>
      </c>
      <c r="D318" s="232">
        <v>795.7833333333333</v>
      </c>
      <c r="E318" s="232">
        <v>780.56666666666661</v>
      </c>
      <c r="F318" s="232">
        <v>767.88333333333333</v>
      </c>
      <c r="G318" s="232">
        <v>752.66666666666663</v>
      </c>
      <c r="H318" s="232">
        <v>808.46666666666658</v>
      </c>
      <c r="I318" s="232">
        <v>823.68333333333328</v>
      </c>
      <c r="J318" s="232">
        <v>836.36666666666656</v>
      </c>
      <c r="K318" s="231">
        <v>811</v>
      </c>
      <c r="L318" s="231">
        <v>783.1</v>
      </c>
      <c r="M318" s="231">
        <v>46.92886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636.25</v>
      </c>
      <c r="D319" s="232">
        <v>638.16666666666663</v>
      </c>
      <c r="E319" s="232">
        <v>627.2833333333333</v>
      </c>
      <c r="F319" s="232">
        <v>618.31666666666672</v>
      </c>
      <c r="G319" s="232">
        <v>607.43333333333339</v>
      </c>
      <c r="H319" s="232">
        <v>647.13333333333321</v>
      </c>
      <c r="I319" s="232">
        <v>658.01666666666665</v>
      </c>
      <c r="J319" s="232">
        <v>666.98333333333312</v>
      </c>
      <c r="K319" s="231">
        <v>649.04999999999995</v>
      </c>
      <c r="L319" s="231">
        <v>629.20000000000005</v>
      </c>
      <c r="M319" s="231">
        <v>1.0338700000000001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756.6</v>
      </c>
      <c r="D320" s="232">
        <v>752.29999999999984</v>
      </c>
      <c r="E320" s="232">
        <v>740.34999999999968</v>
      </c>
      <c r="F320" s="232">
        <v>724.0999999999998</v>
      </c>
      <c r="G320" s="232">
        <v>712.14999999999964</v>
      </c>
      <c r="H320" s="232">
        <v>768.54999999999973</v>
      </c>
      <c r="I320" s="232">
        <v>780.49999999999977</v>
      </c>
      <c r="J320" s="232">
        <v>796.74999999999977</v>
      </c>
      <c r="K320" s="231">
        <v>764.25</v>
      </c>
      <c r="L320" s="231">
        <v>736.05</v>
      </c>
      <c r="M320" s="231">
        <v>2.0059800000000001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1345</v>
      </c>
      <c r="D321" s="232">
        <v>1334.4666666666665</v>
      </c>
      <c r="E321" s="232">
        <v>1315.9833333333329</v>
      </c>
      <c r="F321" s="232">
        <v>1286.9666666666665</v>
      </c>
      <c r="G321" s="232">
        <v>1268.4833333333329</v>
      </c>
      <c r="H321" s="232">
        <v>1363.4833333333329</v>
      </c>
      <c r="I321" s="232">
        <v>1381.9666666666665</v>
      </c>
      <c r="J321" s="232">
        <v>1410.9833333333329</v>
      </c>
      <c r="K321" s="231">
        <v>1352.95</v>
      </c>
      <c r="L321" s="231">
        <v>1305.45</v>
      </c>
      <c r="M321" s="231">
        <v>1.2240800000000001</v>
      </c>
      <c r="N321" s="1"/>
      <c r="O321" s="1"/>
    </row>
    <row r="322" spans="1:15" ht="12.75" customHeight="1">
      <c r="A322" s="30">
        <v>312</v>
      </c>
      <c r="B322" s="217" t="s">
        <v>849</v>
      </c>
      <c r="C322" s="231">
        <v>51.45</v>
      </c>
      <c r="D322" s="232">
        <v>51.199999999999996</v>
      </c>
      <c r="E322" s="232">
        <v>50.649999999999991</v>
      </c>
      <c r="F322" s="232">
        <v>49.849999999999994</v>
      </c>
      <c r="G322" s="232">
        <v>49.29999999999999</v>
      </c>
      <c r="H322" s="232">
        <v>51.999999999999993</v>
      </c>
      <c r="I322" s="232">
        <v>52.54999999999999</v>
      </c>
      <c r="J322" s="232">
        <v>53.349999999999994</v>
      </c>
      <c r="K322" s="231">
        <v>51.75</v>
      </c>
      <c r="L322" s="231">
        <v>50.4</v>
      </c>
      <c r="M322" s="231">
        <v>53.783079999999998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681.4</v>
      </c>
      <c r="D323" s="232">
        <v>676.69999999999993</v>
      </c>
      <c r="E323" s="232">
        <v>668.74999999999989</v>
      </c>
      <c r="F323" s="232">
        <v>656.09999999999991</v>
      </c>
      <c r="G323" s="232">
        <v>648.14999999999986</v>
      </c>
      <c r="H323" s="232">
        <v>689.34999999999991</v>
      </c>
      <c r="I323" s="232">
        <v>697.3</v>
      </c>
      <c r="J323" s="232">
        <v>709.94999999999993</v>
      </c>
      <c r="K323" s="231">
        <v>684.65</v>
      </c>
      <c r="L323" s="231">
        <v>664.05</v>
      </c>
      <c r="M323" s="231">
        <v>0.49489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2072.8000000000002</v>
      </c>
      <c r="D324" s="232">
        <v>2087.7999999999997</v>
      </c>
      <c r="E324" s="232">
        <v>2052.9999999999995</v>
      </c>
      <c r="F324" s="232">
        <v>2033.1999999999998</v>
      </c>
      <c r="G324" s="232">
        <v>1998.3999999999996</v>
      </c>
      <c r="H324" s="232">
        <v>2107.5999999999995</v>
      </c>
      <c r="I324" s="232">
        <v>2142.3999999999996</v>
      </c>
      <c r="J324" s="232">
        <v>2162.1999999999994</v>
      </c>
      <c r="K324" s="231">
        <v>2122.6</v>
      </c>
      <c r="L324" s="231">
        <v>2068</v>
      </c>
      <c r="M324" s="231">
        <v>4.3468299999999997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1514.6</v>
      </c>
      <c r="D325" s="232">
        <v>1507.9333333333332</v>
      </c>
      <c r="E325" s="232">
        <v>1494.3166666666664</v>
      </c>
      <c r="F325" s="232">
        <v>1474.0333333333333</v>
      </c>
      <c r="G325" s="232">
        <v>1460.4166666666665</v>
      </c>
      <c r="H325" s="232">
        <v>1528.2166666666662</v>
      </c>
      <c r="I325" s="232">
        <v>1541.833333333333</v>
      </c>
      <c r="J325" s="232">
        <v>1562.1166666666661</v>
      </c>
      <c r="K325" s="231">
        <v>1521.55</v>
      </c>
      <c r="L325" s="231">
        <v>1487.65</v>
      </c>
      <c r="M325" s="231">
        <v>2.1092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1044.0999999999999</v>
      </c>
      <c r="D326" s="232">
        <v>1037.7</v>
      </c>
      <c r="E326" s="232">
        <v>1027.4000000000001</v>
      </c>
      <c r="F326" s="232">
        <v>1010.7</v>
      </c>
      <c r="G326" s="232">
        <v>1000.4000000000001</v>
      </c>
      <c r="H326" s="232">
        <v>1054.4000000000001</v>
      </c>
      <c r="I326" s="232">
        <v>1064.6999999999998</v>
      </c>
      <c r="J326" s="232">
        <v>1081.4000000000001</v>
      </c>
      <c r="K326" s="231">
        <v>1048</v>
      </c>
      <c r="L326" s="231">
        <v>1021</v>
      </c>
      <c r="M326" s="231">
        <v>3.6268699999999998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533.04999999999995</v>
      </c>
      <c r="D327" s="232">
        <v>532.2166666666667</v>
      </c>
      <c r="E327" s="232">
        <v>529.18333333333339</v>
      </c>
      <c r="F327" s="232">
        <v>525.31666666666672</v>
      </c>
      <c r="G327" s="232">
        <v>522.28333333333342</v>
      </c>
      <c r="H327" s="232">
        <v>536.08333333333337</v>
      </c>
      <c r="I327" s="232">
        <v>539.11666666666667</v>
      </c>
      <c r="J327" s="232">
        <v>542.98333333333335</v>
      </c>
      <c r="K327" s="231">
        <v>535.25</v>
      </c>
      <c r="L327" s="231">
        <v>528.35</v>
      </c>
      <c r="M327" s="231">
        <v>2.9396599999999999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36.6</v>
      </c>
      <c r="D328" s="232">
        <v>36.466666666666661</v>
      </c>
      <c r="E328" s="232">
        <v>35.933333333333323</v>
      </c>
      <c r="F328" s="232">
        <v>35.266666666666659</v>
      </c>
      <c r="G328" s="232">
        <v>34.73333333333332</v>
      </c>
      <c r="H328" s="232">
        <v>37.133333333333326</v>
      </c>
      <c r="I328" s="232">
        <v>37.666666666666671</v>
      </c>
      <c r="J328" s="232">
        <v>38.333333333333329</v>
      </c>
      <c r="K328" s="231">
        <v>37</v>
      </c>
      <c r="L328" s="231">
        <v>35.799999999999997</v>
      </c>
      <c r="M328" s="231">
        <v>52.010330000000003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90.2</v>
      </c>
      <c r="D329" s="232">
        <v>89.316666666666663</v>
      </c>
      <c r="E329" s="232">
        <v>87.383333333333326</v>
      </c>
      <c r="F329" s="232">
        <v>84.566666666666663</v>
      </c>
      <c r="G329" s="232">
        <v>82.633333333333326</v>
      </c>
      <c r="H329" s="232">
        <v>92.133333333333326</v>
      </c>
      <c r="I329" s="232">
        <v>94.066666666666663</v>
      </c>
      <c r="J329" s="232">
        <v>96.883333333333326</v>
      </c>
      <c r="K329" s="231">
        <v>91.25</v>
      </c>
      <c r="L329" s="231">
        <v>86.5</v>
      </c>
      <c r="M329" s="231">
        <v>39.498530000000002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43.9</v>
      </c>
      <c r="D330" s="232">
        <v>43.766666666666673</v>
      </c>
      <c r="E330" s="232">
        <v>43.333333333333343</v>
      </c>
      <c r="F330" s="232">
        <v>42.766666666666673</v>
      </c>
      <c r="G330" s="232">
        <v>42.333333333333343</v>
      </c>
      <c r="H330" s="232">
        <v>44.333333333333343</v>
      </c>
      <c r="I330" s="232">
        <v>44.766666666666666</v>
      </c>
      <c r="J330" s="232">
        <v>45.333333333333343</v>
      </c>
      <c r="K330" s="231">
        <v>44.2</v>
      </c>
      <c r="L330" s="231">
        <v>43.2</v>
      </c>
      <c r="M330" s="231">
        <v>114.48791</v>
      </c>
      <c r="N330" s="1"/>
      <c r="O330" s="1"/>
    </row>
    <row r="331" spans="1:15" ht="12.75" customHeight="1">
      <c r="A331" s="30">
        <v>321</v>
      </c>
      <c r="B331" s="217" t="s">
        <v>858</v>
      </c>
      <c r="C331" s="231">
        <v>326.55</v>
      </c>
      <c r="D331" s="232">
        <v>320.50000000000006</v>
      </c>
      <c r="E331" s="232">
        <v>308.15000000000009</v>
      </c>
      <c r="F331" s="232">
        <v>289.75000000000006</v>
      </c>
      <c r="G331" s="232">
        <v>277.40000000000009</v>
      </c>
      <c r="H331" s="232">
        <v>338.90000000000009</v>
      </c>
      <c r="I331" s="232">
        <v>351.25000000000011</v>
      </c>
      <c r="J331" s="232">
        <v>369.65000000000009</v>
      </c>
      <c r="K331" s="231">
        <v>332.85</v>
      </c>
      <c r="L331" s="231">
        <v>302.10000000000002</v>
      </c>
      <c r="M331" s="231">
        <v>9.8903599999999994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78.05</v>
      </c>
      <c r="D332" s="232">
        <v>77.75</v>
      </c>
      <c r="E332" s="232">
        <v>77.099999999999994</v>
      </c>
      <c r="F332" s="232">
        <v>76.149999999999991</v>
      </c>
      <c r="G332" s="232">
        <v>75.499999999999986</v>
      </c>
      <c r="H332" s="232">
        <v>78.7</v>
      </c>
      <c r="I332" s="232">
        <v>79.350000000000009</v>
      </c>
      <c r="J332" s="232">
        <v>80.300000000000011</v>
      </c>
      <c r="K332" s="231">
        <v>78.400000000000006</v>
      </c>
      <c r="L332" s="231">
        <v>76.8</v>
      </c>
      <c r="M332" s="231">
        <v>18.76296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208.9</v>
      </c>
      <c r="D333" s="232">
        <v>208.71666666666667</v>
      </c>
      <c r="E333" s="232">
        <v>206.43333333333334</v>
      </c>
      <c r="F333" s="232">
        <v>203.96666666666667</v>
      </c>
      <c r="G333" s="232">
        <v>201.68333333333334</v>
      </c>
      <c r="H333" s="232">
        <v>211.18333333333334</v>
      </c>
      <c r="I333" s="232">
        <v>213.4666666666667</v>
      </c>
      <c r="J333" s="232">
        <v>215.93333333333334</v>
      </c>
      <c r="K333" s="231">
        <v>211</v>
      </c>
      <c r="L333" s="231">
        <v>206.25</v>
      </c>
      <c r="M333" s="231">
        <v>4.8824100000000001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171.15</v>
      </c>
      <c r="D334" s="232">
        <v>170.38333333333333</v>
      </c>
      <c r="E334" s="232">
        <v>168.11666666666665</v>
      </c>
      <c r="F334" s="232">
        <v>165.08333333333331</v>
      </c>
      <c r="G334" s="232">
        <v>162.81666666666663</v>
      </c>
      <c r="H334" s="232">
        <v>173.41666666666666</v>
      </c>
      <c r="I334" s="232">
        <v>175.68333333333331</v>
      </c>
      <c r="J334" s="232">
        <v>178.71666666666667</v>
      </c>
      <c r="K334" s="231">
        <v>172.65</v>
      </c>
      <c r="L334" s="231">
        <v>167.35</v>
      </c>
      <c r="M334" s="231">
        <v>249.90701000000001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726.4</v>
      </c>
      <c r="D335" s="232">
        <v>727.55000000000007</v>
      </c>
      <c r="E335" s="232">
        <v>720.10000000000014</v>
      </c>
      <c r="F335" s="232">
        <v>713.80000000000007</v>
      </c>
      <c r="G335" s="232">
        <v>706.35000000000014</v>
      </c>
      <c r="H335" s="232">
        <v>733.85000000000014</v>
      </c>
      <c r="I335" s="232">
        <v>741.30000000000018</v>
      </c>
      <c r="J335" s="232">
        <v>747.60000000000014</v>
      </c>
      <c r="K335" s="231">
        <v>735</v>
      </c>
      <c r="L335" s="231">
        <v>721.25</v>
      </c>
      <c r="M335" s="231">
        <v>0.75139999999999996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83.35</v>
      </c>
      <c r="D336" s="232">
        <v>83.05</v>
      </c>
      <c r="E336" s="232">
        <v>82.25</v>
      </c>
      <c r="F336" s="232">
        <v>81.150000000000006</v>
      </c>
      <c r="G336" s="232">
        <v>80.350000000000009</v>
      </c>
      <c r="H336" s="232">
        <v>84.149999999999991</v>
      </c>
      <c r="I336" s="232">
        <v>84.949999999999974</v>
      </c>
      <c r="J336" s="232">
        <v>86.049999999999983</v>
      </c>
      <c r="K336" s="231">
        <v>83.85</v>
      </c>
      <c r="L336" s="231">
        <v>81.95</v>
      </c>
      <c r="M336" s="231">
        <v>96.541790000000006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3946.15</v>
      </c>
      <c r="D337" s="232">
        <v>3935.15</v>
      </c>
      <c r="E337" s="232">
        <v>3893.3</v>
      </c>
      <c r="F337" s="232">
        <v>3840.4500000000003</v>
      </c>
      <c r="G337" s="232">
        <v>3798.6000000000004</v>
      </c>
      <c r="H337" s="232">
        <v>3988</v>
      </c>
      <c r="I337" s="232">
        <v>4029.8499999999995</v>
      </c>
      <c r="J337" s="232">
        <v>4082.7</v>
      </c>
      <c r="K337" s="231">
        <v>3977</v>
      </c>
      <c r="L337" s="231">
        <v>3882.3</v>
      </c>
      <c r="M337" s="231">
        <v>0.55837000000000003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591.20000000000005</v>
      </c>
      <c r="D338" s="232">
        <v>587.44999999999993</v>
      </c>
      <c r="E338" s="232">
        <v>576.89999999999986</v>
      </c>
      <c r="F338" s="232">
        <v>562.59999999999991</v>
      </c>
      <c r="G338" s="232">
        <v>552.04999999999984</v>
      </c>
      <c r="H338" s="232">
        <v>601.74999999999989</v>
      </c>
      <c r="I338" s="232">
        <v>612.29999999999984</v>
      </c>
      <c r="J338" s="232">
        <v>626.59999999999991</v>
      </c>
      <c r="K338" s="231">
        <v>598</v>
      </c>
      <c r="L338" s="231">
        <v>573.15</v>
      </c>
      <c r="M338" s="231">
        <v>2.9673600000000002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19017.75</v>
      </c>
      <c r="D339" s="232">
        <v>19048.916666666668</v>
      </c>
      <c r="E339" s="232">
        <v>18897.833333333336</v>
      </c>
      <c r="F339" s="232">
        <v>18777.916666666668</v>
      </c>
      <c r="G339" s="232">
        <v>18626.833333333336</v>
      </c>
      <c r="H339" s="232">
        <v>19168.833333333336</v>
      </c>
      <c r="I339" s="232">
        <v>19319.916666666672</v>
      </c>
      <c r="J339" s="232">
        <v>19439.833333333336</v>
      </c>
      <c r="K339" s="231">
        <v>19200</v>
      </c>
      <c r="L339" s="231">
        <v>18929</v>
      </c>
      <c r="M339" s="231">
        <v>1.175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61.55</v>
      </c>
      <c r="D340" s="232">
        <v>60.583333333333336</v>
      </c>
      <c r="E340" s="232">
        <v>59.166666666666671</v>
      </c>
      <c r="F340" s="232">
        <v>56.783333333333339</v>
      </c>
      <c r="G340" s="232">
        <v>55.366666666666674</v>
      </c>
      <c r="H340" s="232">
        <v>62.966666666666669</v>
      </c>
      <c r="I340" s="232">
        <v>64.38333333333334</v>
      </c>
      <c r="J340" s="232">
        <v>66.766666666666666</v>
      </c>
      <c r="K340" s="231">
        <v>62</v>
      </c>
      <c r="L340" s="231">
        <v>58.2</v>
      </c>
      <c r="M340" s="231">
        <v>9.9228199999999998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248.95</v>
      </c>
      <c r="D341" s="232">
        <v>246.58333333333334</v>
      </c>
      <c r="E341" s="232">
        <v>239.16666666666669</v>
      </c>
      <c r="F341" s="232">
        <v>229.38333333333335</v>
      </c>
      <c r="G341" s="232">
        <v>221.9666666666667</v>
      </c>
      <c r="H341" s="232">
        <v>256.36666666666667</v>
      </c>
      <c r="I341" s="232">
        <v>263.78333333333336</v>
      </c>
      <c r="J341" s="232">
        <v>273.56666666666666</v>
      </c>
      <c r="K341" s="231">
        <v>254</v>
      </c>
      <c r="L341" s="231">
        <v>236.8</v>
      </c>
      <c r="M341" s="231">
        <v>5.20167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361.35</v>
      </c>
      <c r="D342" s="232">
        <v>362.15000000000003</v>
      </c>
      <c r="E342" s="232">
        <v>355.30000000000007</v>
      </c>
      <c r="F342" s="232">
        <v>349.25000000000006</v>
      </c>
      <c r="G342" s="232">
        <v>342.40000000000009</v>
      </c>
      <c r="H342" s="232">
        <v>368.20000000000005</v>
      </c>
      <c r="I342" s="232">
        <v>375.05000000000007</v>
      </c>
      <c r="J342" s="232">
        <v>381.1</v>
      </c>
      <c r="K342" s="231">
        <v>369</v>
      </c>
      <c r="L342" s="231">
        <v>356.1</v>
      </c>
      <c r="M342" s="231">
        <v>0.72929999999999995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820.95</v>
      </c>
      <c r="D343" s="232">
        <v>816.04999999999984</v>
      </c>
      <c r="E343" s="232">
        <v>802.9499999999997</v>
      </c>
      <c r="F343" s="232">
        <v>784.94999999999982</v>
      </c>
      <c r="G343" s="232">
        <v>771.84999999999968</v>
      </c>
      <c r="H343" s="232">
        <v>834.04999999999973</v>
      </c>
      <c r="I343" s="232">
        <v>847.14999999999986</v>
      </c>
      <c r="J343" s="232">
        <v>865.14999999999975</v>
      </c>
      <c r="K343" s="231">
        <v>829.15</v>
      </c>
      <c r="L343" s="231">
        <v>798.05</v>
      </c>
      <c r="M343" s="231">
        <v>8.0401600000000002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144.9</v>
      </c>
      <c r="D344" s="232">
        <v>145.68333333333334</v>
      </c>
      <c r="E344" s="232">
        <v>143.46666666666667</v>
      </c>
      <c r="F344" s="232">
        <v>142.03333333333333</v>
      </c>
      <c r="G344" s="232">
        <v>139.81666666666666</v>
      </c>
      <c r="H344" s="232">
        <v>147.11666666666667</v>
      </c>
      <c r="I344" s="232">
        <v>149.33333333333337</v>
      </c>
      <c r="J344" s="232">
        <v>150.76666666666668</v>
      </c>
      <c r="K344" s="231">
        <v>147.9</v>
      </c>
      <c r="L344" s="231">
        <v>144.25</v>
      </c>
      <c r="M344" s="231">
        <v>190.50398000000001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232.95</v>
      </c>
      <c r="D345" s="232">
        <v>234.1</v>
      </c>
      <c r="E345" s="232">
        <v>230.85</v>
      </c>
      <c r="F345" s="232">
        <v>228.75</v>
      </c>
      <c r="G345" s="232">
        <v>225.5</v>
      </c>
      <c r="H345" s="232">
        <v>236.2</v>
      </c>
      <c r="I345" s="232">
        <v>239.45</v>
      </c>
      <c r="J345" s="232">
        <v>241.54999999999998</v>
      </c>
      <c r="K345" s="231">
        <v>237.35</v>
      </c>
      <c r="L345" s="231">
        <v>232</v>
      </c>
      <c r="M345" s="231">
        <v>7.53939</v>
      </c>
      <c r="N345" s="1"/>
      <c r="O345" s="1"/>
    </row>
    <row r="346" spans="1:15" ht="12.75" customHeight="1">
      <c r="A346" s="30">
        <v>336</v>
      </c>
      <c r="B346" s="217" t="s">
        <v>859</v>
      </c>
      <c r="C346" s="231">
        <v>472.5</v>
      </c>
      <c r="D346" s="232">
        <v>469.18333333333339</v>
      </c>
      <c r="E346" s="232">
        <v>462.1666666666668</v>
      </c>
      <c r="F346" s="232">
        <v>451.83333333333343</v>
      </c>
      <c r="G346" s="232">
        <v>444.81666666666683</v>
      </c>
      <c r="H346" s="232">
        <v>479.51666666666677</v>
      </c>
      <c r="I346" s="232">
        <v>486.53333333333342</v>
      </c>
      <c r="J346" s="232">
        <v>496.86666666666673</v>
      </c>
      <c r="K346" s="231">
        <v>476.2</v>
      </c>
      <c r="L346" s="231">
        <v>458.85</v>
      </c>
      <c r="M346" s="231">
        <v>1.2049799999999999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530.9</v>
      </c>
      <c r="D347" s="232">
        <v>532.13333333333333</v>
      </c>
      <c r="E347" s="232">
        <v>526.31666666666661</v>
      </c>
      <c r="F347" s="232">
        <v>521.73333333333323</v>
      </c>
      <c r="G347" s="232">
        <v>515.91666666666652</v>
      </c>
      <c r="H347" s="232">
        <v>536.7166666666667</v>
      </c>
      <c r="I347" s="232">
        <v>542.53333333333353</v>
      </c>
      <c r="J347" s="232">
        <v>547.11666666666679</v>
      </c>
      <c r="K347" s="231">
        <v>537.95000000000005</v>
      </c>
      <c r="L347" s="231">
        <v>527.54999999999995</v>
      </c>
      <c r="M347" s="231">
        <v>12.20594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3046.9</v>
      </c>
      <c r="D348" s="232">
        <v>3042.9</v>
      </c>
      <c r="E348" s="232">
        <v>3017.8</v>
      </c>
      <c r="F348" s="232">
        <v>2988.7000000000003</v>
      </c>
      <c r="G348" s="232">
        <v>2963.6000000000004</v>
      </c>
      <c r="H348" s="232">
        <v>3072</v>
      </c>
      <c r="I348" s="232">
        <v>3097.0999999999995</v>
      </c>
      <c r="J348" s="232">
        <v>3126.2</v>
      </c>
      <c r="K348" s="231">
        <v>3068</v>
      </c>
      <c r="L348" s="231">
        <v>3013.8</v>
      </c>
      <c r="M348" s="231">
        <v>0.53244000000000002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262.89999999999998</v>
      </c>
      <c r="D349" s="232">
        <v>262.96666666666664</v>
      </c>
      <c r="E349" s="232">
        <v>257.43333333333328</v>
      </c>
      <c r="F349" s="232">
        <v>251.96666666666664</v>
      </c>
      <c r="G349" s="232">
        <v>246.43333333333328</v>
      </c>
      <c r="H349" s="232">
        <v>268.43333333333328</v>
      </c>
      <c r="I349" s="232">
        <v>273.9666666666667</v>
      </c>
      <c r="J349" s="232">
        <v>279.43333333333328</v>
      </c>
      <c r="K349" s="231">
        <v>268.5</v>
      </c>
      <c r="L349" s="231">
        <v>257.5</v>
      </c>
      <c r="M349" s="231">
        <v>12.413970000000001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428.55</v>
      </c>
      <c r="D350" s="232">
        <v>423.83333333333331</v>
      </c>
      <c r="E350" s="232">
        <v>408.71666666666664</v>
      </c>
      <c r="F350" s="232">
        <v>388.88333333333333</v>
      </c>
      <c r="G350" s="232">
        <v>373.76666666666665</v>
      </c>
      <c r="H350" s="232">
        <v>443.66666666666663</v>
      </c>
      <c r="I350" s="232">
        <v>458.7833333333333</v>
      </c>
      <c r="J350" s="232">
        <v>478.61666666666662</v>
      </c>
      <c r="K350" s="231">
        <v>438.95</v>
      </c>
      <c r="L350" s="231">
        <v>404</v>
      </c>
      <c r="M350" s="231">
        <v>12.52394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119.9</v>
      </c>
      <c r="D351" s="232">
        <v>118.61666666666667</v>
      </c>
      <c r="E351" s="232">
        <v>116.73333333333335</v>
      </c>
      <c r="F351" s="232">
        <v>113.56666666666668</v>
      </c>
      <c r="G351" s="232">
        <v>111.68333333333335</v>
      </c>
      <c r="H351" s="232">
        <v>121.78333333333335</v>
      </c>
      <c r="I351" s="232">
        <v>123.66666666666667</v>
      </c>
      <c r="J351" s="232">
        <v>126.83333333333334</v>
      </c>
      <c r="K351" s="231">
        <v>120.5</v>
      </c>
      <c r="L351" s="231">
        <v>115.45</v>
      </c>
      <c r="M351" s="231">
        <v>16.752770000000002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2997.35</v>
      </c>
      <c r="D352" s="232">
        <v>2990.7666666666664</v>
      </c>
      <c r="E352" s="232">
        <v>2956.5333333333328</v>
      </c>
      <c r="F352" s="232">
        <v>2915.7166666666662</v>
      </c>
      <c r="G352" s="232">
        <v>2881.4833333333327</v>
      </c>
      <c r="H352" s="232">
        <v>3031.583333333333</v>
      </c>
      <c r="I352" s="232">
        <v>3065.8166666666666</v>
      </c>
      <c r="J352" s="232">
        <v>3106.6333333333332</v>
      </c>
      <c r="K352" s="231">
        <v>3025</v>
      </c>
      <c r="L352" s="231">
        <v>2949.95</v>
      </c>
      <c r="M352" s="231">
        <v>4.3710100000000001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554.25</v>
      </c>
      <c r="D353" s="232">
        <v>546.65</v>
      </c>
      <c r="E353" s="232">
        <v>533.5</v>
      </c>
      <c r="F353" s="232">
        <v>512.75</v>
      </c>
      <c r="G353" s="232">
        <v>499.6</v>
      </c>
      <c r="H353" s="232">
        <v>567.4</v>
      </c>
      <c r="I353" s="232">
        <v>580.54999999999984</v>
      </c>
      <c r="J353" s="232">
        <v>601.29999999999995</v>
      </c>
      <c r="K353" s="231">
        <v>559.79999999999995</v>
      </c>
      <c r="L353" s="231">
        <v>525.9</v>
      </c>
      <c r="M353" s="231">
        <v>7.1971699999999998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328.55</v>
      </c>
      <c r="D354" s="232">
        <v>325.16666666666669</v>
      </c>
      <c r="E354" s="232">
        <v>320.33333333333337</v>
      </c>
      <c r="F354" s="232">
        <v>312.11666666666667</v>
      </c>
      <c r="G354" s="232">
        <v>307.28333333333336</v>
      </c>
      <c r="H354" s="232">
        <v>333.38333333333338</v>
      </c>
      <c r="I354" s="232">
        <v>338.21666666666675</v>
      </c>
      <c r="J354" s="232">
        <v>346.43333333333339</v>
      </c>
      <c r="K354" s="231">
        <v>330</v>
      </c>
      <c r="L354" s="231">
        <v>316.95</v>
      </c>
      <c r="M354" s="231">
        <v>8.3295100000000009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1697.6</v>
      </c>
      <c r="D355" s="232">
        <v>1691.2</v>
      </c>
      <c r="E355" s="232">
        <v>1671.75</v>
      </c>
      <c r="F355" s="232">
        <v>1645.8999999999999</v>
      </c>
      <c r="G355" s="232">
        <v>1626.4499999999998</v>
      </c>
      <c r="H355" s="232">
        <v>1717.0500000000002</v>
      </c>
      <c r="I355" s="232">
        <v>1736.5000000000005</v>
      </c>
      <c r="J355" s="232">
        <v>1762.3500000000004</v>
      </c>
      <c r="K355" s="231">
        <v>1710.65</v>
      </c>
      <c r="L355" s="231">
        <v>1665.35</v>
      </c>
      <c r="M355" s="231">
        <v>6.3162000000000003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40036.5</v>
      </c>
      <c r="D356" s="232">
        <v>40151.016666666663</v>
      </c>
      <c r="E356" s="232">
        <v>39858.133333333324</v>
      </c>
      <c r="F356" s="232">
        <v>39679.766666666663</v>
      </c>
      <c r="G356" s="232">
        <v>39386.883333333324</v>
      </c>
      <c r="H356" s="232">
        <v>40329.383333333324</v>
      </c>
      <c r="I356" s="232">
        <v>40622.266666666656</v>
      </c>
      <c r="J356" s="232">
        <v>40800.633333333324</v>
      </c>
      <c r="K356" s="231">
        <v>40443.9</v>
      </c>
      <c r="L356" s="231">
        <v>39972.65</v>
      </c>
      <c r="M356" s="231">
        <v>0.26189000000000001</v>
      </c>
      <c r="N356" s="1"/>
      <c r="O356" s="1"/>
    </row>
    <row r="357" spans="1:15" ht="12.75" customHeight="1">
      <c r="A357" s="30">
        <v>347</v>
      </c>
      <c r="B357" s="217" t="s">
        <v>850</v>
      </c>
      <c r="C357" s="231">
        <v>1044.0999999999999</v>
      </c>
      <c r="D357" s="232">
        <v>1031.3166666666666</v>
      </c>
      <c r="E357" s="232">
        <v>1009.3333333333333</v>
      </c>
      <c r="F357" s="232">
        <v>974.56666666666661</v>
      </c>
      <c r="G357" s="232">
        <v>952.58333333333326</v>
      </c>
      <c r="H357" s="232">
        <v>1066.0833333333333</v>
      </c>
      <c r="I357" s="232">
        <v>1088.0666666666668</v>
      </c>
      <c r="J357" s="232">
        <v>1122.8333333333333</v>
      </c>
      <c r="K357" s="231">
        <v>1053.3</v>
      </c>
      <c r="L357" s="231">
        <v>996.55</v>
      </c>
      <c r="M357" s="231">
        <v>9.9177599999999995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4687.55</v>
      </c>
      <c r="D358" s="232">
        <v>4649.7</v>
      </c>
      <c r="E358" s="232">
        <v>4550.3999999999996</v>
      </c>
      <c r="F358" s="232">
        <v>4413.25</v>
      </c>
      <c r="G358" s="232">
        <v>4313.95</v>
      </c>
      <c r="H358" s="232">
        <v>4786.8499999999995</v>
      </c>
      <c r="I358" s="232">
        <v>4886.1500000000005</v>
      </c>
      <c r="J358" s="232">
        <v>5023.2999999999993</v>
      </c>
      <c r="K358" s="231">
        <v>4749</v>
      </c>
      <c r="L358" s="231">
        <v>4512.55</v>
      </c>
      <c r="M358" s="231">
        <v>5.3006500000000001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217.25</v>
      </c>
      <c r="D359" s="232">
        <v>218.4666666666667</v>
      </c>
      <c r="E359" s="232">
        <v>215.5833333333334</v>
      </c>
      <c r="F359" s="232">
        <v>213.91666666666671</v>
      </c>
      <c r="G359" s="232">
        <v>211.03333333333342</v>
      </c>
      <c r="H359" s="232">
        <v>220.13333333333338</v>
      </c>
      <c r="I359" s="232">
        <v>223.01666666666671</v>
      </c>
      <c r="J359" s="232">
        <v>224.68333333333337</v>
      </c>
      <c r="K359" s="231">
        <v>221.35</v>
      </c>
      <c r="L359" s="231">
        <v>216.8</v>
      </c>
      <c r="M359" s="231">
        <v>23.950040000000001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3869.15</v>
      </c>
      <c r="D360" s="232">
        <v>3891.0500000000006</v>
      </c>
      <c r="E360" s="232">
        <v>3828.1500000000015</v>
      </c>
      <c r="F360" s="232">
        <v>3787.150000000001</v>
      </c>
      <c r="G360" s="232">
        <v>3724.2500000000018</v>
      </c>
      <c r="H360" s="232">
        <v>3932.0500000000011</v>
      </c>
      <c r="I360" s="232">
        <v>3994.95</v>
      </c>
      <c r="J360" s="232">
        <v>4035.9500000000007</v>
      </c>
      <c r="K360" s="231">
        <v>3953.95</v>
      </c>
      <c r="L360" s="231">
        <v>3850.05</v>
      </c>
      <c r="M360" s="231">
        <v>0.20021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1368.65</v>
      </c>
      <c r="D361" s="232">
        <v>1364.6833333333334</v>
      </c>
      <c r="E361" s="232">
        <v>1329.3666666666668</v>
      </c>
      <c r="F361" s="232">
        <v>1290.0833333333335</v>
      </c>
      <c r="G361" s="232">
        <v>1254.7666666666669</v>
      </c>
      <c r="H361" s="232">
        <v>1403.9666666666667</v>
      </c>
      <c r="I361" s="232">
        <v>1439.2833333333333</v>
      </c>
      <c r="J361" s="232">
        <v>1478.5666666666666</v>
      </c>
      <c r="K361" s="231">
        <v>1400</v>
      </c>
      <c r="L361" s="231">
        <v>1325.4</v>
      </c>
      <c r="M361" s="231">
        <v>1.9992399999999999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2279.5500000000002</v>
      </c>
      <c r="D362" s="232">
        <v>2286.5666666666671</v>
      </c>
      <c r="E362" s="232">
        <v>2268.233333333334</v>
      </c>
      <c r="F362" s="232">
        <v>2256.916666666667</v>
      </c>
      <c r="G362" s="232">
        <v>2238.5833333333339</v>
      </c>
      <c r="H362" s="232">
        <v>2297.8833333333341</v>
      </c>
      <c r="I362" s="232">
        <v>2316.2166666666672</v>
      </c>
      <c r="J362" s="232">
        <v>2327.5333333333342</v>
      </c>
      <c r="K362" s="231">
        <v>2304.9</v>
      </c>
      <c r="L362" s="231">
        <v>2275.25</v>
      </c>
      <c r="M362" s="231">
        <v>5.5371699999999997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895.35</v>
      </c>
      <c r="D363" s="232">
        <v>883.7833333333333</v>
      </c>
      <c r="E363" s="232">
        <v>857.56666666666661</v>
      </c>
      <c r="F363" s="232">
        <v>819.7833333333333</v>
      </c>
      <c r="G363" s="232">
        <v>793.56666666666661</v>
      </c>
      <c r="H363" s="232">
        <v>921.56666666666661</v>
      </c>
      <c r="I363" s="232">
        <v>947.7833333333333</v>
      </c>
      <c r="J363" s="232">
        <v>985.56666666666661</v>
      </c>
      <c r="K363" s="231">
        <v>910</v>
      </c>
      <c r="L363" s="231">
        <v>846</v>
      </c>
      <c r="M363" s="231">
        <v>0.74446999999999997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2921.25</v>
      </c>
      <c r="D364" s="232">
        <v>2897.0166666666664</v>
      </c>
      <c r="E364" s="232">
        <v>2859.3833333333328</v>
      </c>
      <c r="F364" s="232">
        <v>2797.5166666666664</v>
      </c>
      <c r="G364" s="232">
        <v>2759.8833333333328</v>
      </c>
      <c r="H364" s="232">
        <v>2958.8833333333328</v>
      </c>
      <c r="I364" s="232">
        <v>2996.516666666666</v>
      </c>
      <c r="J364" s="232">
        <v>3058.3833333333328</v>
      </c>
      <c r="K364" s="231">
        <v>2934.65</v>
      </c>
      <c r="L364" s="231">
        <v>2835.15</v>
      </c>
      <c r="M364" s="231">
        <v>5.4585100000000004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1525.2</v>
      </c>
      <c r="D365" s="232">
        <v>1524.7333333333333</v>
      </c>
      <c r="E365" s="232">
        <v>1501.4666666666667</v>
      </c>
      <c r="F365" s="232">
        <v>1477.7333333333333</v>
      </c>
      <c r="G365" s="232">
        <v>1454.4666666666667</v>
      </c>
      <c r="H365" s="232">
        <v>1548.4666666666667</v>
      </c>
      <c r="I365" s="232">
        <v>1571.7333333333336</v>
      </c>
      <c r="J365" s="232">
        <v>1595.4666666666667</v>
      </c>
      <c r="K365" s="231">
        <v>1548</v>
      </c>
      <c r="L365" s="231">
        <v>1501</v>
      </c>
      <c r="M365" s="231">
        <v>0.81352999999999998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297.39999999999998</v>
      </c>
      <c r="D366" s="232">
        <v>294.84999999999997</v>
      </c>
      <c r="E366" s="232">
        <v>289.69999999999993</v>
      </c>
      <c r="F366" s="232">
        <v>281.99999999999994</v>
      </c>
      <c r="G366" s="232">
        <v>276.84999999999991</v>
      </c>
      <c r="H366" s="232">
        <v>302.54999999999995</v>
      </c>
      <c r="I366" s="232">
        <v>307.69999999999993</v>
      </c>
      <c r="J366" s="232">
        <v>315.39999999999998</v>
      </c>
      <c r="K366" s="231">
        <v>300</v>
      </c>
      <c r="L366" s="231">
        <v>287.14999999999998</v>
      </c>
      <c r="M366" s="231">
        <v>19.833179999999999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141.44999999999999</v>
      </c>
      <c r="D367" s="232">
        <v>139.33333333333334</v>
      </c>
      <c r="E367" s="232">
        <v>136.66666666666669</v>
      </c>
      <c r="F367" s="232">
        <v>131.88333333333335</v>
      </c>
      <c r="G367" s="232">
        <v>129.2166666666667</v>
      </c>
      <c r="H367" s="232">
        <v>144.11666666666667</v>
      </c>
      <c r="I367" s="232">
        <v>146.78333333333336</v>
      </c>
      <c r="J367" s="232">
        <v>151.56666666666666</v>
      </c>
      <c r="K367" s="231">
        <v>142</v>
      </c>
      <c r="L367" s="231">
        <v>134.55000000000001</v>
      </c>
      <c r="M367" s="231">
        <v>95.014160000000004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216.65</v>
      </c>
      <c r="D368" s="232">
        <v>216.33333333333334</v>
      </c>
      <c r="E368" s="232">
        <v>212.4666666666667</v>
      </c>
      <c r="F368" s="232">
        <v>208.28333333333336</v>
      </c>
      <c r="G368" s="232">
        <v>204.41666666666671</v>
      </c>
      <c r="H368" s="232">
        <v>220.51666666666668</v>
      </c>
      <c r="I368" s="232">
        <v>224.3833333333333</v>
      </c>
      <c r="J368" s="232">
        <v>228.56666666666666</v>
      </c>
      <c r="K368" s="231">
        <v>220.2</v>
      </c>
      <c r="L368" s="231">
        <v>212.15</v>
      </c>
      <c r="M368" s="231">
        <v>157.48159999999999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343.25</v>
      </c>
      <c r="D369" s="232">
        <v>341.48333333333335</v>
      </c>
      <c r="E369" s="232">
        <v>338.06666666666672</v>
      </c>
      <c r="F369" s="232">
        <v>332.88333333333338</v>
      </c>
      <c r="G369" s="232">
        <v>329.46666666666675</v>
      </c>
      <c r="H369" s="232">
        <v>346.66666666666669</v>
      </c>
      <c r="I369" s="232">
        <v>350.08333333333331</v>
      </c>
      <c r="J369" s="232">
        <v>355.26666666666665</v>
      </c>
      <c r="K369" s="231">
        <v>344.9</v>
      </c>
      <c r="L369" s="231">
        <v>336.3</v>
      </c>
      <c r="M369" s="231">
        <v>4.0026000000000002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419.1</v>
      </c>
      <c r="D370" s="232">
        <v>419.95</v>
      </c>
      <c r="E370" s="232">
        <v>415</v>
      </c>
      <c r="F370" s="232">
        <v>410.90000000000003</v>
      </c>
      <c r="G370" s="232">
        <v>405.95000000000005</v>
      </c>
      <c r="H370" s="232">
        <v>424.04999999999995</v>
      </c>
      <c r="I370" s="232">
        <v>428.99999999999989</v>
      </c>
      <c r="J370" s="232">
        <v>433.09999999999991</v>
      </c>
      <c r="K370" s="231">
        <v>424.9</v>
      </c>
      <c r="L370" s="231">
        <v>415.85</v>
      </c>
      <c r="M370" s="231">
        <v>2.41126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622.70000000000005</v>
      </c>
      <c r="D371" s="232">
        <v>616.5</v>
      </c>
      <c r="E371" s="232">
        <v>606</v>
      </c>
      <c r="F371" s="232">
        <v>589.29999999999995</v>
      </c>
      <c r="G371" s="232">
        <v>578.79999999999995</v>
      </c>
      <c r="H371" s="232">
        <v>633.20000000000005</v>
      </c>
      <c r="I371" s="232">
        <v>643.70000000000005</v>
      </c>
      <c r="J371" s="232">
        <v>660.40000000000009</v>
      </c>
      <c r="K371" s="231">
        <v>627</v>
      </c>
      <c r="L371" s="231">
        <v>599.79999999999995</v>
      </c>
      <c r="M371" s="231">
        <v>1.6581999999999999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104.7</v>
      </c>
      <c r="D372" s="232">
        <v>103.63333333333333</v>
      </c>
      <c r="E372" s="232">
        <v>102.06666666666665</v>
      </c>
      <c r="F372" s="232">
        <v>99.433333333333323</v>
      </c>
      <c r="G372" s="232">
        <v>97.866666666666646</v>
      </c>
      <c r="H372" s="232">
        <v>106.26666666666665</v>
      </c>
      <c r="I372" s="232">
        <v>107.83333333333331</v>
      </c>
      <c r="J372" s="232">
        <v>110.46666666666665</v>
      </c>
      <c r="K372" s="231">
        <v>105.2</v>
      </c>
      <c r="L372" s="231">
        <v>101</v>
      </c>
      <c r="M372" s="231">
        <v>1.94173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1000</v>
      </c>
      <c r="D373" s="232">
        <v>1004.9333333333334</v>
      </c>
      <c r="E373" s="232">
        <v>992.86666666666679</v>
      </c>
      <c r="F373" s="232">
        <v>985.73333333333335</v>
      </c>
      <c r="G373" s="232">
        <v>973.66666666666674</v>
      </c>
      <c r="H373" s="232">
        <v>1012.0666666666668</v>
      </c>
      <c r="I373" s="232">
        <v>1024.1333333333334</v>
      </c>
      <c r="J373" s="232">
        <v>1031.2666666666669</v>
      </c>
      <c r="K373" s="231">
        <v>1017</v>
      </c>
      <c r="L373" s="231">
        <v>997.8</v>
      </c>
      <c r="M373" s="231">
        <v>0.29459999999999997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4093.85</v>
      </c>
      <c r="D374" s="232">
        <v>4081.9833333333336</v>
      </c>
      <c r="E374" s="232">
        <v>4023.9666666666672</v>
      </c>
      <c r="F374" s="232">
        <v>3954.0833333333335</v>
      </c>
      <c r="G374" s="232">
        <v>3896.0666666666671</v>
      </c>
      <c r="H374" s="232">
        <v>4151.8666666666668</v>
      </c>
      <c r="I374" s="232">
        <v>4209.8833333333332</v>
      </c>
      <c r="J374" s="232">
        <v>4279.7666666666673</v>
      </c>
      <c r="K374" s="231">
        <v>4140</v>
      </c>
      <c r="L374" s="231">
        <v>4012.1</v>
      </c>
      <c r="M374" s="231">
        <v>4.4790000000000003E-2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14171.95</v>
      </c>
      <c r="D375" s="232">
        <v>14022.383333333331</v>
      </c>
      <c r="E375" s="232">
        <v>13704.366666666663</v>
      </c>
      <c r="F375" s="232">
        <v>13236.783333333331</v>
      </c>
      <c r="G375" s="232">
        <v>12918.766666666663</v>
      </c>
      <c r="H375" s="232">
        <v>14489.966666666664</v>
      </c>
      <c r="I375" s="232">
        <v>14807.983333333334</v>
      </c>
      <c r="J375" s="232">
        <v>15275.566666666664</v>
      </c>
      <c r="K375" s="231">
        <v>14340.4</v>
      </c>
      <c r="L375" s="231">
        <v>13554.8</v>
      </c>
      <c r="M375" s="231">
        <v>4.02E-2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53.55</v>
      </c>
      <c r="D376" s="232">
        <v>52.699999999999996</v>
      </c>
      <c r="E376" s="232">
        <v>51.399999999999991</v>
      </c>
      <c r="F376" s="232">
        <v>49.249999999999993</v>
      </c>
      <c r="G376" s="232">
        <v>47.949999999999989</v>
      </c>
      <c r="H376" s="232">
        <v>54.849999999999994</v>
      </c>
      <c r="I376" s="232">
        <v>56.149999999999991</v>
      </c>
      <c r="J376" s="232">
        <v>58.3</v>
      </c>
      <c r="K376" s="231">
        <v>54</v>
      </c>
      <c r="L376" s="231">
        <v>50.55</v>
      </c>
      <c r="M376" s="231">
        <v>1144.90184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357.05</v>
      </c>
      <c r="D377" s="232">
        <v>355.9666666666667</v>
      </c>
      <c r="E377" s="232">
        <v>352.48333333333341</v>
      </c>
      <c r="F377" s="232">
        <v>347.91666666666669</v>
      </c>
      <c r="G377" s="232">
        <v>344.43333333333339</v>
      </c>
      <c r="H377" s="232">
        <v>360.53333333333342</v>
      </c>
      <c r="I377" s="232">
        <v>364.01666666666677</v>
      </c>
      <c r="J377" s="232">
        <v>368.58333333333343</v>
      </c>
      <c r="K377" s="231">
        <v>359.45</v>
      </c>
      <c r="L377" s="231">
        <v>351.4</v>
      </c>
      <c r="M377" s="231">
        <v>4.6902900000000001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155.75</v>
      </c>
      <c r="D378" s="232">
        <v>153.88333333333335</v>
      </c>
      <c r="E378" s="232">
        <v>151.16666666666671</v>
      </c>
      <c r="F378" s="232">
        <v>146.58333333333337</v>
      </c>
      <c r="G378" s="232">
        <v>143.86666666666673</v>
      </c>
      <c r="H378" s="232">
        <v>158.4666666666667</v>
      </c>
      <c r="I378" s="232">
        <v>161.18333333333334</v>
      </c>
      <c r="J378" s="232">
        <v>165.76666666666668</v>
      </c>
      <c r="K378" s="231">
        <v>156.6</v>
      </c>
      <c r="L378" s="231">
        <v>149.30000000000001</v>
      </c>
      <c r="M378" s="231">
        <v>105.09693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121.75</v>
      </c>
      <c r="D379" s="232">
        <v>119.28333333333335</v>
      </c>
      <c r="E379" s="232">
        <v>116.4666666666667</v>
      </c>
      <c r="F379" s="232">
        <v>111.18333333333335</v>
      </c>
      <c r="G379" s="232">
        <v>108.3666666666667</v>
      </c>
      <c r="H379" s="232">
        <v>124.56666666666669</v>
      </c>
      <c r="I379" s="232">
        <v>127.38333333333333</v>
      </c>
      <c r="J379" s="232">
        <v>132.66666666666669</v>
      </c>
      <c r="K379" s="231">
        <v>122.1</v>
      </c>
      <c r="L379" s="231">
        <v>114</v>
      </c>
      <c r="M379" s="231">
        <v>136.72982999999999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778.85</v>
      </c>
      <c r="D380" s="232">
        <v>787.08333333333337</v>
      </c>
      <c r="E380" s="232">
        <v>764.76666666666677</v>
      </c>
      <c r="F380" s="232">
        <v>750.68333333333339</v>
      </c>
      <c r="G380" s="232">
        <v>728.36666666666679</v>
      </c>
      <c r="H380" s="232">
        <v>801.16666666666674</v>
      </c>
      <c r="I380" s="232">
        <v>823.48333333333335</v>
      </c>
      <c r="J380" s="232">
        <v>837.56666666666672</v>
      </c>
      <c r="K380" s="231">
        <v>809.4</v>
      </c>
      <c r="L380" s="231">
        <v>773</v>
      </c>
      <c r="M380" s="231">
        <v>2.7351399999999999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361.45</v>
      </c>
      <c r="D381" s="232">
        <v>357.41666666666669</v>
      </c>
      <c r="E381" s="232">
        <v>349.83333333333337</v>
      </c>
      <c r="F381" s="232">
        <v>338.2166666666667</v>
      </c>
      <c r="G381" s="232">
        <v>330.63333333333338</v>
      </c>
      <c r="H381" s="232">
        <v>369.03333333333336</v>
      </c>
      <c r="I381" s="232">
        <v>376.61666666666673</v>
      </c>
      <c r="J381" s="232">
        <v>388.23333333333335</v>
      </c>
      <c r="K381" s="231">
        <v>365</v>
      </c>
      <c r="L381" s="231">
        <v>345.8</v>
      </c>
      <c r="M381" s="231">
        <v>7.1621800000000002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1127.3499999999999</v>
      </c>
      <c r="D382" s="232">
        <v>1109.45</v>
      </c>
      <c r="E382" s="232">
        <v>1087.9000000000001</v>
      </c>
      <c r="F382" s="232">
        <v>1048.45</v>
      </c>
      <c r="G382" s="232">
        <v>1026.9000000000001</v>
      </c>
      <c r="H382" s="232">
        <v>1148.9000000000001</v>
      </c>
      <c r="I382" s="232">
        <v>1170.4499999999998</v>
      </c>
      <c r="J382" s="232">
        <v>1209.9000000000001</v>
      </c>
      <c r="K382" s="231">
        <v>1131</v>
      </c>
      <c r="L382" s="231">
        <v>1070</v>
      </c>
      <c r="M382" s="231">
        <v>4.02447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76.099999999999994</v>
      </c>
      <c r="D383" s="232">
        <v>74.86666666666666</v>
      </c>
      <c r="E383" s="232">
        <v>73.633333333333326</v>
      </c>
      <c r="F383" s="232">
        <v>71.166666666666671</v>
      </c>
      <c r="G383" s="232">
        <v>69.933333333333337</v>
      </c>
      <c r="H383" s="232">
        <v>77.333333333333314</v>
      </c>
      <c r="I383" s="232">
        <v>78.566666666666634</v>
      </c>
      <c r="J383" s="232">
        <v>81.033333333333303</v>
      </c>
      <c r="K383" s="231">
        <v>76.099999999999994</v>
      </c>
      <c r="L383" s="231">
        <v>72.400000000000006</v>
      </c>
      <c r="M383" s="231">
        <v>117.21362999999999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168.75</v>
      </c>
      <c r="D384" s="232">
        <v>166.9</v>
      </c>
      <c r="E384" s="232">
        <v>164.35000000000002</v>
      </c>
      <c r="F384" s="232">
        <v>159.95000000000002</v>
      </c>
      <c r="G384" s="232">
        <v>157.40000000000003</v>
      </c>
      <c r="H384" s="232">
        <v>171.3</v>
      </c>
      <c r="I384" s="232">
        <v>173.85000000000002</v>
      </c>
      <c r="J384" s="232">
        <v>178.25</v>
      </c>
      <c r="K384" s="231">
        <v>169.45</v>
      </c>
      <c r="L384" s="231">
        <v>162.5</v>
      </c>
      <c r="M384" s="231">
        <v>11.174810000000001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874</v>
      </c>
      <c r="D385" s="232">
        <v>863.18333333333339</v>
      </c>
      <c r="E385" s="232">
        <v>836.86666666666679</v>
      </c>
      <c r="F385" s="232">
        <v>799.73333333333335</v>
      </c>
      <c r="G385" s="232">
        <v>773.41666666666674</v>
      </c>
      <c r="H385" s="232">
        <v>900.31666666666683</v>
      </c>
      <c r="I385" s="232">
        <v>926.63333333333344</v>
      </c>
      <c r="J385" s="232">
        <v>963.76666666666688</v>
      </c>
      <c r="K385" s="231">
        <v>889.5</v>
      </c>
      <c r="L385" s="231">
        <v>826.05</v>
      </c>
      <c r="M385" s="231">
        <v>6.1234400000000004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209.05</v>
      </c>
      <c r="D386" s="232">
        <v>209.58333333333334</v>
      </c>
      <c r="E386" s="232">
        <v>207.2166666666667</v>
      </c>
      <c r="F386" s="232">
        <v>205.38333333333335</v>
      </c>
      <c r="G386" s="232">
        <v>203.01666666666671</v>
      </c>
      <c r="H386" s="232">
        <v>211.41666666666669</v>
      </c>
      <c r="I386" s="232">
        <v>213.7833333333333</v>
      </c>
      <c r="J386" s="232">
        <v>215.61666666666667</v>
      </c>
      <c r="K386" s="231">
        <v>211.95</v>
      </c>
      <c r="L386" s="231">
        <v>207.75</v>
      </c>
      <c r="M386" s="231">
        <v>5.3103999999999996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120.85</v>
      </c>
      <c r="D387" s="232">
        <v>118.98333333333333</v>
      </c>
      <c r="E387" s="232">
        <v>115.56666666666666</v>
      </c>
      <c r="F387" s="232">
        <v>110.28333333333333</v>
      </c>
      <c r="G387" s="232">
        <v>106.86666666666666</v>
      </c>
      <c r="H387" s="232">
        <v>124.26666666666667</v>
      </c>
      <c r="I387" s="232">
        <v>127.68333333333332</v>
      </c>
      <c r="J387" s="232">
        <v>132.96666666666667</v>
      </c>
      <c r="K387" s="231">
        <v>122.4</v>
      </c>
      <c r="L387" s="231">
        <v>113.7</v>
      </c>
      <c r="M387" s="231">
        <v>99.255160000000004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2220.4</v>
      </c>
      <c r="D388" s="232">
        <v>2180.3166666666666</v>
      </c>
      <c r="E388" s="232">
        <v>2111.6333333333332</v>
      </c>
      <c r="F388" s="232">
        <v>2002.8666666666668</v>
      </c>
      <c r="G388" s="232">
        <v>1934.1833333333334</v>
      </c>
      <c r="H388" s="232">
        <v>2289.083333333333</v>
      </c>
      <c r="I388" s="232">
        <v>2357.7666666666664</v>
      </c>
      <c r="J388" s="232">
        <v>2466.5333333333328</v>
      </c>
      <c r="K388" s="231">
        <v>2249</v>
      </c>
      <c r="L388" s="231">
        <v>2071.5500000000002</v>
      </c>
      <c r="M388" s="231">
        <v>1.25837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43.9</v>
      </c>
      <c r="D389" s="232">
        <v>43.800000000000004</v>
      </c>
      <c r="E389" s="232">
        <v>43.100000000000009</v>
      </c>
      <c r="F389" s="232">
        <v>42.300000000000004</v>
      </c>
      <c r="G389" s="232">
        <v>41.600000000000009</v>
      </c>
      <c r="H389" s="232">
        <v>44.600000000000009</v>
      </c>
      <c r="I389" s="232">
        <v>45.300000000000011</v>
      </c>
      <c r="J389" s="232">
        <v>46.100000000000009</v>
      </c>
      <c r="K389" s="231">
        <v>44.5</v>
      </c>
      <c r="L389" s="231">
        <v>43</v>
      </c>
      <c r="M389" s="231">
        <v>11.308960000000001</v>
      </c>
      <c r="N389" s="1"/>
      <c r="O389" s="1"/>
    </row>
    <row r="390" spans="1:15" ht="12.75" customHeight="1">
      <c r="A390" s="30">
        <v>380</v>
      </c>
      <c r="B390" s="217" t="s">
        <v>860</v>
      </c>
      <c r="C390" s="231">
        <v>1525.6</v>
      </c>
      <c r="D390" s="232">
        <v>1518.4833333333333</v>
      </c>
      <c r="E390" s="232">
        <v>1485.1166666666668</v>
      </c>
      <c r="F390" s="232">
        <v>1444.6333333333334</v>
      </c>
      <c r="G390" s="232">
        <v>1411.2666666666669</v>
      </c>
      <c r="H390" s="232">
        <v>1558.9666666666667</v>
      </c>
      <c r="I390" s="232">
        <v>1592.333333333333</v>
      </c>
      <c r="J390" s="232">
        <v>1632.8166666666666</v>
      </c>
      <c r="K390" s="231">
        <v>1551.85</v>
      </c>
      <c r="L390" s="231">
        <v>1478</v>
      </c>
      <c r="M390" s="231">
        <v>3.3662299999999998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184.9</v>
      </c>
      <c r="D391" s="232">
        <v>182.91666666666666</v>
      </c>
      <c r="E391" s="232">
        <v>179.43333333333331</v>
      </c>
      <c r="F391" s="232">
        <v>173.96666666666664</v>
      </c>
      <c r="G391" s="232">
        <v>170.48333333333329</v>
      </c>
      <c r="H391" s="232">
        <v>188.38333333333333</v>
      </c>
      <c r="I391" s="232">
        <v>191.86666666666667</v>
      </c>
      <c r="J391" s="232">
        <v>197.33333333333334</v>
      </c>
      <c r="K391" s="231">
        <v>186.4</v>
      </c>
      <c r="L391" s="231">
        <v>177.45</v>
      </c>
      <c r="M391" s="231">
        <v>29.312950000000001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820.1</v>
      </c>
      <c r="D392" s="232">
        <v>819.08333333333337</v>
      </c>
      <c r="E392" s="232">
        <v>802.2166666666667</v>
      </c>
      <c r="F392" s="232">
        <v>784.33333333333337</v>
      </c>
      <c r="G392" s="232">
        <v>767.4666666666667</v>
      </c>
      <c r="H392" s="232">
        <v>836.9666666666667</v>
      </c>
      <c r="I392" s="232">
        <v>853.83333333333326</v>
      </c>
      <c r="J392" s="232">
        <v>871.7166666666667</v>
      </c>
      <c r="K392" s="231">
        <v>835.95</v>
      </c>
      <c r="L392" s="231">
        <v>801.2</v>
      </c>
      <c r="M392" s="231">
        <v>2.2439399999999998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2353.85</v>
      </c>
      <c r="D393" s="232">
        <v>2360.8333333333335</v>
      </c>
      <c r="E393" s="232">
        <v>2334.0166666666669</v>
      </c>
      <c r="F393" s="232">
        <v>2314.1833333333334</v>
      </c>
      <c r="G393" s="232">
        <v>2287.3666666666668</v>
      </c>
      <c r="H393" s="232">
        <v>2380.666666666667</v>
      </c>
      <c r="I393" s="232">
        <v>2407.4833333333336</v>
      </c>
      <c r="J393" s="232">
        <v>2427.3166666666671</v>
      </c>
      <c r="K393" s="231">
        <v>2387.65</v>
      </c>
      <c r="L393" s="231">
        <v>2341</v>
      </c>
      <c r="M393" s="231">
        <v>104.72167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110.45</v>
      </c>
      <c r="D394" s="232">
        <v>110.28333333333335</v>
      </c>
      <c r="E394" s="232">
        <v>108.61666666666669</v>
      </c>
      <c r="F394" s="232">
        <v>106.78333333333335</v>
      </c>
      <c r="G394" s="232">
        <v>105.11666666666669</v>
      </c>
      <c r="H394" s="232">
        <v>112.11666666666669</v>
      </c>
      <c r="I394" s="232">
        <v>113.78333333333335</v>
      </c>
      <c r="J394" s="232">
        <v>115.61666666666669</v>
      </c>
      <c r="K394" s="231">
        <v>111.95</v>
      </c>
      <c r="L394" s="231">
        <v>108.45</v>
      </c>
      <c r="M394" s="231">
        <v>16.447140000000001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694.25</v>
      </c>
      <c r="D395" s="232">
        <v>695.55000000000007</v>
      </c>
      <c r="E395" s="232">
        <v>686.70000000000016</v>
      </c>
      <c r="F395" s="232">
        <v>679.15000000000009</v>
      </c>
      <c r="G395" s="232">
        <v>670.30000000000018</v>
      </c>
      <c r="H395" s="232">
        <v>703.10000000000014</v>
      </c>
      <c r="I395" s="232">
        <v>711.95</v>
      </c>
      <c r="J395" s="232">
        <v>719.50000000000011</v>
      </c>
      <c r="K395" s="231">
        <v>704.4</v>
      </c>
      <c r="L395" s="231">
        <v>688</v>
      </c>
      <c r="M395" s="231">
        <v>0.35542000000000001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1230.25</v>
      </c>
      <c r="D396" s="232">
        <v>1221.5</v>
      </c>
      <c r="E396" s="232">
        <v>1174.6500000000001</v>
      </c>
      <c r="F396" s="232">
        <v>1119.0500000000002</v>
      </c>
      <c r="G396" s="232">
        <v>1072.2000000000003</v>
      </c>
      <c r="H396" s="232">
        <v>1277.0999999999999</v>
      </c>
      <c r="I396" s="232">
        <v>1323.9499999999998</v>
      </c>
      <c r="J396" s="232">
        <v>1379.5499999999997</v>
      </c>
      <c r="K396" s="231">
        <v>1268.3499999999999</v>
      </c>
      <c r="L396" s="231">
        <v>1165.9000000000001</v>
      </c>
      <c r="M396" s="231">
        <v>12.813499999999999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722.85</v>
      </c>
      <c r="D397" s="232">
        <v>719.93333333333339</v>
      </c>
      <c r="E397" s="232">
        <v>713.41666666666674</v>
      </c>
      <c r="F397" s="232">
        <v>703.98333333333335</v>
      </c>
      <c r="G397" s="232">
        <v>697.4666666666667</v>
      </c>
      <c r="H397" s="232">
        <v>729.36666666666679</v>
      </c>
      <c r="I397" s="232">
        <v>735.88333333333344</v>
      </c>
      <c r="J397" s="232">
        <v>745.31666666666683</v>
      </c>
      <c r="K397" s="231">
        <v>726.45</v>
      </c>
      <c r="L397" s="231">
        <v>710.5</v>
      </c>
      <c r="M397" s="231">
        <v>12.66807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1219.55</v>
      </c>
      <c r="D398" s="232">
        <v>1225.2666666666667</v>
      </c>
      <c r="E398" s="232">
        <v>1206.8333333333333</v>
      </c>
      <c r="F398" s="232">
        <v>1194.1166666666666</v>
      </c>
      <c r="G398" s="232">
        <v>1175.6833333333332</v>
      </c>
      <c r="H398" s="232">
        <v>1237.9833333333333</v>
      </c>
      <c r="I398" s="232">
        <v>1256.4166666666667</v>
      </c>
      <c r="J398" s="232">
        <v>1269.1333333333334</v>
      </c>
      <c r="K398" s="231">
        <v>1243.7</v>
      </c>
      <c r="L398" s="231">
        <v>1212.55</v>
      </c>
      <c r="M398" s="231">
        <v>17.606280000000002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373.85</v>
      </c>
      <c r="D399" s="232">
        <v>374.23333333333335</v>
      </c>
      <c r="E399" s="232">
        <v>372.06666666666672</v>
      </c>
      <c r="F399" s="232">
        <v>370.28333333333336</v>
      </c>
      <c r="G399" s="232">
        <v>368.11666666666673</v>
      </c>
      <c r="H399" s="232">
        <v>376.01666666666671</v>
      </c>
      <c r="I399" s="232">
        <v>378.18333333333334</v>
      </c>
      <c r="J399" s="232">
        <v>379.9666666666667</v>
      </c>
      <c r="K399" s="231">
        <v>376.4</v>
      </c>
      <c r="L399" s="231">
        <v>372.45</v>
      </c>
      <c r="M399" s="231">
        <v>0.22595000000000001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34</v>
      </c>
      <c r="D400" s="232">
        <v>33.866666666666667</v>
      </c>
      <c r="E400" s="232">
        <v>33.583333333333336</v>
      </c>
      <c r="F400" s="232">
        <v>33.166666666666671</v>
      </c>
      <c r="G400" s="232">
        <v>32.88333333333334</v>
      </c>
      <c r="H400" s="232">
        <v>34.283333333333331</v>
      </c>
      <c r="I400" s="232">
        <v>34.566666666666663</v>
      </c>
      <c r="J400" s="232">
        <v>34.983333333333327</v>
      </c>
      <c r="K400" s="231">
        <v>34.15</v>
      </c>
      <c r="L400" s="231">
        <v>33.450000000000003</v>
      </c>
      <c r="M400" s="231">
        <v>20.451160000000002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4394</v>
      </c>
      <c r="D401" s="232">
        <v>4369.6500000000005</v>
      </c>
      <c r="E401" s="232">
        <v>4294.6000000000013</v>
      </c>
      <c r="F401" s="232">
        <v>4195.2000000000007</v>
      </c>
      <c r="G401" s="232">
        <v>4120.1500000000015</v>
      </c>
      <c r="H401" s="232">
        <v>4469.0500000000011</v>
      </c>
      <c r="I401" s="232">
        <v>4544.1000000000004</v>
      </c>
      <c r="J401" s="232">
        <v>4643.5000000000009</v>
      </c>
      <c r="K401" s="231">
        <v>4444.7</v>
      </c>
      <c r="L401" s="231">
        <v>4270.25</v>
      </c>
      <c r="M401" s="231">
        <v>0.24329000000000001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2182.4499999999998</v>
      </c>
      <c r="D402" s="232">
        <v>2195.5166666666664</v>
      </c>
      <c r="E402" s="232">
        <v>2155.0333333333328</v>
      </c>
      <c r="F402" s="232">
        <v>2127.6166666666663</v>
      </c>
      <c r="G402" s="232">
        <v>2087.1333333333328</v>
      </c>
      <c r="H402" s="232">
        <v>2222.9333333333329</v>
      </c>
      <c r="I402" s="232">
        <v>2263.4166666666665</v>
      </c>
      <c r="J402" s="232">
        <v>2290.833333333333</v>
      </c>
      <c r="K402" s="231">
        <v>2236</v>
      </c>
      <c r="L402" s="231">
        <v>2168.1</v>
      </c>
      <c r="M402" s="231">
        <v>15.03351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75.5</v>
      </c>
      <c r="D403" s="232">
        <v>75.183333333333323</v>
      </c>
      <c r="E403" s="232">
        <v>73.666666666666643</v>
      </c>
      <c r="F403" s="232">
        <v>71.833333333333314</v>
      </c>
      <c r="G403" s="232">
        <v>70.316666666666634</v>
      </c>
      <c r="H403" s="232">
        <v>77.016666666666652</v>
      </c>
      <c r="I403" s="232">
        <v>78.533333333333331</v>
      </c>
      <c r="J403" s="232">
        <v>80.36666666666666</v>
      </c>
      <c r="K403" s="231">
        <v>76.7</v>
      </c>
      <c r="L403" s="231">
        <v>73.349999999999994</v>
      </c>
      <c r="M403" s="231">
        <v>159.33228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5498.65</v>
      </c>
      <c r="D404" s="232">
        <v>5505.45</v>
      </c>
      <c r="E404" s="232">
        <v>5468.5</v>
      </c>
      <c r="F404" s="232">
        <v>5438.35</v>
      </c>
      <c r="G404" s="232">
        <v>5401.4000000000005</v>
      </c>
      <c r="H404" s="232">
        <v>5535.5999999999995</v>
      </c>
      <c r="I404" s="232">
        <v>5572.5499999999984</v>
      </c>
      <c r="J404" s="232">
        <v>5602.6999999999989</v>
      </c>
      <c r="K404" s="231">
        <v>5542.4</v>
      </c>
      <c r="L404" s="231">
        <v>5475.3</v>
      </c>
      <c r="M404" s="231">
        <v>0.17566000000000001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1300.0999999999999</v>
      </c>
      <c r="D405" s="232">
        <v>1295.2333333333333</v>
      </c>
      <c r="E405" s="232">
        <v>1254.9666666666667</v>
      </c>
      <c r="F405" s="232">
        <v>1209.8333333333333</v>
      </c>
      <c r="G405" s="232">
        <v>1169.5666666666666</v>
      </c>
      <c r="H405" s="232">
        <v>1340.3666666666668</v>
      </c>
      <c r="I405" s="232">
        <v>1380.6333333333337</v>
      </c>
      <c r="J405" s="232">
        <v>1425.7666666666669</v>
      </c>
      <c r="K405" s="231">
        <v>1335.5</v>
      </c>
      <c r="L405" s="231">
        <v>1250.0999999999999</v>
      </c>
      <c r="M405" s="231">
        <v>0.86050000000000004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339</v>
      </c>
      <c r="D406" s="232">
        <v>337.83333333333331</v>
      </c>
      <c r="E406" s="232">
        <v>332.16666666666663</v>
      </c>
      <c r="F406" s="232">
        <v>325.33333333333331</v>
      </c>
      <c r="G406" s="232">
        <v>319.66666666666663</v>
      </c>
      <c r="H406" s="232">
        <v>344.66666666666663</v>
      </c>
      <c r="I406" s="232">
        <v>350.33333333333326</v>
      </c>
      <c r="J406" s="232">
        <v>357.16666666666663</v>
      </c>
      <c r="K406" s="231">
        <v>343.5</v>
      </c>
      <c r="L406" s="231">
        <v>331</v>
      </c>
      <c r="M406" s="231">
        <v>1.8584499999999999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2691.9</v>
      </c>
      <c r="D407" s="232">
        <v>2661.5</v>
      </c>
      <c r="E407" s="232">
        <v>2624.1</v>
      </c>
      <c r="F407" s="232">
        <v>2556.2999999999997</v>
      </c>
      <c r="G407" s="232">
        <v>2518.8999999999996</v>
      </c>
      <c r="H407" s="232">
        <v>2729.3</v>
      </c>
      <c r="I407" s="232">
        <v>2766.7</v>
      </c>
      <c r="J407" s="232">
        <v>2834.5000000000005</v>
      </c>
      <c r="K407" s="231">
        <v>2698.9</v>
      </c>
      <c r="L407" s="231">
        <v>2593.6999999999998</v>
      </c>
      <c r="M407" s="231">
        <v>0.36719000000000002</v>
      </c>
      <c r="N407" s="1"/>
      <c r="O407" s="1"/>
    </row>
    <row r="408" spans="1:15" ht="12.75" customHeight="1">
      <c r="A408" s="30">
        <v>398</v>
      </c>
      <c r="B408" s="217" t="s">
        <v>861</v>
      </c>
      <c r="C408" s="231">
        <v>495.1</v>
      </c>
      <c r="D408" s="232">
        <v>485.73333333333335</v>
      </c>
      <c r="E408" s="232">
        <v>469.91666666666669</v>
      </c>
      <c r="F408" s="232">
        <v>444.73333333333335</v>
      </c>
      <c r="G408" s="232">
        <v>428.91666666666669</v>
      </c>
      <c r="H408" s="232">
        <v>510.91666666666669</v>
      </c>
      <c r="I408" s="232">
        <v>526.73333333333335</v>
      </c>
      <c r="J408" s="232">
        <v>551.91666666666674</v>
      </c>
      <c r="K408" s="231">
        <v>501.55</v>
      </c>
      <c r="L408" s="231">
        <v>460.55</v>
      </c>
      <c r="M408" s="231">
        <v>2.66093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1224.2</v>
      </c>
      <c r="D409" s="232">
        <v>1227.1166666666668</v>
      </c>
      <c r="E409" s="232">
        <v>1215.0833333333335</v>
      </c>
      <c r="F409" s="232">
        <v>1205.9666666666667</v>
      </c>
      <c r="G409" s="232">
        <v>1193.9333333333334</v>
      </c>
      <c r="H409" s="232">
        <v>1236.2333333333336</v>
      </c>
      <c r="I409" s="232">
        <v>1248.2666666666669</v>
      </c>
      <c r="J409" s="232">
        <v>1257.3833333333337</v>
      </c>
      <c r="K409" s="231">
        <v>1239.1500000000001</v>
      </c>
      <c r="L409" s="231">
        <v>1218</v>
      </c>
      <c r="M409" s="231">
        <v>0.12288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245.75</v>
      </c>
      <c r="D410" s="232">
        <v>244.58333333333334</v>
      </c>
      <c r="E410" s="232">
        <v>240.01666666666668</v>
      </c>
      <c r="F410" s="232">
        <v>234.28333333333333</v>
      </c>
      <c r="G410" s="232">
        <v>229.71666666666667</v>
      </c>
      <c r="H410" s="232">
        <v>250.31666666666669</v>
      </c>
      <c r="I410" s="232">
        <v>254.88333333333335</v>
      </c>
      <c r="J410" s="232">
        <v>260.61666666666667</v>
      </c>
      <c r="K410" s="231">
        <v>249.15</v>
      </c>
      <c r="L410" s="231">
        <v>238.85</v>
      </c>
      <c r="M410" s="231">
        <v>0.77881999999999996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132.85</v>
      </c>
      <c r="D411" s="232">
        <v>131</v>
      </c>
      <c r="E411" s="232">
        <v>127.5</v>
      </c>
      <c r="F411" s="232">
        <v>122.15</v>
      </c>
      <c r="G411" s="232">
        <v>118.65</v>
      </c>
      <c r="H411" s="232">
        <v>136.35</v>
      </c>
      <c r="I411" s="232">
        <v>139.85</v>
      </c>
      <c r="J411" s="232">
        <v>145.19999999999999</v>
      </c>
      <c r="K411" s="231">
        <v>134.5</v>
      </c>
      <c r="L411" s="231">
        <v>125.65</v>
      </c>
      <c r="M411" s="231">
        <v>16.53762</v>
      </c>
      <c r="N411" s="1"/>
      <c r="O411" s="1"/>
    </row>
    <row r="412" spans="1:15" ht="12.75" customHeight="1">
      <c r="A412" s="30">
        <v>402</v>
      </c>
      <c r="B412" s="217" t="s">
        <v>862</v>
      </c>
      <c r="C412" s="231">
        <v>661.55</v>
      </c>
      <c r="D412" s="232">
        <v>656.13333333333333</v>
      </c>
      <c r="E412" s="232">
        <v>643.36666666666667</v>
      </c>
      <c r="F412" s="232">
        <v>625.18333333333339</v>
      </c>
      <c r="G412" s="232">
        <v>612.41666666666674</v>
      </c>
      <c r="H412" s="232">
        <v>674.31666666666661</v>
      </c>
      <c r="I412" s="232">
        <v>687.08333333333326</v>
      </c>
      <c r="J412" s="232">
        <v>705.26666666666654</v>
      </c>
      <c r="K412" s="231">
        <v>668.9</v>
      </c>
      <c r="L412" s="231">
        <v>637.95000000000005</v>
      </c>
      <c r="M412" s="231">
        <v>0.91774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23684.55</v>
      </c>
      <c r="D413" s="232">
        <v>23377.449999999997</v>
      </c>
      <c r="E413" s="232">
        <v>23011.299999999996</v>
      </c>
      <c r="F413" s="232">
        <v>22338.05</v>
      </c>
      <c r="G413" s="232">
        <v>21971.899999999998</v>
      </c>
      <c r="H413" s="232">
        <v>24050.699999999993</v>
      </c>
      <c r="I413" s="232">
        <v>24416.849999999995</v>
      </c>
      <c r="J413" s="232">
        <v>25090.099999999991</v>
      </c>
      <c r="K413" s="231">
        <v>23743.599999999999</v>
      </c>
      <c r="L413" s="231">
        <v>22704.2</v>
      </c>
      <c r="M413" s="231">
        <v>0.82554000000000005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51.8</v>
      </c>
      <c r="D414" s="232">
        <v>51.283333333333331</v>
      </c>
      <c r="E414" s="232">
        <v>49.86666666666666</v>
      </c>
      <c r="F414" s="232">
        <v>47.93333333333333</v>
      </c>
      <c r="G414" s="232">
        <v>46.516666666666659</v>
      </c>
      <c r="H414" s="232">
        <v>53.216666666666661</v>
      </c>
      <c r="I414" s="232">
        <v>54.633333333333333</v>
      </c>
      <c r="J414" s="232">
        <v>56.566666666666663</v>
      </c>
      <c r="K414" s="231">
        <v>52.7</v>
      </c>
      <c r="L414" s="231">
        <v>49.35</v>
      </c>
      <c r="M414" s="231">
        <v>96.111859999999993</v>
      </c>
      <c r="N414" s="1"/>
      <c r="O414" s="1"/>
    </row>
    <row r="415" spans="1:15" ht="12.75" customHeight="1">
      <c r="A415" s="30">
        <v>405</v>
      </c>
      <c r="B415" t="s">
        <v>879</v>
      </c>
      <c r="C415" s="337">
        <v>1286.5999999999999</v>
      </c>
      <c r="D415" s="338">
        <v>1271.8</v>
      </c>
      <c r="E415" s="338">
        <v>1248.1999999999998</v>
      </c>
      <c r="F415" s="338">
        <v>1209.8</v>
      </c>
      <c r="G415" s="338">
        <v>1186.1999999999998</v>
      </c>
      <c r="H415" s="338">
        <v>1310.1999999999998</v>
      </c>
      <c r="I415" s="338">
        <v>1333.7999999999997</v>
      </c>
      <c r="J415" s="338">
        <v>1372.1999999999998</v>
      </c>
      <c r="K415" s="337">
        <v>1295.4000000000001</v>
      </c>
      <c r="L415" s="337">
        <v>1233.4000000000001</v>
      </c>
      <c r="M415" s="337">
        <v>12.106999999999999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303.39999999999998</v>
      </c>
      <c r="D416" s="232">
        <v>303.36666666666662</v>
      </c>
      <c r="E416" s="232">
        <v>300.23333333333323</v>
      </c>
      <c r="F416" s="232">
        <v>297.06666666666661</v>
      </c>
      <c r="G416" s="232">
        <v>293.93333333333322</v>
      </c>
      <c r="H416" s="232">
        <v>306.53333333333325</v>
      </c>
      <c r="I416" s="232">
        <v>309.66666666666657</v>
      </c>
      <c r="J416" s="232">
        <v>312.83333333333326</v>
      </c>
      <c r="K416" s="231">
        <v>306.5</v>
      </c>
      <c r="L416" s="231">
        <v>300.2</v>
      </c>
      <c r="M416" s="231">
        <v>0.87687999999999999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2926.45</v>
      </c>
      <c r="D417" s="232">
        <v>2941.2833333333333</v>
      </c>
      <c r="E417" s="232">
        <v>2902.5666666666666</v>
      </c>
      <c r="F417" s="232">
        <v>2878.6833333333334</v>
      </c>
      <c r="G417" s="232">
        <v>2839.9666666666667</v>
      </c>
      <c r="H417" s="232">
        <v>2965.1666666666665</v>
      </c>
      <c r="I417" s="232">
        <v>3003.8833333333328</v>
      </c>
      <c r="J417" s="232">
        <v>3027.7666666666664</v>
      </c>
      <c r="K417" s="231">
        <v>2980</v>
      </c>
      <c r="L417" s="231">
        <v>2917.4</v>
      </c>
      <c r="M417" s="231">
        <v>3.9076499999999998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599.65</v>
      </c>
      <c r="D418" s="232">
        <v>597.11666666666667</v>
      </c>
      <c r="E418" s="232">
        <v>588.33333333333337</v>
      </c>
      <c r="F418" s="232">
        <v>577.01666666666665</v>
      </c>
      <c r="G418" s="232">
        <v>568.23333333333335</v>
      </c>
      <c r="H418" s="232">
        <v>608.43333333333339</v>
      </c>
      <c r="I418" s="232">
        <v>617.2166666666667</v>
      </c>
      <c r="J418" s="232">
        <v>628.53333333333342</v>
      </c>
      <c r="K418" s="231">
        <v>605.9</v>
      </c>
      <c r="L418" s="231">
        <v>585.79999999999995</v>
      </c>
      <c r="M418" s="231">
        <v>0.70521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4002.3</v>
      </c>
      <c r="D419" s="232">
        <v>4004.1333333333337</v>
      </c>
      <c r="E419" s="232">
        <v>3969.3666666666672</v>
      </c>
      <c r="F419" s="232">
        <v>3936.4333333333334</v>
      </c>
      <c r="G419" s="232">
        <v>3901.666666666667</v>
      </c>
      <c r="H419" s="232">
        <v>4037.0666666666675</v>
      </c>
      <c r="I419" s="232">
        <v>4071.8333333333339</v>
      </c>
      <c r="J419" s="232">
        <v>4104.7666666666682</v>
      </c>
      <c r="K419" s="231">
        <v>4038.9</v>
      </c>
      <c r="L419" s="231">
        <v>3971.2</v>
      </c>
      <c r="M419" s="231">
        <v>0.48394999999999999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450</v>
      </c>
      <c r="D420" s="232">
        <v>449.48333333333335</v>
      </c>
      <c r="E420" s="232">
        <v>443.9666666666667</v>
      </c>
      <c r="F420" s="232">
        <v>437.93333333333334</v>
      </c>
      <c r="G420" s="232">
        <v>432.41666666666669</v>
      </c>
      <c r="H420" s="232">
        <v>455.51666666666671</v>
      </c>
      <c r="I420" s="232">
        <v>461.03333333333336</v>
      </c>
      <c r="J420" s="232">
        <v>467.06666666666672</v>
      </c>
      <c r="K420" s="231">
        <v>455</v>
      </c>
      <c r="L420" s="231">
        <v>443.45</v>
      </c>
      <c r="M420" s="231">
        <v>10.127689999999999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607</v>
      </c>
      <c r="D421" s="232">
        <v>606.51666666666665</v>
      </c>
      <c r="E421" s="232">
        <v>599.2833333333333</v>
      </c>
      <c r="F421" s="232">
        <v>591.56666666666661</v>
      </c>
      <c r="G421" s="232">
        <v>584.33333333333326</v>
      </c>
      <c r="H421" s="232">
        <v>614.23333333333335</v>
      </c>
      <c r="I421" s="232">
        <v>621.4666666666667</v>
      </c>
      <c r="J421" s="232">
        <v>629.18333333333339</v>
      </c>
      <c r="K421" s="231">
        <v>613.75</v>
      </c>
      <c r="L421" s="231">
        <v>598.79999999999995</v>
      </c>
      <c r="M421" s="231">
        <v>1.4545999999999999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500.45</v>
      </c>
      <c r="D422" s="232">
        <v>499.81666666666666</v>
      </c>
      <c r="E422" s="232">
        <v>490.63333333333333</v>
      </c>
      <c r="F422" s="232">
        <v>480.81666666666666</v>
      </c>
      <c r="G422" s="232">
        <v>471.63333333333333</v>
      </c>
      <c r="H422" s="232">
        <v>509.63333333333333</v>
      </c>
      <c r="I422" s="232">
        <v>518.81666666666661</v>
      </c>
      <c r="J422" s="232">
        <v>528.63333333333333</v>
      </c>
      <c r="K422" s="231">
        <v>509</v>
      </c>
      <c r="L422" s="231">
        <v>490</v>
      </c>
      <c r="M422" s="231">
        <v>2.8149799999999998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553.5</v>
      </c>
      <c r="D423" s="232">
        <v>549.44999999999993</v>
      </c>
      <c r="E423" s="232">
        <v>541.89999999999986</v>
      </c>
      <c r="F423" s="232">
        <v>530.29999999999995</v>
      </c>
      <c r="G423" s="232">
        <v>522.74999999999989</v>
      </c>
      <c r="H423" s="232">
        <v>561.04999999999984</v>
      </c>
      <c r="I423" s="232">
        <v>568.5999999999998</v>
      </c>
      <c r="J423" s="232">
        <v>580.19999999999982</v>
      </c>
      <c r="K423" s="231">
        <v>557</v>
      </c>
      <c r="L423" s="231">
        <v>537.85</v>
      </c>
      <c r="M423" s="231">
        <v>219.11942999999999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90.6</v>
      </c>
      <c r="D424" s="232">
        <v>89.583333333333329</v>
      </c>
      <c r="E424" s="232">
        <v>88.016666666666652</v>
      </c>
      <c r="F424" s="232">
        <v>85.433333333333323</v>
      </c>
      <c r="G424" s="232">
        <v>83.866666666666646</v>
      </c>
      <c r="H424" s="232">
        <v>92.166666666666657</v>
      </c>
      <c r="I424" s="232">
        <v>93.733333333333348</v>
      </c>
      <c r="J424" s="232">
        <v>96.316666666666663</v>
      </c>
      <c r="K424" s="231">
        <v>91.15</v>
      </c>
      <c r="L424" s="231">
        <v>87</v>
      </c>
      <c r="M424" s="231">
        <v>263.31826000000001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286.25</v>
      </c>
      <c r="D425" s="232">
        <v>284.21666666666664</v>
      </c>
      <c r="E425" s="232">
        <v>274.43333333333328</v>
      </c>
      <c r="F425" s="232">
        <v>262.61666666666662</v>
      </c>
      <c r="G425" s="232">
        <v>252.83333333333326</v>
      </c>
      <c r="H425" s="232">
        <v>296.0333333333333</v>
      </c>
      <c r="I425" s="232">
        <v>305.81666666666672</v>
      </c>
      <c r="J425" s="232">
        <v>317.63333333333333</v>
      </c>
      <c r="K425" s="231">
        <v>294</v>
      </c>
      <c r="L425" s="231">
        <v>272.39999999999998</v>
      </c>
      <c r="M425" s="231">
        <v>6.39621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181.65</v>
      </c>
      <c r="D426" s="232">
        <v>182.31666666666669</v>
      </c>
      <c r="E426" s="232">
        <v>179.63333333333338</v>
      </c>
      <c r="F426" s="232">
        <v>177.6166666666667</v>
      </c>
      <c r="G426" s="232">
        <v>174.93333333333339</v>
      </c>
      <c r="H426" s="232">
        <v>184.33333333333337</v>
      </c>
      <c r="I426" s="232">
        <v>187.01666666666671</v>
      </c>
      <c r="J426" s="232">
        <v>189.03333333333336</v>
      </c>
      <c r="K426" s="231">
        <v>185</v>
      </c>
      <c r="L426" s="231">
        <v>180.3</v>
      </c>
      <c r="M426" s="231">
        <v>5.9198399999999998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385.65</v>
      </c>
      <c r="D427" s="232">
        <v>383.73333333333335</v>
      </c>
      <c r="E427" s="232">
        <v>380.91666666666669</v>
      </c>
      <c r="F427" s="232">
        <v>376.18333333333334</v>
      </c>
      <c r="G427" s="232">
        <v>373.36666666666667</v>
      </c>
      <c r="H427" s="232">
        <v>388.4666666666667</v>
      </c>
      <c r="I427" s="232">
        <v>391.2833333333333</v>
      </c>
      <c r="J427" s="232">
        <v>396.01666666666671</v>
      </c>
      <c r="K427" s="231">
        <v>386.55</v>
      </c>
      <c r="L427" s="231">
        <v>379</v>
      </c>
      <c r="M427" s="231">
        <v>0.44062000000000001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454.55</v>
      </c>
      <c r="D428" s="232">
        <v>456.66666666666669</v>
      </c>
      <c r="E428" s="232">
        <v>448.83333333333337</v>
      </c>
      <c r="F428" s="232">
        <v>443.11666666666667</v>
      </c>
      <c r="G428" s="232">
        <v>435.28333333333336</v>
      </c>
      <c r="H428" s="232">
        <v>462.38333333333338</v>
      </c>
      <c r="I428" s="232">
        <v>470.21666666666675</v>
      </c>
      <c r="J428" s="232">
        <v>475.93333333333339</v>
      </c>
      <c r="K428" s="231">
        <v>464.5</v>
      </c>
      <c r="L428" s="231">
        <v>450.95</v>
      </c>
      <c r="M428" s="231">
        <v>3.4008799999999999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200.25</v>
      </c>
      <c r="D429" s="232">
        <v>197.76666666666665</v>
      </c>
      <c r="E429" s="232">
        <v>193.5333333333333</v>
      </c>
      <c r="F429" s="232">
        <v>186.81666666666666</v>
      </c>
      <c r="G429" s="232">
        <v>182.58333333333331</v>
      </c>
      <c r="H429" s="232">
        <v>204.48333333333329</v>
      </c>
      <c r="I429" s="232">
        <v>208.71666666666664</v>
      </c>
      <c r="J429" s="232">
        <v>215.43333333333328</v>
      </c>
      <c r="K429" s="231">
        <v>202</v>
      </c>
      <c r="L429" s="231">
        <v>191.05</v>
      </c>
      <c r="M429" s="231">
        <v>2.1199400000000002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1034.5</v>
      </c>
      <c r="D430" s="232">
        <v>1040.2833333333335</v>
      </c>
      <c r="E430" s="232">
        <v>1020.2666666666671</v>
      </c>
      <c r="F430" s="232">
        <v>1006.0333333333335</v>
      </c>
      <c r="G430" s="232">
        <v>986.01666666666711</v>
      </c>
      <c r="H430" s="232">
        <v>1054.5166666666671</v>
      </c>
      <c r="I430" s="232">
        <v>1074.5333333333335</v>
      </c>
      <c r="J430" s="232">
        <v>1088.7666666666671</v>
      </c>
      <c r="K430" s="231">
        <v>1060.3</v>
      </c>
      <c r="L430" s="231">
        <v>1026.05</v>
      </c>
      <c r="M430" s="231">
        <v>52.654620000000001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462</v>
      </c>
      <c r="D431" s="232">
        <v>459.66666666666669</v>
      </c>
      <c r="E431" s="232">
        <v>454.33333333333337</v>
      </c>
      <c r="F431" s="232">
        <v>446.66666666666669</v>
      </c>
      <c r="G431" s="232">
        <v>441.33333333333337</v>
      </c>
      <c r="H431" s="232">
        <v>467.33333333333337</v>
      </c>
      <c r="I431" s="232">
        <v>472.66666666666674</v>
      </c>
      <c r="J431" s="232">
        <v>480.33333333333337</v>
      </c>
      <c r="K431" s="231">
        <v>465</v>
      </c>
      <c r="L431" s="231">
        <v>452</v>
      </c>
      <c r="M431" s="231">
        <v>7.6113299999999997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2268.65</v>
      </c>
      <c r="D432" s="232">
        <v>2269.1666666666665</v>
      </c>
      <c r="E432" s="232">
        <v>2253.4333333333329</v>
      </c>
      <c r="F432" s="232">
        <v>2238.2166666666662</v>
      </c>
      <c r="G432" s="232">
        <v>2222.4833333333327</v>
      </c>
      <c r="H432" s="232">
        <v>2284.3833333333332</v>
      </c>
      <c r="I432" s="232">
        <v>2300.1166666666668</v>
      </c>
      <c r="J432" s="232">
        <v>2315.3333333333335</v>
      </c>
      <c r="K432" s="231">
        <v>2284.9</v>
      </c>
      <c r="L432" s="231">
        <v>2253.9499999999998</v>
      </c>
      <c r="M432" s="231">
        <v>8.0769999999999995E-2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985.15</v>
      </c>
      <c r="D433" s="232">
        <v>992.56666666666661</v>
      </c>
      <c r="E433" s="232">
        <v>970.83333333333326</v>
      </c>
      <c r="F433" s="232">
        <v>956.51666666666665</v>
      </c>
      <c r="G433" s="232">
        <v>934.7833333333333</v>
      </c>
      <c r="H433" s="232">
        <v>1006.8833333333332</v>
      </c>
      <c r="I433" s="232">
        <v>1028.6166666666666</v>
      </c>
      <c r="J433" s="232">
        <v>1042.9333333333332</v>
      </c>
      <c r="K433" s="231">
        <v>1014.3</v>
      </c>
      <c r="L433" s="231">
        <v>978.25</v>
      </c>
      <c r="M433" s="231">
        <v>1.0079800000000001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365.75</v>
      </c>
      <c r="D434" s="232">
        <v>354.61666666666662</v>
      </c>
      <c r="E434" s="232">
        <v>337.83333333333326</v>
      </c>
      <c r="F434" s="232">
        <v>309.91666666666663</v>
      </c>
      <c r="G434" s="232">
        <v>293.13333333333327</v>
      </c>
      <c r="H434" s="232">
        <v>382.53333333333325</v>
      </c>
      <c r="I434" s="232">
        <v>399.31666666666666</v>
      </c>
      <c r="J434" s="232">
        <v>427.23333333333323</v>
      </c>
      <c r="K434" s="231">
        <v>371.4</v>
      </c>
      <c r="L434" s="231">
        <v>326.7</v>
      </c>
      <c r="M434" s="231">
        <v>3.6957599999999999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323.64999999999998</v>
      </c>
      <c r="D435" s="232">
        <v>322.73333333333329</v>
      </c>
      <c r="E435" s="232">
        <v>319.51666666666659</v>
      </c>
      <c r="F435" s="232">
        <v>315.38333333333333</v>
      </c>
      <c r="G435" s="232">
        <v>312.16666666666663</v>
      </c>
      <c r="H435" s="232">
        <v>326.86666666666656</v>
      </c>
      <c r="I435" s="232">
        <v>330.08333333333326</v>
      </c>
      <c r="J435" s="232">
        <v>334.21666666666653</v>
      </c>
      <c r="K435" s="231">
        <v>325.95</v>
      </c>
      <c r="L435" s="231">
        <v>318.60000000000002</v>
      </c>
      <c r="M435" s="231">
        <v>2.1821899999999999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2528.85</v>
      </c>
      <c r="D436" s="232">
        <v>2518.1333333333337</v>
      </c>
      <c r="E436" s="232">
        <v>2466.2666666666673</v>
      </c>
      <c r="F436" s="232">
        <v>2403.6833333333338</v>
      </c>
      <c r="G436" s="232">
        <v>2351.8166666666675</v>
      </c>
      <c r="H436" s="232">
        <v>2580.7166666666672</v>
      </c>
      <c r="I436" s="232">
        <v>2632.583333333333</v>
      </c>
      <c r="J436" s="232">
        <v>2695.166666666667</v>
      </c>
      <c r="K436" s="231">
        <v>2570</v>
      </c>
      <c r="L436" s="231">
        <v>2455.5500000000002</v>
      </c>
      <c r="M436" s="231">
        <v>1.1955899999999999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493.05</v>
      </c>
      <c r="D437" s="232">
        <v>490.95000000000005</v>
      </c>
      <c r="E437" s="232">
        <v>487.80000000000007</v>
      </c>
      <c r="F437" s="232">
        <v>482.55</v>
      </c>
      <c r="G437" s="232">
        <v>479.40000000000003</v>
      </c>
      <c r="H437" s="232">
        <v>496.2000000000001</v>
      </c>
      <c r="I437" s="232">
        <v>499.35000000000008</v>
      </c>
      <c r="J437" s="232">
        <v>504.60000000000014</v>
      </c>
      <c r="K437" s="231">
        <v>494.1</v>
      </c>
      <c r="L437" s="231">
        <v>485.7</v>
      </c>
      <c r="M437" s="231">
        <v>1.5328200000000001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9.8000000000000007</v>
      </c>
      <c r="D438" s="232">
        <v>9.5499999999999989</v>
      </c>
      <c r="E438" s="232">
        <v>9.1499999999999986</v>
      </c>
      <c r="F438" s="232">
        <v>8.5</v>
      </c>
      <c r="G438" s="232">
        <v>8.1</v>
      </c>
      <c r="H438" s="232">
        <v>10.199999999999998</v>
      </c>
      <c r="I438" s="232">
        <v>10.6</v>
      </c>
      <c r="J438" s="232">
        <v>11.249999999999996</v>
      </c>
      <c r="K438" s="231">
        <v>9.9499999999999993</v>
      </c>
      <c r="L438" s="231">
        <v>8.9</v>
      </c>
      <c r="M438" s="231">
        <v>1224.3363099999999</v>
      </c>
      <c r="N438" s="1"/>
      <c r="O438" s="1"/>
    </row>
    <row r="439" spans="1:15" ht="12.75" customHeight="1">
      <c r="A439" s="30">
        <v>429</v>
      </c>
      <c r="B439" s="217" t="s">
        <v>863</v>
      </c>
      <c r="C439" s="231">
        <v>330.5</v>
      </c>
      <c r="D439" s="232">
        <v>332.46666666666664</v>
      </c>
      <c r="E439" s="232">
        <v>325.93333333333328</v>
      </c>
      <c r="F439" s="232">
        <v>321.36666666666662</v>
      </c>
      <c r="G439" s="232">
        <v>314.83333333333326</v>
      </c>
      <c r="H439" s="232">
        <v>337.0333333333333</v>
      </c>
      <c r="I439" s="232">
        <v>343.56666666666672</v>
      </c>
      <c r="J439" s="232">
        <v>348.13333333333333</v>
      </c>
      <c r="K439" s="231">
        <v>339</v>
      </c>
      <c r="L439" s="231">
        <v>327.9</v>
      </c>
      <c r="M439" s="231">
        <v>3.7044600000000001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960.5</v>
      </c>
      <c r="D440" s="232">
        <v>958.80000000000007</v>
      </c>
      <c r="E440" s="232">
        <v>944.65000000000009</v>
      </c>
      <c r="F440" s="232">
        <v>928.80000000000007</v>
      </c>
      <c r="G440" s="232">
        <v>914.65000000000009</v>
      </c>
      <c r="H440" s="232">
        <v>974.65000000000009</v>
      </c>
      <c r="I440" s="232">
        <v>988.8</v>
      </c>
      <c r="J440" s="232">
        <v>1004.6500000000001</v>
      </c>
      <c r="K440" s="231">
        <v>972.95</v>
      </c>
      <c r="L440" s="231">
        <v>942.95</v>
      </c>
      <c r="M440" s="231">
        <v>0.30996000000000001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562.29999999999995</v>
      </c>
      <c r="D441" s="232">
        <v>564.0333333333333</v>
      </c>
      <c r="E441" s="232">
        <v>555.31666666666661</v>
      </c>
      <c r="F441" s="232">
        <v>548.33333333333326</v>
      </c>
      <c r="G441" s="232">
        <v>539.61666666666656</v>
      </c>
      <c r="H441" s="232">
        <v>571.01666666666665</v>
      </c>
      <c r="I441" s="232">
        <v>579.73333333333335</v>
      </c>
      <c r="J441" s="232">
        <v>586.7166666666667</v>
      </c>
      <c r="K441" s="231">
        <v>572.75</v>
      </c>
      <c r="L441" s="231">
        <v>557.04999999999995</v>
      </c>
      <c r="M441" s="231">
        <v>31.810880000000001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1719.7</v>
      </c>
      <c r="D442" s="232">
        <v>1720.9666666666665</v>
      </c>
      <c r="E442" s="232">
        <v>1691.4833333333329</v>
      </c>
      <c r="F442" s="232">
        <v>1663.2666666666664</v>
      </c>
      <c r="G442" s="232">
        <v>1633.7833333333328</v>
      </c>
      <c r="H442" s="232">
        <v>1749.1833333333329</v>
      </c>
      <c r="I442" s="232">
        <v>1778.6666666666665</v>
      </c>
      <c r="J442" s="232">
        <v>1806.883333333333</v>
      </c>
      <c r="K442" s="231">
        <v>1750.45</v>
      </c>
      <c r="L442" s="231">
        <v>1692.75</v>
      </c>
      <c r="M442" s="231">
        <v>0.43609999999999999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482.8</v>
      </c>
      <c r="D443" s="232">
        <v>485.5333333333333</v>
      </c>
      <c r="E443" s="232">
        <v>476.56666666666661</v>
      </c>
      <c r="F443" s="232">
        <v>470.33333333333331</v>
      </c>
      <c r="G443" s="232">
        <v>461.36666666666662</v>
      </c>
      <c r="H443" s="232">
        <v>491.76666666666659</v>
      </c>
      <c r="I443" s="232">
        <v>500.73333333333329</v>
      </c>
      <c r="J443" s="232">
        <v>506.96666666666658</v>
      </c>
      <c r="K443" s="231">
        <v>494.5</v>
      </c>
      <c r="L443" s="231">
        <v>479.3</v>
      </c>
      <c r="M443" s="231">
        <v>8.7319999999999995E-2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783.7</v>
      </c>
      <c r="D444" s="232">
        <v>789.13333333333333</v>
      </c>
      <c r="E444" s="232">
        <v>759.56666666666661</v>
      </c>
      <c r="F444" s="232">
        <v>735.43333333333328</v>
      </c>
      <c r="G444" s="232">
        <v>705.86666666666656</v>
      </c>
      <c r="H444" s="232">
        <v>813.26666666666665</v>
      </c>
      <c r="I444" s="232">
        <v>842.83333333333348</v>
      </c>
      <c r="J444" s="232">
        <v>866.9666666666667</v>
      </c>
      <c r="K444" s="231">
        <v>818.7</v>
      </c>
      <c r="L444" s="231">
        <v>765</v>
      </c>
      <c r="M444" s="231">
        <v>2.5555099999999999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33.9</v>
      </c>
      <c r="D445" s="232">
        <v>33.633333333333333</v>
      </c>
      <c r="E445" s="232">
        <v>33.066666666666663</v>
      </c>
      <c r="F445" s="232">
        <v>32.233333333333327</v>
      </c>
      <c r="G445" s="232">
        <v>31.666666666666657</v>
      </c>
      <c r="H445" s="232">
        <v>34.466666666666669</v>
      </c>
      <c r="I445" s="232">
        <v>35.033333333333346</v>
      </c>
      <c r="J445" s="232">
        <v>35.866666666666674</v>
      </c>
      <c r="K445" s="231">
        <v>34.200000000000003</v>
      </c>
      <c r="L445" s="231">
        <v>32.799999999999997</v>
      </c>
      <c r="M445" s="231">
        <v>46.1479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1036.75</v>
      </c>
      <c r="D446" s="232">
        <v>1033.55</v>
      </c>
      <c r="E446" s="232">
        <v>1023.1999999999998</v>
      </c>
      <c r="F446" s="232">
        <v>1009.6499999999999</v>
      </c>
      <c r="G446" s="232">
        <v>999.29999999999973</v>
      </c>
      <c r="H446" s="232">
        <v>1047.0999999999999</v>
      </c>
      <c r="I446" s="232">
        <v>1057.4499999999998</v>
      </c>
      <c r="J446" s="232">
        <v>1071</v>
      </c>
      <c r="K446" s="231">
        <v>1043.9000000000001</v>
      </c>
      <c r="L446" s="231">
        <v>1020</v>
      </c>
      <c r="M446" s="231">
        <v>13.113899999999999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646.79999999999995</v>
      </c>
      <c r="D447" s="232">
        <v>641.26666666666665</v>
      </c>
      <c r="E447" s="232">
        <v>630.5333333333333</v>
      </c>
      <c r="F447" s="232">
        <v>614.26666666666665</v>
      </c>
      <c r="G447" s="232">
        <v>603.5333333333333</v>
      </c>
      <c r="H447" s="232">
        <v>657.5333333333333</v>
      </c>
      <c r="I447" s="232">
        <v>668.26666666666665</v>
      </c>
      <c r="J447" s="232">
        <v>684.5333333333333</v>
      </c>
      <c r="K447" s="231">
        <v>652</v>
      </c>
      <c r="L447" s="231">
        <v>625</v>
      </c>
      <c r="M447" s="231">
        <v>2.3060700000000001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973.4</v>
      </c>
      <c r="D448" s="232">
        <v>969.13333333333333</v>
      </c>
      <c r="E448" s="232">
        <v>959.26666666666665</v>
      </c>
      <c r="F448" s="232">
        <v>945.13333333333333</v>
      </c>
      <c r="G448" s="232">
        <v>935.26666666666665</v>
      </c>
      <c r="H448" s="232">
        <v>983.26666666666665</v>
      </c>
      <c r="I448" s="232">
        <v>993.13333333333321</v>
      </c>
      <c r="J448" s="232">
        <v>1007.2666666666667</v>
      </c>
      <c r="K448" s="231">
        <v>979</v>
      </c>
      <c r="L448" s="231">
        <v>955</v>
      </c>
      <c r="M448" s="231">
        <v>7.5906000000000002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212.85</v>
      </c>
      <c r="D449" s="232">
        <v>212.80000000000004</v>
      </c>
      <c r="E449" s="232">
        <v>211.60000000000008</v>
      </c>
      <c r="F449" s="232">
        <v>210.35000000000005</v>
      </c>
      <c r="G449" s="232">
        <v>209.15000000000009</v>
      </c>
      <c r="H449" s="232">
        <v>214.05000000000007</v>
      </c>
      <c r="I449" s="232">
        <v>215.25000000000006</v>
      </c>
      <c r="J449" s="232">
        <v>216.50000000000006</v>
      </c>
      <c r="K449" s="231">
        <v>214</v>
      </c>
      <c r="L449" s="231">
        <v>211.55</v>
      </c>
      <c r="M449" s="231">
        <v>3.34199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1233.1500000000001</v>
      </c>
      <c r="D450" s="232">
        <v>1233.9833333333333</v>
      </c>
      <c r="E450" s="232">
        <v>1214.7166666666667</v>
      </c>
      <c r="F450" s="232">
        <v>1196.2833333333333</v>
      </c>
      <c r="G450" s="232">
        <v>1177.0166666666667</v>
      </c>
      <c r="H450" s="232">
        <v>1252.4166666666667</v>
      </c>
      <c r="I450" s="232">
        <v>1271.6833333333336</v>
      </c>
      <c r="J450" s="232">
        <v>1290.1166666666668</v>
      </c>
      <c r="K450" s="231">
        <v>1253.25</v>
      </c>
      <c r="L450" s="231">
        <v>1215.55</v>
      </c>
      <c r="M450" s="231">
        <v>6.67441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3358.7</v>
      </c>
      <c r="D451" s="232">
        <v>3386.2333333333336</v>
      </c>
      <c r="E451" s="232">
        <v>3323.4666666666672</v>
      </c>
      <c r="F451" s="232">
        <v>3288.2333333333336</v>
      </c>
      <c r="G451" s="232">
        <v>3225.4666666666672</v>
      </c>
      <c r="H451" s="232">
        <v>3421.4666666666672</v>
      </c>
      <c r="I451" s="232">
        <v>3484.2333333333336</v>
      </c>
      <c r="J451" s="232">
        <v>3519.4666666666672</v>
      </c>
      <c r="K451" s="231">
        <v>3449</v>
      </c>
      <c r="L451" s="231">
        <v>3351</v>
      </c>
      <c r="M451" s="231">
        <v>28.203749999999999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729.5</v>
      </c>
      <c r="D452" s="232">
        <v>731.31666666666661</v>
      </c>
      <c r="E452" s="232">
        <v>723.23333333333323</v>
      </c>
      <c r="F452" s="232">
        <v>716.96666666666658</v>
      </c>
      <c r="G452" s="232">
        <v>708.88333333333321</v>
      </c>
      <c r="H452" s="232">
        <v>737.58333333333326</v>
      </c>
      <c r="I452" s="232">
        <v>745.66666666666674</v>
      </c>
      <c r="J452" s="232">
        <v>751.93333333333328</v>
      </c>
      <c r="K452" s="231">
        <v>739.4</v>
      </c>
      <c r="L452" s="231">
        <v>725.05</v>
      </c>
      <c r="M452" s="231">
        <v>21.898990000000001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6632.7</v>
      </c>
      <c r="D453" s="232">
        <v>6597.583333333333</v>
      </c>
      <c r="E453" s="232">
        <v>6545.1666666666661</v>
      </c>
      <c r="F453" s="232">
        <v>6457.6333333333332</v>
      </c>
      <c r="G453" s="232">
        <v>6405.2166666666662</v>
      </c>
      <c r="H453" s="232">
        <v>6685.1166666666659</v>
      </c>
      <c r="I453" s="232">
        <v>6737.5333333333319</v>
      </c>
      <c r="J453" s="232">
        <v>6825.0666666666657</v>
      </c>
      <c r="K453" s="231">
        <v>6650</v>
      </c>
      <c r="L453" s="231">
        <v>6510.05</v>
      </c>
      <c r="M453" s="231">
        <v>1.6497999999999999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2127.25</v>
      </c>
      <c r="D454" s="232">
        <v>2124.25</v>
      </c>
      <c r="E454" s="232">
        <v>2101.5500000000002</v>
      </c>
      <c r="F454" s="232">
        <v>2075.8500000000004</v>
      </c>
      <c r="G454" s="232">
        <v>2053.1500000000005</v>
      </c>
      <c r="H454" s="232">
        <v>2149.9499999999998</v>
      </c>
      <c r="I454" s="232">
        <v>2172.6499999999996</v>
      </c>
      <c r="J454" s="232">
        <v>2198.3499999999995</v>
      </c>
      <c r="K454" s="231">
        <v>2146.9499999999998</v>
      </c>
      <c r="L454" s="231">
        <v>2098.5500000000002</v>
      </c>
      <c r="M454" s="231">
        <v>0.17419000000000001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230.75</v>
      </c>
      <c r="D455" s="232">
        <v>228.45000000000002</v>
      </c>
      <c r="E455" s="232">
        <v>224.40000000000003</v>
      </c>
      <c r="F455" s="232">
        <v>218.05</v>
      </c>
      <c r="G455" s="232">
        <v>214.00000000000003</v>
      </c>
      <c r="H455" s="232">
        <v>234.80000000000004</v>
      </c>
      <c r="I455" s="232">
        <v>238.85000000000005</v>
      </c>
      <c r="J455" s="232">
        <v>245.20000000000005</v>
      </c>
      <c r="K455" s="231">
        <v>232.5</v>
      </c>
      <c r="L455" s="231">
        <v>222.1</v>
      </c>
      <c r="M455" s="231">
        <v>40.105580000000003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452.1</v>
      </c>
      <c r="D456" s="232">
        <v>449.26666666666671</v>
      </c>
      <c r="E456" s="232">
        <v>443.73333333333341</v>
      </c>
      <c r="F456" s="232">
        <v>435.36666666666667</v>
      </c>
      <c r="G456" s="232">
        <v>429.83333333333337</v>
      </c>
      <c r="H456" s="232">
        <v>457.63333333333344</v>
      </c>
      <c r="I456" s="232">
        <v>463.16666666666674</v>
      </c>
      <c r="J456" s="232">
        <v>471.53333333333347</v>
      </c>
      <c r="K456" s="231">
        <v>454.8</v>
      </c>
      <c r="L456" s="231">
        <v>440.9</v>
      </c>
      <c r="M456" s="231">
        <v>251.54474999999999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212.9</v>
      </c>
      <c r="D457" s="232">
        <v>210.66666666666666</v>
      </c>
      <c r="E457" s="232">
        <v>206.68333333333331</v>
      </c>
      <c r="F457" s="232">
        <v>200.46666666666664</v>
      </c>
      <c r="G457" s="232">
        <v>196.48333333333329</v>
      </c>
      <c r="H457" s="232">
        <v>216.88333333333333</v>
      </c>
      <c r="I457" s="232">
        <v>220.86666666666667</v>
      </c>
      <c r="J457" s="232">
        <v>227.08333333333334</v>
      </c>
      <c r="K457" s="231">
        <v>214.65</v>
      </c>
      <c r="L457" s="231">
        <v>204.45</v>
      </c>
      <c r="M457" s="231">
        <v>168.07189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119.7</v>
      </c>
      <c r="D458" s="232">
        <v>119.3</v>
      </c>
      <c r="E458" s="232">
        <v>118.14999999999999</v>
      </c>
      <c r="F458" s="232">
        <v>116.6</v>
      </c>
      <c r="G458" s="232">
        <v>115.44999999999999</v>
      </c>
      <c r="H458" s="232">
        <v>120.85</v>
      </c>
      <c r="I458" s="232">
        <v>122</v>
      </c>
      <c r="J458" s="232">
        <v>123.55</v>
      </c>
      <c r="K458" s="231">
        <v>120.45</v>
      </c>
      <c r="L458" s="231">
        <v>117.75</v>
      </c>
      <c r="M458" s="231">
        <v>439.86768999999998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79.25</v>
      </c>
      <c r="D459" s="232">
        <v>77.166666666666671</v>
      </c>
      <c r="E459" s="232">
        <v>75.083333333333343</v>
      </c>
      <c r="F459" s="232">
        <v>70.916666666666671</v>
      </c>
      <c r="G459" s="232">
        <v>68.833333333333343</v>
      </c>
      <c r="H459" s="232">
        <v>81.333333333333343</v>
      </c>
      <c r="I459" s="232">
        <v>83.416666666666686</v>
      </c>
      <c r="J459" s="232">
        <v>87.583333333333343</v>
      </c>
      <c r="K459" s="231">
        <v>79.25</v>
      </c>
      <c r="L459" s="231">
        <v>73</v>
      </c>
      <c r="M459" s="231">
        <v>19.188559999999999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2304</v>
      </c>
      <c r="D460" s="232">
        <v>2279</v>
      </c>
      <c r="E460" s="232">
        <v>2238.1</v>
      </c>
      <c r="F460" s="232">
        <v>2172.1999999999998</v>
      </c>
      <c r="G460" s="232">
        <v>2131.2999999999997</v>
      </c>
      <c r="H460" s="232">
        <v>2344.9</v>
      </c>
      <c r="I460" s="232">
        <v>2385.7999999999997</v>
      </c>
      <c r="J460" s="232">
        <v>2451.7000000000003</v>
      </c>
      <c r="K460" s="231">
        <v>2319.9</v>
      </c>
      <c r="L460" s="231">
        <v>2213.1</v>
      </c>
      <c r="M460" s="231">
        <v>0.17130000000000001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1015</v>
      </c>
      <c r="D461" s="232">
        <v>1013.2999999999998</v>
      </c>
      <c r="E461" s="232">
        <v>997.74999999999977</v>
      </c>
      <c r="F461" s="232">
        <v>980.49999999999989</v>
      </c>
      <c r="G461" s="232">
        <v>964.94999999999982</v>
      </c>
      <c r="H461" s="232">
        <v>1030.5499999999997</v>
      </c>
      <c r="I461" s="232">
        <v>1046.0999999999997</v>
      </c>
      <c r="J461" s="232">
        <v>1063.3499999999997</v>
      </c>
      <c r="K461" s="231">
        <v>1028.8499999999999</v>
      </c>
      <c r="L461" s="231">
        <v>996.05</v>
      </c>
      <c r="M461" s="231">
        <v>57.97831</v>
      </c>
      <c r="N461" s="1"/>
      <c r="O461" s="1"/>
    </row>
    <row r="462" spans="1:15" ht="12.75" customHeight="1">
      <c r="A462" s="30">
        <v>452</v>
      </c>
      <c r="B462" s="217" t="s">
        <v>864</v>
      </c>
      <c r="C462" s="231">
        <v>566.65</v>
      </c>
      <c r="D462" s="232">
        <v>558.66666666666663</v>
      </c>
      <c r="E462" s="232">
        <v>547.33333333333326</v>
      </c>
      <c r="F462" s="232">
        <v>528.01666666666665</v>
      </c>
      <c r="G462" s="232">
        <v>516.68333333333328</v>
      </c>
      <c r="H462" s="232">
        <v>577.98333333333323</v>
      </c>
      <c r="I462" s="232">
        <v>589.31666666666649</v>
      </c>
      <c r="J462" s="232">
        <v>608.63333333333321</v>
      </c>
      <c r="K462" s="231">
        <v>570</v>
      </c>
      <c r="L462" s="231">
        <v>539.35</v>
      </c>
      <c r="M462" s="231">
        <v>3.7755299999999998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118.8</v>
      </c>
      <c r="D463" s="232">
        <v>118.58333333333333</v>
      </c>
      <c r="E463" s="232">
        <v>116.86666666666666</v>
      </c>
      <c r="F463" s="232">
        <v>114.93333333333334</v>
      </c>
      <c r="G463" s="232">
        <v>113.21666666666667</v>
      </c>
      <c r="H463" s="232">
        <v>120.51666666666665</v>
      </c>
      <c r="I463" s="232">
        <v>122.23333333333332</v>
      </c>
      <c r="J463" s="232">
        <v>124.16666666666664</v>
      </c>
      <c r="K463" s="231">
        <v>120.3</v>
      </c>
      <c r="L463" s="231">
        <v>116.65</v>
      </c>
      <c r="M463" s="231">
        <v>8.3861000000000008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675.7</v>
      </c>
      <c r="D464" s="232">
        <v>670.18333333333339</v>
      </c>
      <c r="E464" s="232">
        <v>660.41666666666674</v>
      </c>
      <c r="F464" s="232">
        <v>645.13333333333333</v>
      </c>
      <c r="G464" s="232">
        <v>635.36666666666667</v>
      </c>
      <c r="H464" s="232">
        <v>685.46666666666681</v>
      </c>
      <c r="I464" s="232">
        <v>695.23333333333346</v>
      </c>
      <c r="J464" s="232">
        <v>710.51666666666688</v>
      </c>
      <c r="K464" s="231">
        <v>679.95</v>
      </c>
      <c r="L464" s="231">
        <v>654.9</v>
      </c>
      <c r="M464" s="231">
        <v>2.2652399999999999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1925.15</v>
      </c>
      <c r="D465" s="232">
        <v>1922.1833333333332</v>
      </c>
      <c r="E465" s="232">
        <v>1894.5666666666664</v>
      </c>
      <c r="F465" s="232">
        <v>1863.9833333333331</v>
      </c>
      <c r="G465" s="232">
        <v>1836.3666666666663</v>
      </c>
      <c r="H465" s="232">
        <v>1952.7666666666664</v>
      </c>
      <c r="I465" s="232">
        <v>1980.3833333333332</v>
      </c>
      <c r="J465" s="232">
        <v>2010.9666666666665</v>
      </c>
      <c r="K465" s="231">
        <v>1949.8</v>
      </c>
      <c r="L465" s="231">
        <v>1891.6</v>
      </c>
      <c r="M465" s="231">
        <v>1.19333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557.85</v>
      </c>
      <c r="D466" s="232">
        <v>552.18333333333328</v>
      </c>
      <c r="E466" s="232">
        <v>522.11666666666656</v>
      </c>
      <c r="F466" s="232">
        <v>486.38333333333333</v>
      </c>
      <c r="G466" s="232">
        <v>456.31666666666661</v>
      </c>
      <c r="H466" s="232">
        <v>587.91666666666652</v>
      </c>
      <c r="I466" s="232">
        <v>617.98333333333335</v>
      </c>
      <c r="J466" s="232">
        <v>653.71666666666647</v>
      </c>
      <c r="K466" s="231">
        <v>582.25</v>
      </c>
      <c r="L466" s="231">
        <v>516.45000000000005</v>
      </c>
      <c r="M466" s="231">
        <v>0.97589000000000004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3126.05</v>
      </c>
      <c r="D467" s="232">
        <v>3102.7666666666664</v>
      </c>
      <c r="E467" s="232">
        <v>3063.2833333333328</v>
      </c>
      <c r="F467" s="232">
        <v>3000.5166666666664</v>
      </c>
      <c r="G467" s="232">
        <v>2961.0333333333328</v>
      </c>
      <c r="H467" s="232">
        <v>3165.5333333333328</v>
      </c>
      <c r="I467" s="232">
        <v>3205.0166666666664</v>
      </c>
      <c r="J467" s="232">
        <v>3267.7833333333328</v>
      </c>
      <c r="K467" s="231">
        <v>3142.25</v>
      </c>
      <c r="L467" s="231">
        <v>3040</v>
      </c>
      <c r="M467" s="231">
        <v>0.25413000000000002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2377.15</v>
      </c>
      <c r="D468" s="232">
        <v>2366.4166666666665</v>
      </c>
      <c r="E468" s="232">
        <v>2346.3833333333332</v>
      </c>
      <c r="F468" s="232">
        <v>2315.6166666666668</v>
      </c>
      <c r="G468" s="232">
        <v>2295.5833333333335</v>
      </c>
      <c r="H468" s="232">
        <v>2397.1833333333329</v>
      </c>
      <c r="I468" s="232">
        <v>2417.2166666666667</v>
      </c>
      <c r="J468" s="232">
        <v>2447.9833333333327</v>
      </c>
      <c r="K468" s="231">
        <v>2386.4499999999998</v>
      </c>
      <c r="L468" s="231">
        <v>2335.65</v>
      </c>
      <c r="M468" s="231">
        <v>12.526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1521.75</v>
      </c>
      <c r="D469" s="232">
        <v>1531.1166666666668</v>
      </c>
      <c r="E469" s="232">
        <v>1502.8333333333335</v>
      </c>
      <c r="F469" s="232">
        <v>1483.9166666666667</v>
      </c>
      <c r="G469" s="232">
        <v>1455.6333333333334</v>
      </c>
      <c r="H469" s="232">
        <v>1550.0333333333335</v>
      </c>
      <c r="I469" s="232">
        <v>1578.3166666666668</v>
      </c>
      <c r="J469" s="232">
        <v>1597.2333333333336</v>
      </c>
      <c r="K469" s="231">
        <v>1559.4</v>
      </c>
      <c r="L469" s="231">
        <v>1512.2</v>
      </c>
      <c r="M469" s="231">
        <v>3.7697099999999999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449.95</v>
      </c>
      <c r="D470" s="232">
        <v>445.76666666666665</v>
      </c>
      <c r="E470" s="232">
        <v>439.13333333333333</v>
      </c>
      <c r="F470" s="232">
        <v>428.31666666666666</v>
      </c>
      <c r="G470" s="232">
        <v>421.68333333333334</v>
      </c>
      <c r="H470" s="232">
        <v>456.58333333333331</v>
      </c>
      <c r="I470" s="232">
        <v>463.21666666666664</v>
      </c>
      <c r="J470" s="232">
        <v>474.0333333333333</v>
      </c>
      <c r="K470" s="231">
        <v>452.4</v>
      </c>
      <c r="L470" s="231">
        <v>434.95</v>
      </c>
      <c r="M470" s="231">
        <v>4.1698599999999999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629.20000000000005</v>
      </c>
      <c r="D471" s="232">
        <v>627.1</v>
      </c>
      <c r="E471" s="232">
        <v>619.90000000000009</v>
      </c>
      <c r="F471" s="232">
        <v>610.6</v>
      </c>
      <c r="G471" s="232">
        <v>603.40000000000009</v>
      </c>
      <c r="H471" s="232">
        <v>636.40000000000009</v>
      </c>
      <c r="I471" s="232">
        <v>643.60000000000014</v>
      </c>
      <c r="J471" s="232">
        <v>652.90000000000009</v>
      </c>
      <c r="K471" s="231">
        <v>634.29999999999995</v>
      </c>
      <c r="L471" s="231">
        <v>617.79999999999995</v>
      </c>
      <c r="M471" s="231">
        <v>0.49698999999999999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1196.5999999999999</v>
      </c>
      <c r="D472" s="232">
        <v>1190.0666666666666</v>
      </c>
      <c r="E472" s="232">
        <v>1175.7333333333331</v>
      </c>
      <c r="F472" s="232">
        <v>1154.8666666666666</v>
      </c>
      <c r="G472" s="232">
        <v>1140.5333333333331</v>
      </c>
      <c r="H472" s="232">
        <v>1210.9333333333332</v>
      </c>
      <c r="I472" s="232">
        <v>1225.2666666666667</v>
      </c>
      <c r="J472" s="232">
        <v>1246.1333333333332</v>
      </c>
      <c r="K472" s="231">
        <v>1204.4000000000001</v>
      </c>
      <c r="L472" s="231">
        <v>1169.2</v>
      </c>
      <c r="M472" s="231">
        <v>9.6549600000000009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34.450000000000003</v>
      </c>
      <c r="D473" s="232">
        <v>33.700000000000003</v>
      </c>
      <c r="E473" s="232">
        <v>32.800000000000004</v>
      </c>
      <c r="F473" s="232">
        <v>31.15</v>
      </c>
      <c r="G473" s="232">
        <v>30.25</v>
      </c>
      <c r="H473" s="232">
        <v>35.350000000000009</v>
      </c>
      <c r="I473" s="232">
        <v>36.250000000000014</v>
      </c>
      <c r="J473" s="232">
        <v>37.900000000000013</v>
      </c>
      <c r="K473" s="231">
        <v>34.6</v>
      </c>
      <c r="L473" s="231">
        <v>32.049999999999997</v>
      </c>
      <c r="M473" s="231">
        <v>205.24519000000001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285.7</v>
      </c>
      <c r="D474" s="232">
        <v>280.83333333333331</v>
      </c>
      <c r="E474" s="232">
        <v>272.66666666666663</v>
      </c>
      <c r="F474" s="232">
        <v>259.63333333333333</v>
      </c>
      <c r="G474" s="232">
        <v>251.46666666666664</v>
      </c>
      <c r="H474" s="232">
        <v>293.86666666666662</v>
      </c>
      <c r="I474" s="232">
        <v>302.03333333333325</v>
      </c>
      <c r="J474" s="232">
        <v>315.06666666666661</v>
      </c>
      <c r="K474" s="231">
        <v>289</v>
      </c>
      <c r="L474" s="231">
        <v>267.8</v>
      </c>
      <c r="M474" s="231">
        <v>5.9018199999999998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271.25</v>
      </c>
      <c r="D475" s="232">
        <v>269.41666666666669</v>
      </c>
      <c r="E475" s="232">
        <v>263.83333333333337</v>
      </c>
      <c r="F475" s="232">
        <v>256.41666666666669</v>
      </c>
      <c r="G475" s="232">
        <v>250.83333333333337</v>
      </c>
      <c r="H475" s="232">
        <v>276.83333333333337</v>
      </c>
      <c r="I475" s="232">
        <v>282.41666666666674</v>
      </c>
      <c r="J475" s="232">
        <v>289.83333333333337</v>
      </c>
      <c r="K475" s="231">
        <v>275</v>
      </c>
      <c r="L475" s="231">
        <v>262</v>
      </c>
      <c r="M475" s="231">
        <v>7.4443799999999998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2609.9499999999998</v>
      </c>
      <c r="D476" s="232">
        <v>2607.6333333333332</v>
      </c>
      <c r="E476" s="232">
        <v>2593.3166666666666</v>
      </c>
      <c r="F476" s="232">
        <v>2576.6833333333334</v>
      </c>
      <c r="G476" s="232">
        <v>2562.3666666666668</v>
      </c>
      <c r="H476" s="232">
        <v>2624.2666666666664</v>
      </c>
      <c r="I476" s="232">
        <v>2638.583333333333</v>
      </c>
      <c r="J476" s="232">
        <v>2655.2166666666662</v>
      </c>
      <c r="K476" s="231">
        <v>2621.95</v>
      </c>
      <c r="L476" s="231">
        <v>2591</v>
      </c>
      <c r="M476" s="231">
        <v>1.7182200000000001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543.70000000000005</v>
      </c>
      <c r="D477" s="232">
        <v>542.16666666666663</v>
      </c>
      <c r="E477" s="232">
        <v>538.5333333333333</v>
      </c>
      <c r="F477" s="232">
        <v>533.36666666666667</v>
      </c>
      <c r="G477" s="232">
        <v>529.73333333333335</v>
      </c>
      <c r="H477" s="232">
        <v>547.33333333333326</v>
      </c>
      <c r="I477" s="232">
        <v>550.9666666666667</v>
      </c>
      <c r="J477" s="232">
        <v>556.13333333333321</v>
      </c>
      <c r="K477" s="231">
        <v>545.79999999999995</v>
      </c>
      <c r="L477" s="231">
        <v>537</v>
      </c>
      <c r="M477" s="231">
        <v>0.29832999999999998</v>
      </c>
      <c r="N477" s="1"/>
      <c r="O477" s="1"/>
    </row>
    <row r="478" spans="1:15" ht="12.75" customHeight="1">
      <c r="A478" s="30">
        <v>468</v>
      </c>
      <c r="B478" s="217" t="s">
        <v>865</v>
      </c>
      <c r="C478" s="231">
        <v>488</v>
      </c>
      <c r="D478" s="232">
        <v>492.2</v>
      </c>
      <c r="E478" s="232">
        <v>481.79999999999995</v>
      </c>
      <c r="F478" s="232">
        <v>475.59999999999997</v>
      </c>
      <c r="G478" s="232">
        <v>465.19999999999993</v>
      </c>
      <c r="H478" s="232">
        <v>498.4</v>
      </c>
      <c r="I478" s="232">
        <v>508.79999999999995</v>
      </c>
      <c r="J478" s="232">
        <v>515</v>
      </c>
      <c r="K478" s="231">
        <v>502.6</v>
      </c>
      <c r="L478" s="231">
        <v>486</v>
      </c>
      <c r="M478" s="231">
        <v>5.4675200000000004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757.2</v>
      </c>
      <c r="D479" s="232">
        <v>757.30000000000007</v>
      </c>
      <c r="E479" s="232">
        <v>747.90000000000009</v>
      </c>
      <c r="F479" s="232">
        <v>738.6</v>
      </c>
      <c r="G479" s="232">
        <v>729.2</v>
      </c>
      <c r="H479" s="232">
        <v>766.60000000000014</v>
      </c>
      <c r="I479" s="232">
        <v>776</v>
      </c>
      <c r="J479" s="232">
        <v>785.30000000000018</v>
      </c>
      <c r="K479" s="231">
        <v>766.7</v>
      </c>
      <c r="L479" s="231">
        <v>748</v>
      </c>
      <c r="M479" s="231">
        <v>36.293199999999999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744.35</v>
      </c>
      <c r="D480" s="232">
        <v>741.25</v>
      </c>
      <c r="E480" s="232">
        <v>724.85</v>
      </c>
      <c r="F480" s="232">
        <v>705.35</v>
      </c>
      <c r="G480" s="232">
        <v>688.95</v>
      </c>
      <c r="H480" s="232">
        <v>760.75</v>
      </c>
      <c r="I480" s="232">
        <v>777.15000000000009</v>
      </c>
      <c r="J480" s="232">
        <v>796.65</v>
      </c>
      <c r="K480" s="231">
        <v>757.65</v>
      </c>
      <c r="L480" s="231">
        <v>721.75</v>
      </c>
      <c r="M480" s="231">
        <v>1.2813399999999999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7085.55</v>
      </c>
      <c r="D481" s="232">
        <v>7025.7</v>
      </c>
      <c r="E481" s="232">
        <v>6952.4</v>
      </c>
      <c r="F481" s="232">
        <v>6819.25</v>
      </c>
      <c r="G481" s="232">
        <v>6745.95</v>
      </c>
      <c r="H481" s="232">
        <v>7158.8499999999995</v>
      </c>
      <c r="I481" s="232">
        <v>7232.1500000000005</v>
      </c>
      <c r="J481" s="232">
        <v>7365.2999999999993</v>
      </c>
      <c r="K481" s="231">
        <v>7099</v>
      </c>
      <c r="L481" s="231">
        <v>6892.55</v>
      </c>
      <c r="M481" s="231">
        <v>5.9321999999999999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78.5</v>
      </c>
      <c r="D482" s="232">
        <v>77.600000000000009</v>
      </c>
      <c r="E482" s="232">
        <v>75.90000000000002</v>
      </c>
      <c r="F482" s="232">
        <v>73.300000000000011</v>
      </c>
      <c r="G482" s="232">
        <v>71.600000000000023</v>
      </c>
      <c r="H482" s="232">
        <v>80.200000000000017</v>
      </c>
      <c r="I482" s="232">
        <v>81.900000000000006</v>
      </c>
      <c r="J482" s="232">
        <v>84.500000000000014</v>
      </c>
      <c r="K482" s="231">
        <v>79.3</v>
      </c>
      <c r="L482" s="231">
        <v>75</v>
      </c>
      <c r="M482" s="231">
        <v>137.42963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1592.15</v>
      </c>
      <c r="D483" s="232">
        <v>1583.2</v>
      </c>
      <c r="E483" s="232">
        <v>1570.8000000000002</v>
      </c>
      <c r="F483" s="232">
        <v>1549.45</v>
      </c>
      <c r="G483" s="232">
        <v>1537.0500000000002</v>
      </c>
      <c r="H483" s="232">
        <v>1604.5500000000002</v>
      </c>
      <c r="I483" s="232">
        <v>1616.9500000000003</v>
      </c>
      <c r="J483" s="232">
        <v>1638.3000000000002</v>
      </c>
      <c r="K483" s="231">
        <v>1595.6</v>
      </c>
      <c r="L483" s="231">
        <v>1561.85</v>
      </c>
      <c r="M483" s="231">
        <v>0.85687999999999998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768.65</v>
      </c>
      <c r="D484" s="242">
        <v>764.33333333333337</v>
      </c>
      <c r="E484" s="242">
        <v>757.26666666666677</v>
      </c>
      <c r="F484" s="242">
        <v>745.88333333333344</v>
      </c>
      <c r="G484" s="242">
        <v>738.81666666666683</v>
      </c>
      <c r="H484" s="242">
        <v>775.7166666666667</v>
      </c>
      <c r="I484" s="242">
        <v>782.7833333333333</v>
      </c>
      <c r="J484" s="241">
        <v>794.16666666666663</v>
      </c>
      <c r="K484" s="241">
        <v>771.4</v>
      </c>
      <c r="L484" s="241">
        <v>752.95</v>
      </c>
      <c r="M484" s="217">
        <v>21.943560000000002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246.75</v>
      </c>
      <c r="D485" s="242">
        <v>246.81666666666669</v>
      </c>
      <c r="E485" s="242">
        <v>244.63333333333338</v>
      </c>
      <c r="F485" s="242">
        <v>242.51666666666668</v>
      </c>
      <c r="G485" s="242">
        <v>240.33333333333337</v>
      </c>
      <c r="H485" s="242">
        <v>248.93333333333339</v>
      </c>
      <c r="I485" s="242">
        <v>251.11666666666673</v>
      </c>
      <c r="J485" s="241">
        <v>253.23333333333341</v>
      </c>
      <c r="K485" s="241">
        <v>249</v>
      </c>
      <c r="L485" s="241">
        <v>244.7</v>
      </c>
      <c r="M485" s="217">
        <v>0.81891999999999998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2773.3</v>
      </c>
      <c r="D486" s="232">
        <v>2756.6833333333329</v>
      </c>
      <c r="E486" s="232">
        <v>2649.9166666666661</v>
      </c>
      <c r="F486" s="232">
        <v>2526.5333333333333</v>
      </c>
      <c r="G486" s="232">
        <v>2419.7666666666664</v>
      </c>
      <c r="H486" s="232">
        <v>2880.0666666666657</v>
      </c>
      <c r="I486" s="232">
        <v>2986.833333333333</v>
      </c>
      <c r="J486" s="232">
        <v>3110.2166666666653</v>
      </c>
      <c r="K486" s="231">
        <v>2863.45</v>
      </c>
      <c r="L486" s="231">
        <v>2633.3</v>
      </c>
      <c r="M486" s="231">
        <v>0.60002999999999995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699.25</v>
      </c>
      <c r="D487" s="242">
        <v>705.18333333333339</v>
      </c>
      <c r="E487" s="242">
        <v>692.06666666666683</v>
      </c>
      <c r="F487" s="242">
        <v>684.88333333333344</v>
      </c>
      <c r="G487" s="242">
        <v>671.76666666666688</v>
      </c>
      <c r="H487" s="242">
        <v>712.36666666666679</v>
      </c>
      <c r="I487" s="242">
        <v>725.48333333333335</v>
      </c>
      <c r="J487" s="241">
        <v>732.66666666666674</v>
      </c>
      <c r="K487" s="241">
        <v>718.3</v>
      </c>
      <c r="L487" s="241">
        <v>698</v>
      </c>
      <c r="M487" s="217">
        <v>1.1019000000000001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304.2</v>
      </c>
      <c r="D488" s="232">
        <v>303.01666666666665</v>
      </c>
      <c r="E488" s="232">
        <v>299.93333333333328</v>
      </c>
      <c r="F488" s="232">
        <v>295.66666666666663</v>
      </c>
      <c r="G488" s="232">
        <v>292.58333333333326</v>
      </c>
      <c r="H488" s="232">
        <v>307.2833333333333</v>
      </c>
      <c r="I488" s="232">
        <v>310.36666666666667</v>
      </c>
      <c r="J488" s="232">
        <v>314.63333333333333</v>
      </c>
      <c r="K488" s="231">
        <v>306.10000000000002</v>
      </c>
      <c r="L488" s="231">
        <v>298.75</v>
      </c>
      <c r="M488" s="231">
        <v>1.4718899999999999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303.3</v>
      </c>
      <c r="D489" s="242">
        <v>299.91666666666669</v>
      </c>
      <c r="E489" s="232">
        <v>295.13333333333338</v>
      </c>
      <c r="F489" s="232">
        <v>286.9666666666667</v>
      </c>
      <c r="G489" s="232">
        <v>282.18333333333339</v>
      </c>
      <c r="H489" s="232">
        <v>308.08333333333337</v>
      </c>
      <c r="I489" s="232">
        <v>312.86666666666667</v>
      </c>
      <c r="J489" s="232">
        <v>321.03333333333336</v>
      </c>
      <c r="K489" s="231">
        <v>304.7</v>
      </c>
      <c r="L489" s="231">
        <v>291.75</v>
      </c>
      <c r="M489" s="231">
        <v>1.66866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277.75</v>
      </c>
      <c r="D490" s="232">
        <v>276.7833333333333</v>
      </c>
      <c r="E490" s="232">
        <v>274.91666666666663</v>
      </c>
      <c r="F490" s="232">
        <v>272.08333333333331</v>
      </c>
      <c r="G490" s="232">
        <v>270.21666666666664</v>
      </c>
      <c r="H490" s="232">
        <v>279.61666666666662</v>
      </c>
      <c r="I490" s="232">
        <v>281.48333333333329</v>
      </c>
      <c r="J490" s="232">
        <v>284.31666666666661</v>
      </c>
      <c r="K490" s="231">
        <v>278.64999999999998</v>
      </c>
      <c r="L490" s="231">
        <v>273.95</v>
      </c>
      <c r="M490" s="231">
        <v>0.62495999999999996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1146.25</v>
      </c>
      <c r="D491" s="242">
        <v>1164.25</v>
      </c>
      <c r="E491" s="232">
        <v>1122</v>
      </c>
      <c r="F491" s="232">
        <v>1097.75</v>
      </c>
      <c r="G491" s="232">
        <v>1055.5</v>
      </c>
      <c r="H491" s="232">
        <v>1188.5</v>
      </c>
      <c r="I491" s="232">
        <v>1230.75</v>
      </c>
      <c r="J491" s="232">
        <v>1255</v>
      </c>
      <c r="K491" s="231">
        <v>1206.5</v>
      </c>
      <c r="L491" s="231">
        <v>1140</v>
      </c>
      <c r="M491" s="231">
        <v>20.692889999999998</v>
      </c>
      <c r="N491" s="1"/>
      <c r="O491" s="1"/>
    </row>
    <row r="492" spans="1:15" ht="12.75" customHeight="1">
      <c r="A492" s="30">
        <v>482</v>
      </c>
      <c r="B492" s="217" t="s">
        <v>866</v>
      </c>
      <c r="C492" s="231">
        <v>1191.5999999999999</v>
      </c>
      <c r="D492" s="232">
        <v>1169.8166666666666</v>
      </c>
      <c r="E492" s="232">
        <v>1114.4833333333331</v>
      </c>
      <c r="F492" s="232">
        <v>1037.3666666666666</v>
      </c>
      <c r="G492" s="232">
        <v>982.03333333333308</v>
      </c>
      <c r="H492" s="232">
        <v>1246.9333333333332</v>
      </c>
      <c r="I492" s="232">
        <v>1302.2666666666667</v>
      </c>
      <c r="J492" s="232">
        <v>1379.3833333333332</v>
      </c>
      <c r="K492" s="231">
        <v>1225.1500000000001</v>
      </c>
      <c r="L492" s="231">
        <v>1092.7</v>
      </c>
      <c r="M492" s="231">
        <v>10.65845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332.4</v>
      </c>
      <c r="D493" s="242">
        <v>330.34999999999997</v>
      </c>
      <c r="E493" s="232">
        <v>324.19999999999993</v>
      </c>
      <c r="F493" s="232">
        <v>315.99999999999994</v>
      </c>
      <c r="G493" s="232">
        <v>309.84999999999991</v>
      </c>
      <c r="H493" s="232">
        <v>338.54999999999995</v>
      </c>
      <c r="I493" s="232">
        <v>344.69999999999993</v>
      </c>
      <c r="J493" s="232">
        <v>352.9</v>
      </c>
      <c r="K493" s="231">
        <v>336.5</v>
      </c>
      <c r="L493" s="231">
        <v>322.14999999999998</v>
      </c>
      <c r="M493" s="231">
        <v>125.59707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412.35</v>
      </c>
      <c r="D494" s="232">
        <v>410.75</v>
      </c>
      <c r="E494" s="232">
        <v>407.5</v>
      </c>
      <c r="F494" s="232">
        <v>402.65</v>
      </c>
      <c r="G494" s="232">
        <v>399.4</v>
      </c>
      <c r="H494" s="232">
        <v>415.6</v>
      </c>
      <c r="I494" s="232">
        <v>418.85</v>
      </c>
      <c r="J494" s="232">
        <v>423.70000000000005</v>
      </c>
      <c r="K494" s="231">
        <v>414</v>
      </c>
      <c r="L494" s="231">
        <v>405.9</v>
      </c>
      <c r="M494" s="231">
        <v>1.1523000000000001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1833.45</v>
      </c>
      <c r="D495" s="242">
        <v>1841.2333333333336</v>
      </c>
      <c r="E495" s="232">
        <v>1818.8166666666671</v>
      </c>
      <c r="F495" s="232">
        <v>1804.1833333333334</v>
      </c>
      <c r="G495" s="232">
        <v>1781.7666666666669</v>
      </c>
      <c r="H495" s="232">
        <v>1855.8666666666672</v>
      </c>
      <c r="I495" s="232">
        <v>1878.2833333333338</v>
      </c>
      <c r="J495" s="232">
        <v>1892.9166666666674</v>
      </c>
      <c r="K495" s="231">
        <v>1863.65</v>
      </c>
      <c r="L495" s="231">
        <v>1826.6</v>
      </c>
      <c r="M495" s="231">
        <v>1.3076099999999999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7.05</v>
      </c>
      <c r="D496" s="242">
        <v>6.9833333333333334</v>
      </c>
      <c r="E496" s="232">
        <v>6.8166666666666664</v>
      </c>
      <c r="F496" s="232">
        <v>6.583333333333333</v>
      </c>
      <c r="G496" s="232">
        <v>6.4166666666666661</v>
      </c>
      <c r="H496" s="232">
        <v>7.2166666666666668</v>
      </c>
      <c r="I496" s="232">
        <v>7.3833333333333329</v>
      </c>
      <c r="J496" s="232">
        <v>7.6166666666666671</v>
      </c>
      <c r="K496" s="231">
        <v>7.15</v>
      </c>
      <c r="L496" s="231">
        <v>6.75</v>
      </c>
      <c r="M496" s="231">
        <v>1083.61076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802.65</v>
      </c>
      <c r="D497" s="242">
        <v>795.28333333333342</v>
      </c>
      <c r="E497" s="232">
        <v>784.56666666666683</v>
      </c>
      <c r="F497" s="232">
        <v>766.48333333333346</v>
      </c>
      <c r="G497" s="232">
        <v>755.76666666666688</v>
      </c>
      <c r="H497" s="232">
        <v>813.36666666666679</v>
      </c>
      <c r="I497" s="232">
        <v>824.08333333333326</v>
      </c>
      <c r="J497" s="232">
        <v>842.16666666666674</v>
      </c>
      <c r="K497" s="231">
        <v>806</v>
      </c>
      <c r="L497" s="231">
        <v>777.2</v>
      </c>
      <c r="M497" s="231">
        <v>18.03266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210.75</v>
      </c>
      <c r="D498" s="242">
        <v>207.63333333333333</v>
      </c>
      <c r="E498" s="232">
        <v>203.26666666666665</v>
      </c>
      <c r="F498" s="232">
        <v>195.78333333333333</v>
      </c>
      <c r="G498" s="232">
        <v>191.41666666666666</v>
      </c>
      <c r="H498" s="232">
        <v>215.11666666666665</v>
      </c>
      <c r="I498" s="232">
        <v>219.48333333333332</v>
      </c>
      <c r="J498" s="232">
        <v>226.96666666666664</v>
      </c>
      <c r="K498" s="231">
        <v>212</v>
      </c>
      <c r="L498" s="231">
        <v>200.15</v>
      </c>
      <c r="M498" s="231">
        <v>8.7315000000000005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67.2</v>
      </c>
      <c r="D499" s="242">
        <v>67.3</v>
      </c>
      <c r="E499" s="232">
        <v>66.149999999999991</v>
      </c>
      <c r="F499" s="232">
        <v>65.099999999999994</v>
      </c>
      <c r="G499" s="232">
        <v>63.949999999999989</v>
      </c>
      <c r="H499" s="232">
        <v>68.349999999999994</v>
      </c>
      <c r="I499" s="232">
        <v>69.5</v>
      </c>
      <c r="J499" s="232">
        <v>70.55</v>
      </c>
      <c r="K499" s="231">
        <v>68.45</v>
      </c>
      <c r="L499" s="231">
        <v>66.25</v>
      </c>
      <c r="M499" s="231">
        <v>10.854380000000001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735.4</v>
      </c>
      <c r="D500" s="242">
        <v>723.0333333333333</v>
      </c>
      <c r="E500" s="232">
        <v>701.36666666666656</v>
      </c>
      <c r="F500" s="232">
        <v>667.33333333333326</v>
      </c>
      <c r="G500" s="232">
        <v>645.66666666666652</v>
      </c>
      <c r="H500" s="232">
        <v>757.06666666666661</v>
      </c>
      <c r="I500" s="232">
        <v>778.73333333333335</v>
      </c>
      <c r="J500" s="232">
        <v>812.76666666666665</v>
      </c>
      <c r="K500" s="231">
        <v>744.7</v>
      </c>
      <c r="L500" s="231">
        <v>689</v>
      </c>
      <c r="M500" s="231">
        <v>5.8059200000000004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1391.1</v>
      </c>
      <c r="D501" s="242">
        <v>1395.4166666666667</v>
      </c>
      <c r="E501" s="232">
        <v>1370.6333333333334</v>
      </c>
      <c r="F501" s="232">
        <v>1350.1666666666667</v>
      </c>
      <c r="G501" s="232">
        <v>1325.3833333333334</v>
      </c>
      <c r="H501" s="232">
        <v>1415.8833333333334</v>
      </c>
      <c r="I501" s="232">
        <v>1440.6666666666667</v>
      </c>
      <c r="J501" s="232">
        <v>1461.1333333333334</v>
      </c>
      <c r="K501" s="231">
        <v>1420.2</v>
      </c>
      <c r="L501" s="231">
        <v>1374.95</v>
      </c>
      <c r="M501" s="231">
        <v>2.1007099999999999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398.85</v>
      </c>
      <c r="D502" s="242">
        <v>399.70000000000005</v>
      </c>
      <c r="E502" s="232">
        <v>396.85000000000008</v>
      </c>
      <c r="F502" s="232">
        <v>394.85</v>
      </c>
      <c r="G502" s="232">
        <v>392.00000000000006</v>
      </c>
      <c r="H502" s="232">
        <v>401.7000000000001</v>
      </c>
      <c r="I502" s="232">
        <v>404.55</v>
      </c>
      <c r="J502" s="232">
        <v>406.55000000000013</v>
      </c>
      <c r="K502" s="231">
        <v>402.55</v>
      </c>
      <c r="L502" s="231">
        <v>397.7</v>
      </c>
      <c r="M502" s="231">
        <v>47.834229999999998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206.15</v>
      </c>
      <c r="D503" s="242">
        <v>204.31666666666669</v>
      </c>
      <c r="E503" s="232">
        <v>200.83333333333337</v>
      </c>
      <c r="F503" s="232">
        <v>195.51666666666668</v>
      </c>
      <c r="G503" s="232">
        <v>192.03333333333336</v>
      </c>
      <c r="H503" s="232">
        <v>209.63333333333338</v>
      </c>
      <c r="I503" s="232">
        <v>213.11666666666667</v>
      </c>
      <c r="J503" s="232">
        <v>218.43333333333339</v>
      </c>
      <c r="K503" s="231">
        <v>207.8</v>
      </c>
      <c r="L503" s="231">
        <v>199</v>
      </c>
      <c r="M503" s="231">
        <v>4.4430300000000003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17.25</v>
      </c>
      <c r="D504" s="242">
        <v>17.2</v>
      </c>
      <c r="E504" s="232">
        <v>16.799999999999997</v>
      </c>
      <c r="F504" s="232">
        <v>16.349999999999998</v>
      </c>
      <c r="G504" s="232">
        <v>15.949999999999996</v>
      </c>
      <c r="H504" s="232">
        <v>17.649999999999999</v>
      </c>
      <c r="I504" s="232">
        <v>18.049999999999997</v>
      </c>
      <c r="J504" s="232">
        <v>18.5</v>
      </c>
      <c r="K504" s="231">
        <v>17.600000000000001</v>
      </c>
      <c r="L504" s="231">
        <v>16.75</v>
      </c>
      <c r="M504" s="231">
        <v>1723.5403699999999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9254.1</v>
      </c>
      <c r="D505" s="242">
        <v>9177.9500000000007</v>
      </c>
      <c r="E505" s="232">
        <v>9066.1000000000022</v>
      </c>
      <c r="F505" s="232">
        <v>8878.1000000000022</v>
      </c>
      <c r="G505" s="232">
        <v>8766.2500000000036</v>
      </c>
      <c r="H505" s="232">
        <v>9365.9500000000007</v>
      </c>
      <c r="I505" s="232">
        <v>9477.7999999999993</v>
      </c>
      <c r="J505" s="232">
        <v>9665.7999999999993</v>
      </c>
      <c r="K505" s="231">
        <v>9289.7999999999993</v>
      </c>
      <c r="L505" s="231">
        <v>8989.9500000000007</v>
      </c>
      <c r="M505" s="231">
        <v>2.7119999999999998E-2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226.8</v>
      </c>
      <c r="D506" s="232">
        <v>224.13333333333333</v>
      </c>
      <c r="E506" s="232">
        <v>220.66666666666666</v>
      </c>
      <c r="F506" s="232">
        <v>214.53333333333333</v>
      </c>
      <c r="G506" s="232">
        <v>211.06666666666666</v>
      </c>
      <c r="H506" s="232">
        <v>230.26666666666665</v>
      </c>
      <c r="I506" s="232">
        <v>233.73333333333335</v>
      </c>
      <c r="J506" s="231">
        <v>239.86666666666665</v>
      </c>
      <c r="K506" s="231">
        <v>227.6</v>
      </c>
      <c r="L506" s="231">
        <v>218</v>
      </c>
      <c r="M506" s="217">
        <v>57.945410000000003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230.3</v>
      </c>
      <c r="D507" s="232">
        <v>227.11666666666667</v>
      </c>
      <c r="E507" s="232">
        <v>221.73333333333335</v>
      </c>
      <c r="F507" s="232">
        <v>213.16666666666669</v>
      </c>
      <c r="G507" s="232">
        <v>207.78333333333336</v>
      </c>
      <c r="H507" s="232">
        <v>235.68333333333334</v>
      </c>
      <c r="I507" s="232">
        <v>241.06666666666666</v>
      </c>
      <c r="J507" s="231">
        <v>249.63333333333333</v>
      </c>
      <c r="K507" s="231">
        <v>232.5</v>
      </c>
      <c r="L507" s="231">
        <v>218.55</v>
      </c>
      <c r="M507" s="217">
        <v>7.5520500000000004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49.75</v>
      </c>
      <c r="D508" s="242">
        <v>48.966666666666669</v>
      </c>
      <c r="E508" s="232">
        <v>47.233333333333334</v>
      </c>
      <c r="F508" s="232">
        <v>44.716666666666669</v>
      </c>
      <c r="G508" s="232">
        <v>42.983333333333334</v>
      </c>
      <c r="H508" s="232">
        <v>51.483333333333334</v>
      </c>
      <c r="I508" s="232">
        <v>53.216666666666669</v>
      </c>
      <c r="J508" s="232">
        <v>55.733333333333334</v>
      </c>
      <c r="K508" s="231">
        <v>50.7</v>
      </c>
      <c r="L508" s="231">
        <v>46.45</v>
      </c>
      <c r="M508" s="231">
        <v>953.98496999999998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431.55</v>
      </c>
      <c r="D509" s="242">
        <v>430.48333333333335</v>
      </c>
      <c r="E509" s="232">
        <v>426.76666666666671</v>
      </c>
      <c r="F509" s="232">
        <v>421.98333333333335</v>
      </c>
      <c r="G509" s="232">
        <v>418.26666666666671</v>
      </c>
      <c r="H509" s="232">
        <v>435.26666666666671</v>
      </c>
      <c r="I509" s="232">
        <v>438.98333333333341</v>
      </c>
      <c r="J509" s="232">
        <v>443.76666666666671</v>
      </c>
      <c r="K509" s="231">
        <v>434.2</v>
      </c>
      <c r="L509" s="231">
        <v>425.7</v>
      </c>
      <c r="M509" s="231">
        <v>4.0363899999999999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1398.55</v>
      </c>
      <c r="D510" s="232">
        <v>1414.3166666666666</v>
      </c>
      <c r="E510" s="232">
        <v>1379.7333333333331</v>
      </c>
      <c r="F510" s="232">
        <v>1360.9166666666665</v>
      </c>
      <c r="G510" s="232">
        <v>1326.333333333333</v>
      </c>
      <c r="H510" s="232">
        <v>1433.1333333333332</v>
      </c>
      <c r="I510" s="232">
        <v>1467.7166666666667</v>
      </c>
      <c r="J510" s="231">
        <v>1486.5333333333333</v>
      </c>
      <c r="K510" s="231">
        <v>1448.9</v>
      </c>
      <c r="L510" s="231">
        <v>1395.5</v>
      </c>
      <c r="M510" s="217">
        <v>0.76856000000000002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1452.6</v>
      </c>
      <c r="D511" s="242">
        <v>1449.3333333333333</v>
      </c>
      <c r="E511" s="232">
        <v>1419.2666666666664</v>
      </c>
      <c r="F511" s="232">
        <v>1385.9333333333332</v>
      </c>
      <c r="G511" s="232">
        <v>1355.8666666666663</v>
      </c>
      <c r="H511" s="232">
        <v>1482.6666666666665</v>
      </c>
      <c r="I511" s="232">
        <v>1512.7333333333336</v>
      </c>
      <c r="J511" s="232">
        <v>1546.0666666666666</v>
      </c>
      <c r="K511" s="231">
        <v>1479.4</v>
      </c>
      <c r="L511" s="231">
        <v>1416</v>
      </c>
      <c r="M511" s="231">
        <v>0.37508999999999998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09"/>
      <c r="B5" s="410"/>
      <c r="C5" s="409"/>
      <c r="D5" s="410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411" t="s">
        <v>513</v>
      </c>
      <c r="C7" s="410"/>
      <c r="D7" s="7">
        <f>Main!B10</f>
        <v>44958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44957</v>
      </c>
      <c r="B10" s="29">
        <v>531673</v>
      </c>
      <c r="C10" s="28" t="s">
        <v>1069</v>
      </c>
      <c r="D10" s="28" t="s">
        <v>1070</v>
      </c>
      <c r="E10" s="28" t="s">
        <v>522</v>
      </c>
      <c r="F10" s="85">
        <v>40000</v>
      </c>
      <c r="G10" s="29">
        <v>24.95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44957</v>
      </c>
      <c r="B11" s="29">
        <v>531673</v>
      </c>
      <c r="C11" s="28" t="s">
        <v>1069</v>
      </c>
      <c r="D11" s="28" t="s">
        <v>1071</v>
      </c>
      <c r="E11" s="28" t="s">
        <v>523</v>
      </c>
      <c r="F11" s="85">
        <v>60000</v>
      </c>
      <c r="G11" s="29">
        <v>24.93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44957</v>
      </c>
      <c r="B12" s="29">
        <v>539621</v>
      </c>
      <c r="C12" s="28" t="s">
        <v>1072</v>
      </c>
      <c r="D12" s="28" t="s">
        <v>1053</v>
      </c>
      <c r="E12" s="28" t="s">
        <v>522</v>
      </c>
      <c r="F12" s="85">
        <v>676400</v>
      </c>
      <c r="G12" s="29">
        <v>1.8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44957</v>
      </c>
      <c r="B13" s="29">
        <v>539559</v>
      </c>
      <c r="C13" s="28" t="s">
        <v>1024</v>
      </c>
      <c r="D13" s="28" t="s">
        <v>1073</v>
      </c>
      <c r="E13" s="28" t="s">
        <v>523</v>
      </c>
      <c r="F13" s="85">
        <v>163660</v>
      </c>
      <c r="G13" s="29">
        <v>21.3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44957</v>
      </c>
      <c r="B14" s="29">
        <v>539559</v>
      </c>
      <c r="C14" s="28" t="s">
        <v>1024</v>
      </c>
      <c r="D14" s="28" t="s">
        <v>1074</v>
      </c>
      <c r="E14" s="28" t="s">
        <v>523</v>
      </c>
      <c r="F14" s="85">
        <v>500000</v>
      </c>
      <c r="G14" s="29">
        <v>21.3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44957</v>
      </c>
      <c r="B15" s="29">
        <v>539559</v>
      </c>
      <c r="C15" s="28" t="s">
        <v>1024</v>
      </c>
      <c r="D15" s="28" t="s">
        <v>1052</v>
      </c>
      <c r="E15" s="28" t="s">
        <v>523</v>
      </c>
      <c r="F15" s="85">
        <v>163574</v>
      </c>
      <c r="G15" s="29">
        <v>21.3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44957</v>
      </c>
      <c r="B16" s="29">
        <v>539559</v>
      </c>
      <c r="C16" s="28" t="s">
        <v>1024</v>
      </c>
      <c r="D16" s="28" t="s">
        <v>1052</v>
      </c>
      <c r="E16" s="28" t="s">
        <v>522</v>
      </c>
      <c r="F16" s="85">
        <v>40357</v>
      </c>
      <c r="G16" s="29">
        <v>21.2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44957</v>
      </c>
      <c r="B17" s="29">
        <v>543753</v>
      </c>
      <c r="C17" s="28" t="s">
        <v>1075</v>
      </c>
      <c r="D17" s="28" t="s">
        <v>1076</v>
      </c>
      <c r="E17" s="28" t="s">
        <v>523</v>
      </c>
      <c r="F17" s="85">
        <v>114000</v>
      </c>
      <c r="G17" s="29">
        <v>21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44957</v>
      </c>
      <c r="B18" s="29">
        <v>543753</v>
      </c>
      <c r="C18" s="28" t="s">
        <v>1075</v>
      </c>
      <c r="D18" s="28" t="s">
        <v>869</v>
      </c>
      <c r="E18" s="28" t="s">
        <v>522</v>
      </c>
      <c r="F18" s="85">
        <v>228000</v>
      </c>
      <c r="G18" s="29">
        <v>20.93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44957</v>
      </c>
      <c r="B19" s="29">
        <v>543753</v>
      </c>
      <c r="C19" s="28" t="s">
        <v>1075</v>
      </c>
      <c r="D19" s="28" t="s">
        <v>1077</v>
      </c>
      <c r="E19" s="28" t="s">
        <v>522</v>
      </c>
      <c r="F19" s="85">
        <v>480000</v>
      </c>
      <c r="G19" s="29">
        <v>21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44957</v>
      </c>
      <c r="B20" s="29">
        <v>543516</v>
      </c>
      <c r="C20" s="28" t="s">
        <v>1078</v>
      </c>
      <c r="D20" s="28" t="s">
        <v>1079</v>
      </c>
      <c r="E20" s="28" t="s">
        <v>522</v>
      </c>
      <c r="F20" s="85">
        <v>22000</v>
      </c>
      <c r="G20" s="29">
        <v>83.15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44957</v>
      </c>
      <c r="B21" s="29">
        <v>512441</v>
      </c>
      <c r="C21" s="28" t="s">
        <v>1080</v>
      </c>
      <c r="D21" s="28" t="s">
        <v>1081</v>
      </c>
      <c r="E21" s="28" t="s">
        <v>522</v>
      </c>
      <c r="F21" s="85">
        <v>15780</v>
      </c>
      <c r="G21" s="29">
        <v>40.14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44957</v>
      </c>
      <c r="B22" s="29">
        <v>542668</v>
      </c>
      <c r="C22" s="28" t="s">
        <v>1082</v>
      </c>
      <c r="D22" s="28" t="s">
        <v>1083</v>
      </c>
      <c r="E22" s="28" t="s">
        <v>522</v>
      </c>
      <c r="F22" s="85">
        <v>9000</v>
      </c>
      <c r="G22" s="29">
        <v>308.5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44957</v>
      </c>
      <c r="B23" s="29">
        <v>530663</v>
      </c>
      <c r="C23" s="28" t="s">
        <v>1043</v>
      </c>
      <c r="D23" s="28" t="s">
        <v>1053</v>
      </c>
      <c r="E23" s="28" t="s">
        <v>523</v>
      </c>
      <c r="F23" s="85">
        <v>266000</v>
      </c>
      <c r="G23" s="29">
        <v>2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44957</v>
      </c>
      <c r="B24" s="29">
        <v>530663</v>
      </c>
      <c r="C24" s="28" t="s">
        <v>1043</v>
      </c>
      <c r="D24" s="28" t="s">
        <v>1044</v>
      </c>
      <c r="E24" s="28" t="s">
        <v>522</v>
      </c>
      <c r="F24" s="85">
        <v>364545</v>
      </c>
      <c r="G24" s="29">
        <v>2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44957</v>
      </c>
      <c r="B25" s="29">
        <v>530663</v>
      </c>
      <c r="C25" s="28" t="s">
        <v>1043</v>
      </c>
      <c r="D25" s="28" t="s">
        <v>1084</v>
      </c>
      <c r="E25" s="28" t="s">
        <v>523</v>
      </c>
      <c r="F25" s="85">
        <v>733399</v>
      </c>
      <c r="G25" s="29">
        <v>2.08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44957</v>
      </c>
      <c r="B26" s="29">
        <v>541083</v>
      </c>
      <c r="C26" s="28" t="s">
        <v>1085</v>
      </c>
      <c r="D26" s="28" t="s">
        <v>1086</v>
      </c>
      <c r="E26" s="28" t="s">
        <v>522</v>
      </c>
      <c r="F26" s="85">
        <v>42000</v>
      </c>
      <c r="G26" s="29">
        <v>463.63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44957</v>
      </c>
      <c r="B27" s="29">
        <v>519319</v>
      </c>
      <c r="C27" s="28" t="s">
        <v>1087</v>
      </c>
      <c r="D27" s="28" t="s">
        <v>1088</v>
      </c>
      <c r="E27" s="28" t="s">
        <v>523</v>
      </c>
      <c r="F27" s="85">
        <v>21400</v>
      </c>
      <c r="G27" s="29">
        <v>2.77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44957</v>
      </c>
      <c r="B28" s="29">
        <v>543286</v>
      </c>
      <c r="C28" s="28" t="s">
        <v>1089</v>
      </c>
      <c r="D28" s="28" t="s">
        <v>1090</v>
      </c>
      <c r="E28" s="28" t="s">
        <v>522</v>
      </c>
      <c r="F28" s="85">
        <v>30000</v>
      </c>
      <c r="G28" s="29">
        <v>19.39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44957</v>
      </c>
      <c r="B29" s="29">
        <v>543624</v>
      </c>
      <c r="C29" s="28" t="s">
        <v>1091</v>
      </c>
      <c r="D29" s="28" t="s">
        <v>1092</v>
      </c>
      <c r="E29" s="28" t="s">
        <v>522</v>
      </c>
      <c r="F29" s="85">
        <v>30000</v>
      </c>
      <c r="G29" s="29">
        <v>25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44957</v>
      </c>
      <c r="B30" s="29">
        <v>543624</v>
      </c>
      <c r="C30" s="28" t="s">
        <v>1091</v>
      </c>
      <c r="D30" s="28" t="s">
        <v>1093</v>
      </c>
      <c r="E30" s="28" t="s">
        <v>523</v>
      </c>
      <c r="F30" s="85">
        <v>30000</v>
      </c>
      <c r="G30" s="29">
        <v>25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44957</v>
      </c>
      <c r="B31" s="29">
        <v>523483</v>
      </c>
      <c r="C31" s="28" t="s">
        <v>1094</v>
      </c>
      <c r="D31" s="28" t="s">
        <v>1095</v>
      </c>
      <c r="E31" s="28" t="s">
        <v>523</v>
      </c>
      <c r="F31" s="85">
        <v>37625</v>
      </c>
      <c r="G31" s="29">
        <v>199.34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44957</v>
      </c>
      <c r="B32" s="29">
        <v>523483</v>
      </c>
      <c r="C32" s="28" t="s">
        <v>1094</v>
      </c>
      <c r="D32" s="28" t="s">
        <v>1096</v>
      </c>
      <c r="E32" s="28" t="s">
        <v>522</v>
      </c>
      <c r="F32" s="85">
        <v>37625</v>
      </c>
      <c r="G32" s="29">
        <v>199.36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44957</v>
      </c>
      <c r="B33" s="29">
        <v>524051</v>
      </c>
      <c r="C33" s="28" t="s">
        <v>441</v>
      </c>
      <c r="D33" s="28" t="s">
        <v>1046</v>
      </c>
      <c r="E33" s="28" t="s">
        <v>522</v>
      </c>
      <c r="F33" s="85">
        <v>260000</v>
      </c>
      <c r="G33" s="29">
        <v>1535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44957</v>
      </c>
      <c r="B34" s="29">
        <v>524051</v>
      </c>
      <c r="C34" s="28" t="s">
        <v>441</v>
      </c>
      <c r="D34" s="28" t="s">
        <v>1045</v>
      </c>
      <c r="E34" s="28" t="s">
        <v>523</v>
      </c>
      <c r="F34" s="85">
        <v>260000</v>
      </c>
      <c r="G34" s="29">
        <v>1535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44957</v>
      </c>
      <c r="B35" s="29">
        <v>536659</v>
      </c>
      <c r="C35" s="28" t="s">
        <v>1097</v>
      </c>
      <c r="D35" s="28" t="s">
        <v>1098</v>
      </c>
      <c r="E35" s="28" t="s">
        <v>522</v>
      </c>
      <c r="F35" s="85">
        <v>76800</v>
      </c>
      <c r="G35" s="29">
        <v>15.08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44957</v>
      </c>
      <c r="B36" s="29">
        <v>536659</v>
      </c>
      <c r="C36" s="28" t="s">
        <v>1097</v>
      </c>
      <c r="D36" s="28" t="s">
        <v>1099</v>
      </c>
      <c r="E36" s="28" t="s">
        <v>523</v>
      </c>
      <c r="F36" s="85">
        <v>45000</v>
      </c>
      <c r="G36" s="29">
        <v>15.09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44957</v>
      </c>
      <c r="B37" s="29">
        <v>540175</v>
      </c>
      <c r="C37" s="28" t="s">
        <v>1100</v>
      </c>
      <c r="D37" s="28" t="s">
        <v>1101</v>
      </c>
      <c r="E37" s="28" t="s">
        <v>522</v>
      </c>
      <c r="F37" s="85">
        <v>55000</v>
      </c>
      <c r="G37" s="29">
        <v>8.24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44957</v>
      </c>
      <c r="B38" s="29">
        <v>540821</v>
      </c>
      <c r="C38" s="28" t="s">
        <v>1102</v>
      </c>
      <c r="D38" s="28" t="s">
        <v>1103</v>
      </c>
      <c r="E38" s="28" t="s">
        <v>523</v>
      </c>
      <c r="F38" s="85">
        <v>551580</v>
      </c>
      <c r="G38" s="29">
        <v>7.78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44957</v>
      </c>
      <c r="B39" s="29">
        <v>543743</v>
      </c>
      <c r="C39" s="28" t="s">
        <v>1104</v>
      </c>
      <c r="D39" s="28" t="s">
        <v>1105</v>
      </c>
      <c r="E39" s="28" t="s">
        <v>522</v>
      </c>
      <c r="F39" s="85">
        <v>155505</v>
      </c>
      <c r="G39" s="29">
        <v>87.23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44957</v>
      </c>
      <c r="B40" s="29">
        <v>543743</v>
      </c>
      <c r="C40" s="28" t="s">
        <v>1104</v>
      </c>
      <c r="D40" s="28" t="s">
        <v>1105</v>
      </c>
      <c r="E40" s="28" t="s">
        <v>523</v>
      </c>
      <c r="F40" s="85">
        <v>42704</v>
      </c>
      <c r="G40" s="29">
        <v>86.04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44957</v>
      </c>
      <c r="B41" s="29">
        <v>543366</v>
      </c>
      <c r="C41" s="28" t="s">
        <v>1054</v>
      </c>
      <c r="D41" s="28" t="s">
        <v>1106</v>
      </c>
      <c r="E41" s="28" t="s">
        <v>523</v>
      </c>
      <c r="F41" s="85">
        <v>4800</v>
      </c>
      <c r="G41" s="29">
        <v>80.8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44957</v>
      </c>
      <c r="B42" s="29">
        <v>543366</v>
      </c>
      <c r="C42" s="28" t="s">
        <v>1054</v>
      </c>
      <c r="D42" s="28" t="s">
        <v>1107</v>
      </c>
      <c r="E42" s="28" t="s">
        <v>522</v>
      </c>
      <c r="F42" s="85">
        <v>4800</v>
      </c>
      <c r="G42" s="29">
        <v>81.25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44957</v>
      </c>
      <c r="B43" s="29">
        <v>538923</v>
      </c>
      <c r="C43" s="28" t="s">
        <v>1108</v>
      </c>
      <c r="D43" s="28" t="s">
        <v>1109</v>
      </c>
      <c r="E43" s="28" t="s">
        <v>522</v>
      </c>
      <c r="F43" s="85">
        <v>23000</v>
      </c>
      <c r="G43" s="29">
        <v>91.93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44957</v>
      </c>
      <c r="B44" s="29">
        <v>540914</v>
      </c>
      <c r="C44" s="28" t="s">
        <v>1025</v>
      </c>
      <c r="D44" s="28" t="s">
        <v>1110</v>
      </c>
      <c r="E44" s="28" t="s">
        <v>523</v>
      </c>
      <c r="F44" s="85">
        <v>40000</v>
      </c>
      <c r="G44" s="29">
        <v>17.28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44957</v>
      </c>
      <c r="B45" s="29">
        <v>540914</v>
      </c>
      <c r="C45" s="28" t="s">
        <v>1025</v>
      </c>
      <c r="D45" s="28" t="s">
        <v>1111</v>
      </c>
      <c r="E45" s="28" t="s">
        <v>523</v>
      </c>
      <c r="F45" s="85">
        <v>67900</v>
      </c>
      <c r="G45" s="29">
        <v>17.22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44957</v>
      </c>
      <c r="B46" s="29">
        <v>530611</v>
      </c>
      <c r="C46" s="28" t="s">
        <v>1112</v>
      </c>
      <c r="D46" s="28" t="s">
        <v>1113</v>
      </c>
      <c r="E46" s="28" t="s">
        <v>522</v>
      </c>
      <c r="F46" s="85">
        <v>1007500</v>
      </c>
      <c r="G46" s="29">
        <v>0.55000000000000004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44957</v>
      </c>
      <c r="B47" s="29">
        <v>539310</v>
      </c>
      <c r="C47" s="28" t="s">
        <v>1114</v>
      </c>
      <c r="D47" s="28" t="s">
        <v>1115</v>
      </c>
      <c r="E47" s="28" t="s">
        <v>523</v>
      </c>
      <c r="F47" s="85">
        <v>155000</v>
      </c>
      <c r="G47" s="29">
        <v>79.81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44957</v>
      </c>
      <c r="B48" s="29">
        <v>521005</v>
      </c>
      <c r="C48" s="28" t="s">
        <v>1026</v>
      </c>
      <c r="D48" s="28" t="s">
        <v>1116</v>
      </c>
      <c r="E48" s="28" t="s">
        <v>522</v>
      </c>
      <c r="F48" s="85">
        <v>115</v>
      </c>
      <c r="G48" s="29">
        <v>38.700000000000003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44957</v>
      </c>
      <c r="B49" s="29">
        <v>521005</v>
      </c>
      <c r="C49" s="28" t="s">
        <v>1026</v>
      </c>
      <c r="D49" s="28" t="s">
        <v>1116</v>
      </c>
      <c r="E49" s="28" t="s">
        <v>523</v>
      </c>
      <c r="F49" s="85">
        <v>13415</v>
      </c>
      <c r="G49" s="29">
        <v>39.15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44957</v>
      </c>
      <c r="B50" s="29">
        <v>541228</v>
      </c>
      <c r="C50" s="28" t="s">
        <v>1117</v>
      </c>
      <c r="D50" s="28" t="s">
        <v>1118</v>
      </c>
      <c r="E50" s="28" t="s">
        <v>522</v>
      </c>
      <c r="F50" s="85">
        <v>60000</v>
      </c>
      <c r="G50" s="29">
        <v>63.63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44957</v>
      </c>
      <c r="B51" s="29">
        <v>541228</v>
      </c>
      <c r="C51" s="28" t="s">
        <v>1117</v>
      </c>
      <c r="D51" s="28" t="s">
        <v>1118</v>
      </c>
      <c r="E51" s="28" t="s">
        <v>523</v>
      </c>
      <c r="F51" s="85">
        <v>60000</v>
      </c>
      <c r="G51" s="29">
        <v>64.150000000000006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44957</v>
      </c>
      <c r="B52" s="29">
        <v>541228</v>
      </c>
      <c r="C52" s="28" t="s">
        <v>1117</v>
      </c>
      <c r="D52" s="28" t="s">
        <v>1119</v>
      </c>
      <c r="E52" s="28" t="s">
        <v>522</v>
      </c>
      <c r="F52" s="85">
        <v>68000</v>
      </c>
      <c r="G52" s="29">
        <v>64.17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44957</v>
      </c>
      <c r="B53" s="29">
        <v>541228</v>
      </c>
      <c r="C53" s="28" t="s">
        <v>1117</v>
      </c>
      <c r="D53" s="28" t="s">
        <v>1120</v>
      </c>
      <c r="E53" s="28" t="s">
        <v>522</v>
      </c>
      <c r="F53" s="85">
        <v>68000</v>
      </c>
      <c r="G53" s="29">
        <v>63.28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44957</v>
      </c>
      <c r="B54" s="29">
        <v>539040</v>
      </c>
      <c r="C54" s="28" t="s">
        <v>1121</v>
      </c>
      <c r="D54" s="28" t="s">
        <v>869</v>
      </c>
      <c r="E54" s="28" t="s">
        <v>522</v>
      </c>
      <c r="F54" s="85">
        <v>24869</v>
      </c>
      <c r="G54" s="29">
        <v>29.95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44957</v>
      </c>
      <c r="B55" s="29">
        <v>539040</v>
      </c>
      <c r="C55" s="28" t="s">
        <v>1121</v>
      </c>
      <c r="D55" s="28" t="s">
        <v>1122</v>
      </c>
      <c r="E55" s="28" t="s">
        <v>523</v>
      </c>
      <c r="F55" s="85">
        <v>22000</v>
      </c>
      <c r="G55" s="29">
        <v>29.95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44957</v>
      </c>
      <c r="B56" s="29" t="s">
        <v>1123</v>
      </c>
      <c r="C56" s="28" t="s">
        <v>1124</v>
      </c>
      <c r="D56" s="28" t="s">
        <v>1125</v>
      </c>
      <c r="E56" s="28" t="s">
        <v>522</v>
      </c>
      <c r="F56" s="85">
        <v>1600</v>
      </c>
      <c r="G56" s="29">
        <v>135</v>
      </c>
      <c r="H56" s="29" t="s">
        <v>911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44957</v>
      </c>
      <c r="B57" s="29" t="s">
        <v>1126</v>
      </c>
      <c r="C57" s="28" t="s">
        <v>1127</v>
      </c>
      <c r="D57" s="28" t="s">
        <v>1128</v>
      </c>
      <c r="E57" s="28" t="s">
        <v>522</v>
      </c>
      <c r="F57" s="85">
        <v>1108932</v>
      </c>
      <c r="G57" s="29">
        <v>58.79</v>
      </c>
      <c r="H57" s="29" t="s">
        <v>911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44957</v>
      </c>
      <c r="B58" s="29" t="s">
        <v>1129</v>
      </c>
      <c r="C58" s="28" t="s">
        <v>1130</v>
      </c>
      <c r="D58" s="28" t="s">
        <v>869</v>
      </c>
      <c r="E58" s="28" t="s">
        <v>522</v>
      </c>
      <c r="F58" s="85">
        <v>174000</v>
      </c>
      <c r="G58" s="29">
        <v>9.1</v>
      </c>
      <c r="H58" s="29" t="s">
        <v>911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44957</v>
      </c>
      <c r="B59" s="29" t="s">
        <v>1129</v>
      </c>
      <c r="C59" s="28" t="s">
        <v>1130</v>
      </c>
      <c r="D59" s="28" t="s">
        <v>1047</v>
      </c>
      <c r="E59" s="28" t="s">
        <v>522</v>
      </c>
      <c r="F59" s="85">
        <v>108000</v>
      </c>
      <c r="G59" s="29">
        <v>9.1</v>
      </c>
      <c r="H59" s="29" t="s">
        <v>911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44957</v>
      </c>
      <c r="B60" s="29" t="s">
        <v>1131</v>
      </c>
      <c r="C60" s="28" t="s">
        <v>1132</v>
      </c>
      <c r="D60" s="28" t="s">
        <v>1059</v>
      </c>
      <c r="E60" s="28" t="s">
        <v>522</v>
      </c>
      <c r="F60" s="85">
        <v>264000</v>
      </c>
      <c r="G60" s="29">
        <v>308.88</v>
      </c>
      <c r="H60" s="29" t="s">
        <v>911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44957</v>
      </c>
      <c r="B61" s="29" t="s">
        <v>1133</v>
      </c>
      <c r="C61" s="28" t="s">
        <v>1134</v>
      </c>
      <c r="D61" s="28" t="s">
        <v>910</v>
      </c>
      <c r="E61" s="28" t="s">
        <v>522</v>
      </c>
      <c r="F61" s="85">
        <v>202661</v>
      </c>
      <c r="G61" s="29">
        <v>340.76</v>
      </c>
      <c r="H61" s="29" t="s">
        <v>911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44957</v>
      </c>
      <c r="B62" s="29" t="s">
        <v>1135</v>
      </c>
      <c r="C62" s="28" t="s">
        <v>1136</v>
      </c>
      <c r="D62" s="28" t="s">
        <v>1137</v>
      </c>
      <c r="E62" s="28" t="s">
        <v>522</v>
      </c>
      <c r="F62" s="85">
        <v>90400</v>
      </c>
      <c r="G62" s="29">
        <v>61</v>
      </c>
      <c r="H62" s="29" t="s">
        <v>911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44957</v>
      </c>
      <c r="B63" s="29" t="s">
        <v>1013</v>
      </c>
      <c r="C63" s="28" t="s">
        <v>995</v>
      </c>
      <c r="D63" s="28" t="s">
        <v>1138</v>
      </c>
      <c r="E63" s="28" t="s">
        <v>522</v>
      </c>
      <c r="F63" s="85">
        <v>500000</v>
      </c>
      <c r="G63" s="29">
        <v>21.9</v>
      </c>
      <c r="H63" s="29" t="s">
        <v>911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44957</v>
      </c>
      <c r="B64" s="29" t="s">
        <v>1013</v>
      </c>
      <c r="C64" s="28" t="s">
        <v>995</v>
      </c>
      <c r="D64" s="28" t="s">
        <v>1055</v>
      </c>
      <c r="E64" s="28" t="s">
        <v>522</v>
      </c>
      <c r="F64" s="85">
        <v>1527481</v>
      </c>
      <c r="G64" s="29">
        <v>20.77</v>
      </c>
      <c r="H64" s="29" t="s">
        <v>911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44957</v>
      </c>
      <c r="B65" s="29" t="s">
        <v>1013</v>
      </c>
      <c r="C65" s="28" t="s">
        <v>995</v>
      </c>
      <c r="D65" s="28" t="s">
        <v>1056</v>
      </c>
      <c r="E65" s="28" t="s">
        <v>522</v>
      </c>
      <c r="F65" s="85">
        <v>1068379</v>
      </c>
      <c r="G65" s="29">
        <v>21.69</v>
      </c>
      <c r="H65" s="29" t="s">
        <v>911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44957</v>
      </c>
      <c r="B66" s="29" t="s">
        <v>1013</v>
      </c>
      <c r="C66" s="28" t="s">
        <v>995</v>
      </c>
      <c r="D66" s="28" t="s">
        <v>1139</v>
      </c>
      <c r="E66" s="28" t="s">
        <v>522</v>
      </c>
      <c r="F66" s="85">
        <v>232828</v>
      </c>
      <c r="G66" s="29">
        <v>20</v>
      </c>
      <c r="H66" s="29" t="s">
        <v>911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44957</v>
      </c>
      <c r="B67" s="29" t="s">
        <v>1140</v>
      </c>
      <c r="C67" s="28" t="s">
        <v>1141</v>
      </c>
      <c r="D67" s="28" t="s">
        <v>1142</v>
      </c>
      <c r="E67" s="28" t="s">
        <v>522</v>
      </c>
      <c r="F67" s="85">
        <v>500000</v>
      </c>
      <c r="G67" s="29">
        <v>325</v>
      </c>
      <c r="H67" s="29" t="s">
        <v>911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44957</v>
      </c>
      <c r="B68" s="29" t="s">
        <v>1143</v>
      </c>
      <c r="C68" s="28" t="s">
        <v>1144</v>
      </c>
      <c r="D68" s="28" t="s">
        <v>1145</v>
      </c>
      <c r="E68" s="28" t="s">
        <v>522</v>
      </c>
      <c r="F68" s="85">
        <v>56492</v>
      </c>
      <c r="G68" s="29">
        <v>256.27</v>
      </c>
      <c r="H68" s="29" t="s">
        <v>911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44957</v>
      </c>
      <c r="B69" s="29" t="s">
        <v>1057</v>
      </c>
      <c r="C69" s="28" t="s">
        <v>1058</v>
      </c>
      <c r="D69" s="28" t="s">
        <v>1146</v>
      </c>
      <c r="E69" s="28" t="s">
        <v>522</v>
      </c>
      <c r="F69" s="85">
        <v>466000</v>
      </c>
      <c r="G69" s="29">
        <v>18.59</v>
      </c>
      <c r="H69" s="29" t="s">
        <v>911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44957</v>
      </c>
      <c r="B70" s="29" t="s">
        <v>1147</v>
      </c>
      <c r="C70" s="28" t="s">
        <v>1148</v>
      </c>
      <c r="D70" s="28" t="s">
        <v>1128</v>
      </c>
      <c r="E70" s="28" t="s">
        <v>522</v>
      </c>
      <c r="F70" s="85">
        <v>374509</v>
      </c>
      <c r="G70" s="29">
        <v>25.3</v>
      </c>
      <c r="H70" s="29" t="s">
        <v>911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44957</v>
      </c>
      <c r="B71" s="29" t="s">
        <v>1147</v>
      </c>
      <c r="C71" s="28" t="s">
        <v>1148</v>
      </c>
      <c r="D71" s="28" t="s">
        <v>1149</v>
      </c>
      <c r="E71" s="28" t="s">
        <v>522</v>
      </c>
      <c r="F71" s="85">
        <v>239588</v>
      </c>
      <c r="G71" s="29">
        <v>24.95</v>
      </c>
      <c r="H71" s="29" t="s">
        <v>911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44957</v>
      </c>
      <c r="B72" s="29" t="s">
        <v>1150</v>
      </c>
      <c r="C72" s="28" t="s">
        <v>1151</v>
      </c>
      <c r="D72" s="28" t="s">
        <v>1152</v>
      </c>
      <c r="E72" s="28" t="s">
        <v>522</v>
      </c>
      <c r="F72" s="85">
        <v>67419</v>
      </c>
      <c r="G72" s="29">
        <v>162.09</v>
      </c>
      <c r="H72" s="29" t="s">
        <v>911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44957</v>
      </c>
      <c r="B73" s="29" t="s">
        <v>1150</v>
      </c>
      <c r="C73" s="28" t="s">
        <v>1151</v>
      </c>
      <c r="D73" s="28" t="s">
        <v>1060</v>
      </c>
      <c r="E73" s="28" t="s">
        <v>522</v>
      </c>
      <c r="F73" s="85">
        <v>104000</v>
      </c>
      <c r="G73" s="29">
        <v>162.09</v>
      </c>
      <c r="H73" s="29" t="s">
        <v>911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44957</v>
      </c>
      <c r="B74" s="29" t="s">
        <v>1153</v>
      </c>
      <c r="C74" s="28" t="s">
        <v>1154</v>
      </c>
      <c r="D74" s="28" t="s">
        <v>1155</v>
      </c>
      <c r="E74" s="28" t="s">
        <v>522</v>
      </c>
      <c r="F74" s="85">
        <v>740925</v>
      </c>
      <c r="G74" s="29">
        <v>94.07</v>
      </c>
      <c r="H74" s="29" t="s">
        <v>911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44957</v>
      </c>
      <c r="B75" s="29" t="s">
        <v>1153</v>
      </c>
      <c r="C75" s="28" t="s">
        <v>1154</v>
      </c>
      <c r="D75" s="28" t="s">
        <v>1156</v>
      </c>
      <c r="E75" s="28" t="s">
        <v>522</v>
      </c>
      <c r="F75" s="85">
        <v>607993</v>
      </c>
      <c r="G75" s="29">
        <v>94.13</v>
      </c>
      <c r="H75" s="29" t="s">
        <v>911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44957</v>
      </c>
      <c r="B76" s="29" t="s">
        <v>1157</v>
      </c>
      <c r="C76" s="28" t="s">
        <v>1158</v>
      </c>
      <c r="D76" s="28" t="s">
        <v>1159</v>
      </c>
      <c r="E76" s="28" t="s">
        <v>522</v>
      </c>
      <c r="F76" s="85">
        <v>5030622</v>
      </c>
      <c r="G76" s="29">
        <v>3.26</v>
      </c>
      <c r="H76" s="29" t="s">
        <v>911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44957</v>
      </c>
      <c r="B77" s="29" t="s">
        <v>1123</v>
      </c>
      <c r="C77" s="28" t="s">
        <v>1124</v>
      </c>
      <c r="D77" s="28" t="s">
        <v>1125</v>
      </c>
      <c r="E77" s="28" t="s">
        <v>523</v>
      </c>
      <c r="F77" s="85">
        <v>36800</v>
      </c>
      <c r="G77" s="29">
        <v>139.27000000000001</v>
      </c>
      <c r="H77" s="29" t="s">
        <v>911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44957</v>
      </c>
      <c r="B78" s="29" t="s">
        <v>1126</v>
      </c>
      <c r="C78" s="28" t="s">
        <v>1127</v>
      </c>
      <c r="D78" s="28" t="s">
        <v>1128</v>
      </c>
      <c r="E78" s="28" t="s">
        <v>523</v>
      </c>
      <c r="F78" s="85">
        <v>1092218</v>
      </c>
      <c r="G78" s="29">
        <v>58.65</v>
      </c>
      <c r="H78" s="29" t="s">
        <v>911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44957</v>
      </c>
      <c r="B79" s="29" t="s">
        <v>1129</v>
      </c>
      <c r="C79" s="28" t="s">
        <v>1130</v>
      </c>
      <c r="D79" s="28" t="s">
        <v>869</v>
      </c>
      <c r="E79" s="28" t="s">
        <v>523</v>
      </c>
      <c r="F79" s="85">
        <v>153000</v>
      </c>
      <c r="G79" s="29">
        <v>9.1</v>
      </c>
      <c r="H79" s="29" t="s">
        <v>911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44957</v>
      </c>
      <c r="B80" s="29" t="s">
        <v>1129</v>
      </c>
      <c r="C80" s="28" t="s">
        <v>1130</v>
      </c>
      <c r="D80" s="28" t="s">
        <v>1160</v>
      </c>
      <c r="E80" s="28" t="s">
        <v>523</v>
      </c>
      <c r="F80" s="85">
        <v>135000</v>
      </c>
      <c r="G80" s="29">
        <v>9.1199999999999992</v>
      </c>
      <c r="H80" s="29" t="s">
        <v>911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44957</v>
      </c>
      <c r="B81" s="29" t="s">
        <v>1061</v>
      </c>
      <c r="C81" s="28" t="s">
        <v>1062</v>
      </c>
      <c r="D81" s="28" t="s">
        <v>1063</v>
      </c>
      <c r="E81" s="28" t="s">
        <v>523</v>
      </c>
      <c r="F81" s="85">
        <v>2621261</v>
      </c>
      <c r="G81" s="29">
        <v>1.55</v>
      </c>
      <c r="H81" s="29" t="s">
        <v>911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44957</v>
      </c>
      <c r="B82" s="29" t="s">
        <v>1131</v>
      </c>
      <c r="C82" s="28" t="s">
        <v>1132</v>
      </c>
      <c r="D82" s="28" t="s">
        <v>1161</v>
      </c>
      <c r="E82" s="28" t="s">
        <v>523</v>
      </c>
      <c r="F82" s="85">
        <v>264000</v>
      </c>
      <c r="G82" s="29">
        <v>308.88</v>
      </c>
      <c r="H82" s="29" t="s">
        <v>911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44957</v>
      </c>
      <c r="B83" s="29" t="s">
        <v>1133</v>
      </c>
      <c r="C83" s="28" t="s">
        <v>1134</v>
      </c>
      <c r="D83" s="28" t="s">
        <v>910</v>
      </c>
      <c r="E83" s="28" t="s">
        <v>523</v>
      </c>
      <c r="F83" s="85">
        <v>202661</v>
      </c>
      <c r="G83" s="29">
        <v>340.24</v>
      </c>
      <c r="H83" s="29" t="s">
        <v>911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44957</v>
      </c>
      <c r="B84" s="29" t="s">
        <v>1135</v>
      </c>
      <c r="C84" s="28" t="s">
        <v>1136</v>
      </c>
      <c r="D84" s="28" t="s">
        <v>1162</v>
      </c>
      <c r="E84" s="28" t="s">
        <v>523</v>
      </c>
      <c r="F84" s="85">
        <v>44000</v>
      </c>
      <c r="G84" s="29">
        <v>61</v>
      </c>
      <c r="H84" s="29" t="s">
        <v>911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44957</v>
      </c>
      <c r="B85" s="29" t="s">
        <v>1135</v>
      </c>
      <c r="C85" s="28" t="s">
        <v>1136</v>
      </c>
      <c r="D85" s="28" t="s">
        <v>1163</v>
      </c>
      <c r="E85" s="28" t="s">
        <v>523</v>
      </c>
      <c r="F85" s="85">
        <v>46400</v>
      </c>
      <c r="G85" s="29">
        <v>61</v>
      </c>
      <c r="H85" s="29" t="s">
        <v>911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44957</v>
      </c>
      <c r="B86" s="29" t="s">
        <v>1013</v>
      </c>
      <c r="C86" s="28" t="s">
        <v>995</v>
      </c>
      <c r="D86" s="28" t="s">
        <v>1056</v>
      </c>
      <c r="E86" s="28" t="s">
        <v>523</v>
      </c>
      <c r="F86" s="85">
        <v>1068379</v>
      </c>
      <c r="G86" s="29">
        <v>20.46</v>
      </c>
      <c r="H86" s="29" t="s">
        <v>911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44957</v>
      </c>
      <c r="B87" s="29" t="s">
        <v>1013</v>
      </c>
      <c r="C87" s="28" t="s">
        <v>995</v>
      </c>
      <c r="D87" s="28" t="s">
        <v>1055</v>
      </c>
      <c r="E87" s="28" t="s">
        <v>523</v>
      </c>
      <c r="F87" s="85">
        <v>1527481</v>
      </c>
      <c r="G87" s="29">
        <v>21.57</v>
      </c>
      <c r="H87" s="29" t="s">
        <v>911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44957</v>
      </c>
      <c r="B88" s="29" t="s">
        <v>1013</v>
      </c>
      <c r="C88" s="28" t="s">
        <v>995</v>
      </c>
      <c r="D88" s="28" t="s">
        <v>1138</v>
      </c>
      <c r="E88" s="28" t="s">
        <v>523</v>
      </c>
      <c r="F88" s="85">
        <v>500000</v>
      </c>
      <c r="G88" s="29">
        <v>20.65</v>
      </c>
      <c r="H88" s="29" t="s">
        <v>911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44957</v>
      </c>
      <c r="B89" s="29" t="s">
        <v>1140</v>
      </c>
      <c r="C89" s="28" t="s">
        <v>1141</v>
      </c>
      <c r="D89" s="28" t="s">
        <v>1164</v>
      </c>
      <c r="E89" s="28" t="s">
        <v>523</v>
      </c>
      <c r="F89" s="85">
        <v>500000</v>
      </c>
      <c r="G89" s="29">
        <v>325</v>
      </c>
      <c r="H89" s="29" t="s">
        <v>911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44957</v>
      </c>
      <c r="B90" s="29" t="s">
        <v>1057</v>
      </c>
      <c r="C90" s="28" t="s">
        <v>1058</v>
      </c>
      <c r="D90" s="28" t="s">
        <v>1165</v>
      </c>
      <c r="E90" s="28" t="s">
        <v>523</v>
      </c>
      <c r="F90" s="85">
        <v>490000</v>
      </c>
      <c r="G90" s="29">
        <v>18.59</v>
      </c>
      <c r="H90" s="29" t="s">
        <v>911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44957</v>
      </c>
      <c r="B91" s="29" t="s">
        <v>1147</v>
      </c>
      <c r="C91" s="28" t="s">
        <v>1148</v>
      </c>
      <c r="D91" s="28" t="s">
        <v>1149</v>
      </c>
      <c r="E91" s="28" t="s">
        <v>523</v>
      </c>
      <c r="F91" s="85">
        <v>239588</v>
      </c>
      <c r="G91" s="29">
        <v>24.83</v>
      </c>
      <c r="H91" s="29" t="s">
        <v>911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44957</v>
      </c>
      <c r="B92" s="29" t="s">
        <v>1147</v>
      </c>
      <c r="C92" s="28" t="s">
        <v>1148</v>
      </c>
      <c r="D92" s="28" t="s">
        <v>1128</v>
      </c>
      <c r="E92" s="28" t="s">
        <v>523</v>
      </c>
      <c r="F92" s="85">
        <v>233558</v>
      </c>
      <c r="G92" s="29">
        <v>24.97</v>
      </c>
      <c r="H92" s="29" t="s">
        <v>911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44957</v>
      </c>
      <c r="B93" s="29" t="s">
        <v>1150</v>
      </c>
      <c r="C93" s="28" t="s">
        <v>1151</v>
      </c>
      <c r="D93" s="28" t="s">
        <v>1152</v>
      </c>
      <c r="E93" s="28" t="s">
        <v>523</v>
      </c>
      <c r="F93" s="85">
        <v>18939</v>
      </c>
      <c r="G93" s="29">
        <v>162.26</v>
      </c>
      <c r="H93" s="29" t="s">
        <v>911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44957</v>
      </c>
      <c r="B94" s="29" t="s">
        <v>1150</v>
      </c>
      <c r="C94" s="28" t="s">
        <v>1151</v>
      </c>
      <c r="D94" s="28" t="s">
        <v>1166</v>
      </c>
      <c r="E94" s="28" t="s">
        <v>523</v>
      </c>
      <c r="F94" s="85">
        <v>200000</v>
      </c>
      <c r="G94" s="29">
        <v>162.12</v>
      </c>
      <c r="H94" s="29" t="s">
        <v>911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44957</v>
      </c>
      <c r="B95" s="29" t="s">
        <v>1150</v>
      </c>
      <c r="C95" s="28" t="s">
        <v>1151</v>
      </c>
      <c r="D95" s="28" t="s">
        <v>1060</v>
      </c>
      <c r="E95" s="28" t="s">
        <v>523</v>
      </c>
      <c r="F95" s="85">
        <v>15000</v>
      </c>
      <c r="G95" s="29">
        <v>161.78</v>
      </c>
      <c r="H95" s="29" t="s">
        <v>911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44957</v>
      </c>
      <c r="B96" s="29" t="s">
        <v>1153</v>
      </c>
      <c r="C96" s="28" t="s">
        <v>1154</v>
      </c>
      <c r="D96" s="28" t="s">
        <v>1156</v>
      </c>
      <c r="E96" s="28" t="s">
        <v>523</v>
      </c>
      <c r="F96" s="85">
        <v>607993</v>
      </c>
      <c r="G96" s="29">
        <v>93.75</v>
      </c>
      <c r="H96" s="29" t="s">
        <v>911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44957</v>
      </c>
      <c r="B97" s="29" t="s">
        <v>1153</v>
      </c>
      <c r="C97" s="28" t="s">
        <v>1154</v>
      </c>
      <c r="D97" s="28" t="s">
        <v>1155</v>
      </c>
      <c r="E97" s="28" t="s">
        <v>523</v>
      </c>
      <c r="F97" s="85">
        <v>740925</v>
      </c>
      <c r="G97" s="29">
        <v>94.39</v>
      </c>
      <c r="H97" s="29" t="s">
        <v>911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44957</v>
      </c>
      <c r="B98" s="29" t="s">
        <v>1167</v>
      </c>
      <c r="C98" s="28" t="s">
        <v>1168</v>
      </c>
      <c r="D98" s="28" t="s">
        <v>1169</v>
      </c>
      <c r="E98" s="28" t="s">
        <v>523</v>
      </c>
      <c r="F98" s="85">
        <v>156000</v>
      </c>
      <c r="G98" s="29">
        <v>36.119999999999997</v>
      </c>
      <c r="H98" s="29" t="s">
        <v>911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44957</v>
      </c>
      <c r="B99" s="29" t="s">
        <v>1157</v>
      </c>
      <c r="C99" s="28" t="s">
        <v>1158</v>
      </c>
      <c r="D99" s="28" t="s">
        <v>1159</v>
      </c>
      <c r="E99" s="28" t="s">
        <v>523</v>
      </c>
      <c r="F99" s="85">
        <v>4855622</v>
      </c>
      <c r="G99" s="29">
        <v>3.28</v>
      </c>
      <c r="H99" s="29" t="s">
        <v>911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86"/>
  <sheetViews>
    <sheetView topLeftCell="B1" zoomScale="85" zoomScaleNormal="85" workbookViewId="0">
      <selection activeCell="D27" sqref="D2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895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44958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298">
        <v>1</v>
      </c>
      <c r="B10" s="280">
        <v>44861</v>
      </c>
      <c r="C10" s="299"/>
      <c r="D10" s="300" t="s">
        <v>55</v>
      </c>
      <c r="E10" s="301" t="s">
        <v>539</v>
      </c>
      <c r="F10" s="302">
        <v>147</v>
      </c>
      <c r="G10" s="302">
        <v>137</v>
      </c>
      <c r="H10" s="302">
        <v>154</v>
      </c>
      <c r="I10" s="303" t="s">
        <v>867</v>
      </c>
      <c r="J10" s="275" t="s">
        <v>868</v>
      </c>
      <c r="K10" s="275">
        <f t="shared" ref="K10" si="0">H10-F10</f>
        <v>7</v>
      </c>
      <c r="L10" s="276">
        <f t="shared" ref="L10" si="1">(F10*-0.7)/100</f>
        <v>-1.0289999999999999</v>
      </c>
      <c r="M10" s="277">
        <f t="shared" ref="M10" si="2">(K10+L10)/F10</f>
        <v>4.0619047619047617E-2</v>
      </c>
      <c r="N10" s="275" t="s">
        <v>537</v>
      </c>
      <c r="O10" s="278">
        <v>44866</v>
      </c>
      <c r="P10" s="275"/>
      <c r="Q10" s="197"/>
      <c r="R10" s="197" t="s">
        <v>801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339">
        <v>2</v>
      </c>
      <c r="B11" s="340">
        <v>44876</v>
      </c>
      <c r="C11" s="341"/>
      <c r="D11" s="342" t="s">
        <v>205</v>
      </c>
      <c r="E11" s="343" t="s">
        <v>539</v>
      </c>
      <c r="F11" s="339">
        <v>6800</v>
      </c>
      <c r="G11" s="339">
        <v>6340</v>
      </c>
      <c r="H11" s="339">
        <v>7195</v>
      </c>
      <c r="I11" s="344" t="s">
        <v>870</v>
      </c>
      <c r="J11" s="311" t="s">
        <v>975</v>
      </c>
      <c r="K11" s="311">
        <f t="shared" ref="K11" si="3">H11-F11</f>
        <v>395</v>
      </c>
      <c r="L11" s="318">
        <f t="shared" ref="L11" si="4">(F11*-0.7)/100</f>
        <v>-47.6</v>
      </c>
      <c r="M11" s="319">
        <f t="shared" ref="M11" si="5">(K11+L11)/F11</f>
        <v>5.1088235294117643E-2</v>
      </c>
      <c r="N11" s="311" t="s">
        <v>537</v>
      </c>
      <c r="O11" s="320">
        <v>44939</v>
      </c>
      <c r="P11" s="311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02">
        <v>3</v>
      </c>
      <c r="B12" s="304">
        <v>44890</v>
      </c>
      <c r="C12" s="299"/>
      <c r="D12" s="300" t="s">
        <v>271</v>
      </c>
      <c r="E12" s="301" t="s">
        <v>539</v>
      </c>
      <c r="F12" s="302">
        <v>5670</v>
      </c>
      <c r="G12" s="302">
        <v>5250</v>
      </c>
      <c r="H12" s="302">
        <v>5905</v>
      </c>
      <c r="I12" s="303" t="s">
        <v>874</v>
      </c>
      <c r="J12" s="275" t="s">
        <v>884</v>
      </c>
      <c r="K12" s="275">
        <f t="shared" ref="K12" si="6">H12-F12</f>
        <v>235</v>
      </c>
      <c r="L12" s="276">
        <f t="shared" ref="L12" si="7">(F12*-0.7)/100</f>
        <v>-39.69</v>
      </c>
      <c r="M12" s="277">
        <f t="shared" ref="M12" si="8">(K12+L12)/F12</f>
        <v>3.4446208112874778E-2</v>
      </c>
      <c r="N12" s="275" t="s">
        <v>537</v>
      </c>
      <c r="O12" s="278">
        <v>44923</v>
      </c>
      <c r="P12" s="275"/>
      <c r="Q12" s="197"/>
      <c r="R12" s="197" t="s">
        <v>538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s="198" customFormat="1" ht="13.9" customHeight="1">
      <c r="A13" s="305">
        <v>4</v>
      </c>
      <c r="B13" s="306">
        <v>44896</v>
      </c>
      <c r="C13" s="307"/>
      <c r="D13" s="308" t="s">
        <v>197</v>
      </c>
      <c r="E13" s="309" t="s">
        <v>1008</v>
      </c>
      <c r="F13" s="201">
        <v>3380</v>
      </c>
      <c r="G13" s="201">
        <v>3140</v>
      </c>
      <c r="H13" s="201"/>
      <c r="I13" s="310" t="s">
        <v>871</v>
      </c>
      <c r="J13" s="246" t="s">
        <v>540</v>
      </c>
      <c r="K13" s="246"/>
      <c r="L13" s="247"/>
      <c r="M13" s="248"/>
      <c r="N13" s="246"/>
      <c r="O13" s="249"/>
      <c r="P13" s="246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39">
        <v>5</v>
      </c>
      <c r="B14" s="340">
        <v>44922</v>
      </c>
      <c r="C14" s="341"/>
      <c r="D14" s="342" t="s">
        <v>256</v>
      </c>
      <c r="E14" s="343" t="s">
        <v>539</v>
      </c>
      <c r="F14" s="339">
        <v>262.5</v>
      </c>
      <c r="G14" s="339">
        <v>246</v>
      </c>
      <c r="H14" s="339">
        <v>281.5</v>
      </c>
      <c r="I14" s="344" t="s">
        <v>875</v>
      </c>
      <c r="J14" s="311" t="s">
        <v>941</v>
      </c>
      <c r="K14" s="311">
        <f t="shared" ref="K14:K16" si="9">H14-F14</f>
        <v>19</v>
      </c>
      <c r="L14" s="318">
        <f t="shared" ref="L14:L16" si="10">(F14*-0.7)/100</f>
        <v>-1.8374999999999999</v>
      </c>
      <c r="M14" s="319">
        <f t="shared" ref="M14:M16" si="11">(K14+L14)/F14</f>
        <v>6.5380952380952387E-2</v>
      </c>
      <c r="N14" s="311" t="s">
        <v>537</v>
      </c>
      <c r="O14" s="320">
        <v>44935</v>
      </c>
      <c r="P14" s="311"/>
      <c r="Q14" s="197"/>
      <c r="R14" s="197" t="s">
        <v>801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s="198" customFormat="1" ht="13.9" customHeight="1">
      <c r="A15" s="302">
        <v>6</v>
      </c>
      <c r="B15" s="272">
        <v>44930</v>
      </c>
      <c r="C15" s="385"/>
      <c r="D15" s="386" t="s">
        <v>921</v>
      </c>
      <c r="E15" s="387" t="s">
        <v>539</v>
      </c>
      <c r="F15" s="274">
        <v>98</v>
      </c>
      <c r="G15" s="274">
        <v>89</v>
      </c>
      <c r="H15" s="274">
        <f>(89+103)/2</f>
        <v>96</v>
      </c>
      <c r="I15" s="388" t="s">
        <v>922</v>
      </c>
      <c r="J15" s="268" t="s">
        <v>1050</v>
      </c>
      <c r="K15" s="268">
        <f t="shared" si="9"/>
        <v>-2</v>
      </c>
      <c r="L15" s="334">
        <f t="shared" si="10"/>
        <v>-0.68599999999999994</v>
      </c>
      <c r="M15" s="335">
        <f t="shared" si="11"/>
        <v>-2.7408163265306124E-2</v>
      </c>
      <c r="N15" s="268" t="s">
        <v>549</v>
      </c>
      <c r="O15" s="336">
        <v>44956</v>
      </c>
      <c r="P15" s="268"/>
      <c r="Q15" s="197"/>
      <c r="R15" s="197" t="s">
        <v>538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81">
        <v>44930</v>
      </c>
      <c r="C16" s="330"/>
      <c r="D16" s="331" t="s">
        <v>53</v>
      </c>
      <c r="E16" s="332" t="s">
        <v>539</v>
      </c>
      <c r="F16" s="329">
        <v>4425</v>
      </c>
      <c r="G16" s="329">
        <v>4180</v>
      </c>
      <c r="H16" s="329">
        <v>4180</v>
      </c>
      <c r="I16" s="333" t="s">
        <v>924</v>
      </c>
      <c r="J16" s="268" t="s">
        <v>1049</v>
      </c>
      <c r="K16" s="268">
        <f t="shared" si="9"/>
        <v>-245</v>
      </c>
      <c r="L16" s="334">
        <f t="shared" si="10"/>
        <v>-30.975000000000001</v>
      </c>
      <c r="M16" s="335">
        <f t="shared" si="11"/>
        <v>-6.2367231638418084E-2</v>
      </c>
      <c r="N16" s="268" t="s">
        <v>549</v>
      </c>
      <c r="O16" s="336">
        <v>44956</v>
      </c>
      <c r="P16" s="268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02">
        <v>8</v>
      </c>
      <c r="B17" s="315">
        <v>44931</v>
      </c>
      <c r="C17" s="378"/>
      <c r="D17" s="379" t="s">
        <v>152</v>
      </c>
      <c r="E17" s="380" t="s">
        <v>539</v>
      </c>
      <c r="F17" s="316">
        <v>8430</v>
      </c>
      <c r="G17" s="316">
        <v>7900</v>
      </c>
      <c r="H17" s="316">
        <v>8940</v>
      </c>
      <c r="I17" s="381" t="s">
        <v>933</v>
      </c>
      <c r="J17" s="311" t="s">
        <v>1065</v>
      </c>
      <c r="K17" s="311">
        <f t="shared" ref="K17:K18" si="12">H17-F17</f>
        <v>510</v>
      </c>
      <c r="L17" s="318">
        <f t="shared" ref="L17:L18" si="13">(F17*-0.7)/100</f>
        <v>-59.01</v>
      </c>
      <c r="M17" s="319">
        <f t="shared" ref="M17:M18" si="14">(K17+L17)/F17</f>
        <v>5.3498220640569395E-2</v>
      </c>
      <c r="N17" s="311" t="s">
        <v>537</v>
      </c>
      <c r="O17" s="320">
        <v>44957</v>
      </c>
      <c r="P17" s="311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5">
        <v>9</v>
      </c>
      <c r="B18" s="281">
        <v>44935</v>
      </c>
      <c r="C18" s="330"/>
      <c r="D18" s="331" t="s">
        <v>124</v>
      </c>
      <c r="E18" s="332" t="s">
        <v>539</v>
      </c>
      <c r="F18" s="329">
        <v>865</v>
      </c>
      <c r="G18" s="329">
        <v>818</v>
      </c>
      <c r="H18" s="329">
        <v>818</v>
      </c>
      <c r="I18" s="333" t="s">
        <v>943</v>
      </c>
      <c r="J18" s="268" t="s">
        <v>1048</v>
      </c>
      <c r="K18" s="268">
        <f t="shared" si="12"/>
        <v>-47</v>
      </c>
      <c r="L18" s="334">
        <f t="shared" si="13"/>
        <v>-6.0549999999999997</v>
      </c>
      <c r="M18" s="335">
        <f t="shared" si="14"/>
        <v>-6.1335260115606936E-2</v>
      </c>
      <c r="N18" s="268" t="s">
        <v>549</v>
      </c>
      <c r="O18" s="336">
        <v>44956</v>
      </c>
      <c r="P18" s="268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339">
        <v>10</v>
      </c>
      <c r="B19" s="340">
        <v>44935</v>
      </c>
      <c r="C19" s="341"/>
      <c r="D19" s="342" t="s">
        <v>177</v>
      </c>
      <c r="E19" s="343" t="s">
        <v>539</v>
      </c>
      <c r="F19" s="339">
        <v>210</v>
      </c>
      <c r="G19" s="339">
        <v>198</v>
      </c>
      <c r="H19" s="339">
        <v>223.5</v>
      </c>
      <c r="I19" s="344" t="s">
        <v>942</v>
      </c>
      <c r="J19" s="311" t="s">
        <v>1000</v>
      </c>
      <c r="K19" s="311">
        <f t="shared" ref="K19:K20" si="15">H19-F19</f>
        <v>13.5</v>
      </c>
      <c r="L19" s="318">
        <f t="shared" ref="L19:L20" si="16">(F19*-0.7)/100</f>
        <v>-1.47</v>
      </c>
      <c r="M19" s="319">
        <f t="shared" ref="M19:M20" si="17">(K19+L19)/F19</f>
        <v>5.728571428571428E-2</v>
      </c>
      <c r="N19" s="311" t="s">
        <v>537</v>
      </c>
      <c r="O19" s="320">
        <v>44946</v>
      </c>
      <c r="P19" s="311"/>
      <c r="Q19" s="197"/>
      <c r="R19" s="197" t="s">
        <v>801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21">
        <v>11</v>
      </c>
      <c r="B20" s="322">
        <v>44935</v>
      </c>
      <c r="C20" s="323"/>
      <c r="D20" s="324" t="s">
        <v>273</v>
      </c>
      <c r="E20" s="325" t="s">
        <v>539</v>
      </c>
      <c r="F20" s="321">
        <v>6225</v>
      </c>
      <c r="G20" s="321">
        <v>5690</v>
      </c>
      <c r="H20" s="321">
        <v>6595</v>
      </c>
      <c r="I20" s="326" t="s">
        <v>944</v>
      </c>
      <c r="J20" s="311" t="s">
        <v>1002</v>
      </c>
      <c r="K20" s="311">
        <f t="shared" si="15"/>
        <v>370</v>
      </c>
      <c r="L20" s="318">
        <f t="shared" si="16"/>
        <v>-43.575000000000003</v>
      </c>
      <c r="M20" s="319">
        <f t="shared" si="17"/>
        <v>5.2437751004016063E-2</v>
      </c>
      <c r="N20" s="311" t="s">
        <v>537</v>
      </c>
      <c r="O20" s="320">
        <v>44949</v>
      </c>
      <c r="P20" s="311"/>
      <c r="Q20" s="197"/>
      <c r="R20" s="197" t="s">
        <v>538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44936</v>
      </c>
      <c r="C21" s="250"/>
      <c r="D21" s="251" t="s">
        <v>75</v>
      </c>
      <c r="E21" s="252" t="s">
        <v>539</v>
      </c>
      <c r="F21" s="245" t="s">
        <v>957</v>
      </c>
      <c r="G21" s="245">
        <v>735</v>
      </c>
      <c r="H21" s="245"/>
      <c r="I21" s="253" t="s">
        <v>958</v>
      </c>
      <c r="J21" s="246" t="s">
        <v>540</v>
      </c>
      <c r="K21" s="246"/>
      <c r="L21" s="247"/>
      <c r="M21" s="248"/>
      <c r="N21" s="246"/>
      <c r="O21" s="249"/>
      <c r="P21" s="247"/>
      <c r="Q21" s="197"/>
      <c r="R21" s="197" t="s">
        <v>538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339">
        <v>13</v>
      </c>
      <c r="B22" s="340">
        <v>44936</v>
      </c>
      <c r="C22" s="341"/>
      <c r="D22" s="342" t="s">
        <v>454</v>
      </c>
      <c r="E22" s="343" t="s">
        <v>539</v>
      </c>
      <c r="F22" s="339">
        <v>178.5</v>
      </c>
      <c r="G22" s="339">
        <v>167</v>
      </c>
      <c r="H22" s="339">
        <v>190.5</v>
      </c>
      <c r="I22" s="344" t="s">
        <v>964</v>
      </c>
      <c r="J22" s="311" t="s">
        <v>989</v>
      </c>
      <c r="K22" s="311">
        <f t="shared" ref="K22" si="18">H22-F22</f>
        <v>12</v>
      </c>
      <c r="L22" s="318">
        <f t="shared" ref="L22" si="19">(F22*-0.7)/100</f>
        <v>-1.2494999999999998</v>
      </c>
      <c r="M22" s="319">
        <f t="shared" ref="M22" si="20">(K22+L22)/F22</f>
        <v>6.0226890756302526E-2</v>
      </c>
      <c r="N22" s="311" t="s">
        <v>537</v>
      </c>
      <c r="O22" s="320">
        <v>44944</v>
      </c>
      <c r="P22" s="311"/>
      <c r="Q22" s="197"/>
      <c r="R22" s="197" t="s">
        <v>538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5">
        <v>14</v>
      </c>
      <c r="B23" s="244">
        <v>44942</v>
      </c>
      <c r="C23" s="250"/>
      <c r="D23" s="251" t="s">
        <v>163</v>
      </c>
      <c r="E23" s="252" t="s">
        <v>539</v>
      </c>
      <c r="F23" s="245" t="s">
        <v>980</v>
      </c>
      <c r="G23" s="245">
        <v>3770</v>
      </c>
      <c r="H23" s="245"/>
      <c r="I23" s="253" t="s">
        <v>981</v>
      </c>
      <c r="J23" s="246" t="s">
        <v>540</v>
      </c>
      <c r="K23" s="246"/>
      <c r="L23" s="247"/>
      <c r="M23" s="248"/>
      <c r="N23" s="246"/>
      <c r="O23" s="249"/>
      <c r="P23" s="247"/>
      <c r="Q23" s="197"/>
      <c r="R23" s="197" t="s">
        <v>801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44945</v>
      </c>
      <c r="C24" s="250"/>
      <c r="D24" s="251" t="s">
        <v>189</v>
      </c>
      <c r="E24" s="252" t="s">
        <v>539</v>
      </c>
      <c r="F24" s="245" t="s">
        <v>996</v>
      </c>
      <c r="G24" s="245">
        <v>2000</v>
      </c>
      <c r="H24" s="245"/>
      <c r="I24" s="253" t="s">
        <v>997</v>
      </c>
      <c r="J24" s="246" t="s">
        <v>540</v>
      </c>
      <c r="K24" s="246"/>
      <c r="L24" s="247"/>
      <c r="M24" s="248"/>
      <c r="N24" s="246"/>
      <c r="O24" s="249"/>
      <c r="P24" s="247"/>
      <c r="Q24" s="197"/>
      <c r="R24" s="197" t="s">
        <v>801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45">
        <v>16</v>
      </c>
      <c r="B25" s="244">
        <v>44950</v>
      </c>
      <c r="C25" s="250"/>
      <c r="D25" s="251" t="s">
        <v>175</v>
      </c>
      <c r="E25" s="252" t="s">
        <v>567</v>
      </c>
      <c r="F25" s="245" t="s">
        <v>1010</v>
      </c>
      <c r="G25" s="245">
        <v>2890</v>
      </c>
      <c r="H25" s="245"/>
      <c r="I25" s="253" t="s">
        <v>1011</v>
      </c>
      <c r="J25" s="246" t="s">
        <v>540</v>
      </c>
      <c r="K25" s="246"/>
      <c r="L25" s="247"/>
      <c r="M25" s="248"/>
      <c r="N25" s="246"/>
      <c r="O25" s="249"/>
      <c r="P25" s="247"/>
      <c r="Q25" s="197"/>
      <c r="R25" s="197" t="s">
        <v>538</v>
      </c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45">
        <v>17</v>
      </c>
      <c r="B26" s="389">
        <v>44950</v>
      </c>
      <c r="C26" s="390"/>
      <c r="D26" s="391" t="s">
        <v>764</v>
      </c>
      <c r="E26" s="392" t="s">
        <v>539</v>
      </c>
      <c r="F26" s="393">
        <v>1435</v>
      </c>
      <c r="G26" s="393">
        <v>1340</v>
      </c>
      <c r="H26" s="393">
        <v>1512.5</v>
      </c>
      <c r="I26" s="394" t="s">
        <v>1012</v>
      </c>
      <c r="J26" s="395" t="s">
        <v>1066</v>
      </c>
      <c r="K26" s="395">
        <f t="shared" ref="K26" si="21">H26-F26</f>
        <v>77.5</v>
      </c>
      <c r="L26" s="396">
        <f t="shared" ref="L26" si="22">(F26*-0.7)/100</f>
        <v>-10.044999999999998</v>
      </c>
      <c r="M26" s="397">
        <f t="shared" ref="M26" si="23">(K26+L26)/F26</f>
        <v>4.7006968641114984E-2</v>
      </c>
      <c r="N26" s="395" t="s">
        <v>537</v>
      </c>
      <c r="O26" s="398">
        <v>44957</v>
      </c>
      <c r="P26" s="395"/>
      <c r="Q26" s="197"/>
      <c r="R26" s="197" t="s">
        <v>801</v>
      </c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" customHeight="1">
      <c r="A27" s="245">
        <v>18</v>
      </c>
      <c r="B27" s="244">
        <v>44951</v>
      </c>
      <c r="C27" s="250"/>
      <c r="D27" s="251" t="s">
        <v>454</v>
      </c>
      <c r="E27" s="252" t="s">
        <v>567</v>
      </c>
      <c r="F27" s="245" t="s">
        <v>1014</v>
      </c>
      <c r="G27" s="245">
        <v>167</v>
      </c>
      <c r="H27" s="245"/>
      <c r="I27" s="253" t="s">
        <v>964</v>
      </c>
      <c r="J27" s="246" t="s">
        <v>540</v>
      </c>
      <c r="K27" s="246"/>
      <c r="L27" s="247"/>
      <c r="M27" s="248"/>
      <c r="N27" s="246"/>
      <c r="O27" s="249"/>
      <c r="P27" s="247"/>
      <c r="Q27" s="197"/>
      <c r="R27" s="197" t="s">
        <v>538</v>
      </c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" customHeight="1">
      <c r="A28" s="245">
        <v>19</v>
      </c>
      <c r="B28" s="244">
        <v>44953</v>
      </c>
      <c r="C28" s="250"/>
      <c r="D28" s="251" t="s">
        <v>115</v>
      </c>
      <c r="E28" s="252" t="s">
        <v>567</v>
      </c>
      <c r="F28" s="245" t="s">
        <v>1032</v>
      </c>
      <c r="G28" s="245">
        <v>1790</v>
      </c>
      <c r="H28" s="245"/>
      <c r="I28" s="253" t="s">
        <v>1033</v>
      </c>
      <c r="J28" s="246" t="s">
        <v>540</v>
      </c>
      <c r="K28" s="246"/>
      <c r="L28" s="247"/>
      <c r="M28" s="248"/>
      <c r="N28" s="246"/>
      <c r="O28" s="249"/>
      <c r="P28" s="247"/>
      <c r="Q28" s="197"/>
      <c r="R28" s="197" t="s">
        <v>538</v>
      </c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3.9" customHeight="1">
      <c r="A29" s="245"/>
      <c r="B29" s="244"/>
      <c r="C29" s="250"/>
      <c r="D29" s="251"/>
      <c r="E29" s="252"/>
      <c r="F29" s="245"/>
      <c r="G29" s="245"/>
      <c r="H29" s="245"/>
      <c r="I29" s="253"/>
      <c r="J29" s="246"/>
      <c r="K29" s="246"/>
      <c r="L29" s="247"/>
      <c r="M29" s="248"/>
      <c r="N29" s="246"/>
      <c r="O29" s="249"/>
      <c r="P29" s="24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3.9" customHeight="1">
      <c r="A30" s="245"/>
      <c r="B30" s="244"/>
      <c r="C30" s="250"/>
      <c r="D30" s="251"/>
      <c r="E30" s="252"/>
      <c r="F30" s="245"/>
      <c r="G30" s="245"/>
      <c r="H30" s="245"/>
      <c r="I30" s="253"/>
      <c r="J30" s="246"/>
      <c r="K30" s="246"/>
      <c r="L30" s="247"/>
      <c r="M30" s="248"/>
      <c r="N30" s="246"/>
      <c r="O30" s="249"/>
      <c r="P30" s="24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</row>
    <row r="31" spans="1:56" ht="13.9" customHeight="1">
      <c r="A31" s="245"/>
      <c r="B31" s="244"/>
      <c r="C31" s="250"/>
      <c r="D31" s="251"/>
      <c r="E31" s="252"/>
      <c r="F31" s="245"/>
      <c r="G31" s="245"/>
      <c r="H31" s="245"/>
      <c r="I31" s="253"/>
      <c r="J31" s="246"/>
      <c r="K31" s="246"/>
      <c r="L31" s="247"/>
      <c r="M31" s="248"/>
      <c r="N31" s="246"/>
      <c r="O31" s="249"/>
      <c r="P31" s="24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</row>
    <row r="32" spans="1:56" ht="14.25" customHeight="1">
      <c r="A32" s="97"/>
      <c r="B32" s="98"/>
      <c r="C32" s="99"/>
      <c r="D32" s="100"/>
      <c r="E32" s="101"/>
      <c r="F32" s="101"/>
      <c r="H32" s="101"/>
      <c r="I32" s="102"/>
      <c r="J32" s="103"/>
      <c r="K32" s="103"/>
      <c r="L32" s="104"/>
      <c r="M32" s="105"/>
      <c r="N32" s="106"/>
      <c r="O32" s="107"/>
      <c r="P32" s="108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</row>
    <row r="33" spans="1:38" ht="14.25" customHeight="1">
      <c r="A33" s="97"/>
      <c r="B33" s="98"/>
      <c r="C33" s="99"/>
      <c r="D33" s="100"/>
      <c r="E33" s="101"/>
      <c r="F33" s="101"/>
      <c r="G33" s="97"/>
      <c r="H33" s="101"/>
      <c r="I33" s="102"/>
      <c r="J33" s="103"/>
      <c r="K33" s="103"/>
      <c r="L33" s="104"/>
      <c r="M33" s="105"/>
      <c r="N33" s="106"/>
      <c r="O33" s="107"/>
      <c r="P33" s="108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 t="s">
        <v>541</v>
      </c>
      <c r="B34" s="110"/>
      <c r="C34" s="111"/>
      <c r="E34" s="112"/>
      <c r="F34" s="112"/>
      <c r="G34" s="112"/>
      <c r="H34" s="112"/>
      <c r="I34" s="112"/>
      <c r="J34" s="113"/>
      <c r="K34" s="112"/>
      <c r="L34" s="114"/>
      <c r="M34" s="54"/>
      <c r="N34" s="113"/>
      <c r="O34" s="11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15" t="s">
        <v>542</v>
      </c>
      <c r="B35" s="109"/>
      <c r="C35" s="109"/>
      <c r="D35" s="109"/>
      <c r="E35" s="41"/>
      <c r="F35" s="116" t="s">
        <v>543</v>
      </c>
      <c r="G35" s="6"/>
      <c r="H35" s="6"/>
      <c r="I35" s="6"/>
      <c r="J35" s="117"/>
      <c r="K35" s="118"/>
      <c r="L35" s="118"/>
      <c r="M35" s="119"/>
      <c r="N35" s="1"/>
      <c r="O35" s="120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09" t="s">
        <v>544</v>
      </c>
      <c r="B36" s="109"/>
      <c r="C36" s="109"/>
      <c r="D36" s="109" t="s">
        <v>791</v>
      </c>
      <c r="E36" s="6"/>
      <c r="F36" s="116" t="s">
        <v>545</v>
      </c>
      <c r="G36" s="6"/>
      <c r="H36" s="6"/>
      <c r="I36" s="6"/>
      <c r="J36" s="117"/>
      <c r="K36" s="118"/>
      <c r="L36" s="118"/>
      <c r="M36" s="119"/>
      <c r="N36" s="1"/>
      <c r="O36" s="120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" customHeight="1">
      <c r="A37" s="109"/>
      <c r="B37" s="109"/>
      <c r="C37" s="109"/>
      <c r="D37" s="109"/>
      <c r="E37" s="6"/>
      <c r="F37" s="6"/>
      <c r="G37" s="6"/>
      <c r="H37" s="6"/>
      <c r="I37" s="6"/>
      <c r="J37" s="121"/>
      <c r="K37" s="118"/>
      <c r="L37" s="118"/>
      <c r="M37" s="6"/>
      <c r="N37" s="122"/>
      <c r="O37" s="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.75" customHeight="1">
      <c r="A38" s="1"/>
      <c r="B38" s="123" t="s">
        <v>546</v>
      </c>
      <c r="C38" s="123"/>
      <c r="D38" s="123"/>
      <c r="E38" s="123"/>
      <c r="F38" s="124"/>
      <c r="G38" s="6"/>
      <c r="H38" s="6"/>
      <c r="I38" s="125"/>
      <c r="J38" s="126"/>
      <c r="K38" s="127"/>
      <c r="L38" s="126"/>
      <c r="M38" s="6"/>
      <c r="N38" s="1"/>
      <c r="O38" s="1"/>
      <c r="P38" s="1"/>
      <c r="R38" s="54"/>
      <c r="S38" s="1"/>
      <c r="T38" s="1"/>
      <c r="U38" s="1"/>
      <c r="V38" s="1"/>
      <c r="W38" s="1"/>
      <c r="X38" s="1"/>
      <c r="Y38" s="1"/>
      <c r="Z38" s="1"/>
    </row>
    <row r="39" spans="1:38" ht="38.25" customHeight="1">
      <c r="A39" s="266" t="s">
        <v>16</v>
      </c>
      <c r="B39" s="266" t="s">
        <v>514</v>
      </c>
      <c r="C39" s="266"/>
      <c r="D39" s="228" t="s">
        <v>525</v>
      </c>
      <c r="E39" s="266" t="s">
        <v>526</v>
      </c>
      <c r="F39" s="266" t="s">
        <v>527</v>
      </c>
      <c r="G39" s="266" t="s">
        <v>547</v>
      </c>
      <c r="H39" s="266" t="s">
        <v>529</v>
      </c>
      <c r="I39" s="266" t="s">
        <v>530</v>
      </c>
      <c r="J39" s="96" t="s">
        <v>531</v>
      </c>
      <c r="K39" s="94" t="s">
        <v>548</v>
      </c>
      <c r="L39" s="129" t="s">
        <v>533</v>
      </c>
      <c r="M39" s="96" t="s">
        <v>534</v>
      </c>
      <c r="N39" s="93" t="s">
        <v>535</v>
      </c>
      <c r="O39" s="228" t="s">
        <v>536</v>
      </c>
      <c r="P39" s="41"/>
      <c r="Q39" s="1"/>
      <c r="R39" s="54"/>
      <c r="S39" s="54"/>
      <c r="T39" s="54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s="285" customFormat="1" ht="13.5" customHeight="1">
      <c r="A40" s="321">
        <v>1</v>
      </c>
      <c r="B40" s="322">
        <v>44921</v>
      </c>
      <c r="C40" s="323"/>
      <c r="D40" s="324" t="s">
        <v>148</v>
      </c>
      <c r="E40" s="325" t="s">
        <v>539</v>
      </c>
      <c r="F40" s="321">
        <v>1239.5</v>
      </c>
      <c r="G40" s="321">
        <v>1200</v>
      </c>
      <c r="H40" s="321">
        <v>1273.5</v>
      </c>
      <c r="I40" s="326" t="s">
        <v>880</v>
      </c>
      <c r="J40" s="311" t="s">
        <v>699</v>
      </c>
      <c r="K40" s="311">
        <f t="shared" ref="K40" si="24">H40-F40</f>
        <v>34</v>
      </c>
      <c r="L40" s="318">
        <f t="shared" ref="L40" si="25">(F40*-0.7)/100</f>
        <v>-8.676499999999999</v>
      </c>
      <c r="M40" s="319">
        <f t="shared" ref="M40" si="26">(K40+L40)/F40</f>
        <v>2.0430415490116986E-2</v>
      </c>
      <c r="N40" s="311" t="s">
        <v>537</v>
      </c>
      <c r="O40" s="320">
        <v>44932</v>
      </c>
      <c r="P40" s="279"/>
      <c r="Q40" s="198"/>
      <c r="R40" s="227" t="s">
        <v>801</v>
      </c>
      <c r="S40" s="197"/>
      <c r="T40" s="282"/>
      <c r="U40" s="282"/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3"/>
      <c r="AJ40" s="284"/>
      <c r="AK40" s="284"/>
      <c r="AL40" s="284"/>
    </row>
    <row r="41" spans="1:38" s="285" customFormat="1" ht="13.5" customHeight="1">
      <c r="A41" s="329">
        <v>2</v>
      </c>
      <c r="B41" s="281">
        <v>44923</v>
      </c>
      <c r="C41" s="330"/>
      <c r="D41" s="331" t="s">
        <v>738</v>
      </c>
      <c r="E41" s="332" t="s">
        <v>539</v>
      </c>
      <c r="F41" s="329">
        <v>304.5</v>
      </c>
      <c r="G41" s="329">
        <v>295</v>
      </c>
      <c r="H41" s="329">
        <v>295</v>
      </c>
      <c r="I41" s="333" t="s">
        <v>883</v>
      </c>
      <c r="J41" s="268" t="s">
        <v>925</v>
      </c>
      <c r="K41" s="268">
        <f t="shared" ref="K41" si="27">H41-F41</f>
        <v>-9.5</v>
      </c>
      <c r="L41" s="334">
        <f t="shared" ref="L41" si="28">(F41*-0.7)/100</f>
        <v>-2.1315</v>
      </c>
      <c r="M41" s="335">
        <f t="shared" ref="M41" si="29">(K41+L41)/F41</f>
        <v>-3.819868637110016E-2</v>
      </c>
      <c r="N41" s="268" t="s">
        <v>549</v>
      </c>
      <c r="O41" s="336">
        <v>44931</v>
      </c>
      <c r="P41" s="279"/>
      <c r="Q41" s="198"/>
      <c r="R41" s="227" t="s">
        <v>801</v>
      </c>
      <c r="S41" s="197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3"/>
      <c r="AJ41" s="284"/>
      <c r="AK41" s="284"/>
      <c r="AL41" s="284"/>
    </row>
    <row r="42" spans="1:38" s="285" customFormat="1" ht="13.5" customHeight="1">
      <c r="A42" s="329">
        <v>3</v>
      </c>
      <c r="B42" s="281">
        <v>45262</v>
      </c>
      <c r="C42" s="330"/>
      <c r="D42" s="331" t="s">
        <v>46</v>
      </c>
      <c r="E42" s="332" t="s">
        <v>539</v>
      </c>
      <c r="F42" s="329">
        <v>819</v>
      </c>
      <c r="G42" s="329">
        <v>795</v>
      </c>
      <c r="H42" s="329">
        <v>795</v>
      </c>
      <c r="I42" s="333" t="s">
        <v>894</v>
      </c>
      <c r="J42" s="268" t="s">
        <v>978</v>
      </c>
      <c r="K42" s="268">
        <f t="shared" ref="K42" si="30">H42-F42</f>
        <v>-24</v>
      </c>
      <c r="L42" s="334">
        <f t="shared" ref="L42" si="31">(F42*-0.7)/100</f>
        <v>-5.7329999999999997</v>
      </c>
      <c r="M42" s="335">
        <f t="shared" ref="M42" si="32">(K42+L42)/F42</f>
        <v>-3.6304029304029303E-2</v>
      </c>
      <c r="N42" s="268" t="s">
        <v>549</v>
      </c>
      <c r="O42" s="336">
        <v>44942</v>
      </c>
      <c r="P42" s="279"/>
      <c r="Q42" s="198"/>
      <c r="R42" s="227" t="s">
        <v>538</v>
      </c>
      <c r="S42" s="197"/>
      <c r="T42" s="282"/>
      <c r="U42" s="282"/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3"/>
      <c r="AJ42" s="284"/>
      <c r="AK42" s="284"/>
      <c r="AL42" s="284"/>
    </row>
    <row r="43" spans="1:38" s="285" customFormat="1" ht="13.5" customHeight="1">
      <c r="A43" s="321">
        <v>4</v>
      </c>
      <c r="B43" s="322">
        <v>45262</v>
      </c>
      <c r="C43" s="323"/>
      <c r="D43" s="324" t="s">
        <v>87</v>
      </c>
      <c r="E43" s="325" t="s">
        <v>539</v>
      </c>
      <c r="F43" s="321">
        <v>3915</v>
      </c>
      <c r="G43" s="321">
        <v>3780</v>
      </c>
      <c r="H43" s="321">
        <v>4025</v>
      </c>
      <c r="I43" s="326" t="s">
        <v>878</v>
      </c>
      <c r="J43" s="311" t="s">
        <v>905</v>
      </c>
      <c r="K43" s="311">
        <f t="shared" ref="K43:K44" si="33">H43-F43</f>
        <v>110</v>
      </c>
      <c r="L43" s="318">
        <f t="shared" ref="L43:L44" si="34">(F43*-0.7)/100</f>
        <v>-27.405000000000001</v>
      </c>
      <c r="M43" s="319">
        <f t="shared" ref="M43:M44" si="35">(K43+L43)/F43</f>
        <v>2.1097062579821201E-2</v>
      </c>
      <c r="N43" s="311" t="s">
        <v>537</v>
      </c>
      <c r="O43" s="320">
        <v>44929</v>
      </c>
      <c r="P43" s="279"/>
      <c r="Q43" s="198"/>
      <c r="R43" s="227" t="s">
        <v>538</v>
      </c>
      <c r="S43" s="197"/>
      <c r="T43" s="282"/>
      <c r="U43" s="282"/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2"/>
      <c r="AG43" s="282"/>
      <c r="AH43" s="282"/>
      <c r="AI43" s="283"/>
      <c r="AJ43" s="284"/>
      <c r="AK43" s="284"/>
      <c r="AL43" s="284"/>
    </row>
    <row r="44" spans="1:38" s="285" customFormat="1" ht="13.5" customHeight="1">
      <c r="A44" s="329">
        <v>5</v>
      </c>
      <c r="B44" s="281">
        <v>44930</v>
      </c>
      <c r="C44" s="330"/>
      <c r="D44" s="331" t="s">
        <v>193</v>
      </c>
      <c r="E44" s="332" t="s">
        <v>539</v>
      </c>
      <c r="F44" s="329">
        <v>763</v>
      </c>
      <c r="G44" s="329">
        <v>744</v>
      </c>
      <c r="H44" s="329">
        <v>743</v>
      </c>
      <c r="I44" s="333" t="s">
        <v>647</v>
      </c>
      <c r="J44" s="268" t="s">
        <v>1001</v>
      </c>
      <c r="K44" s="268">
        <f t="shared" si="33"/>
        <v>-20</v>
      </c>
      <c r="L44" s="334">
        <f t="shared" si="34"/>
        <v>-5.3410000000000002</v>
      </c>
      <c r="M44" s="335">
        <f t="shared" si="35"/>
        <v>-3.3212319790301446E-2</v>
      </c>
      <c r="N44" s="268" t="s">
        <v>549</v>
      </c>
      <c r="O44" s="336">
        <v>44946</v>
      </c>
      <c r="P44" s="279"/>
      <c r="Q44" s="198"/>
      <c r="R44" s="227" t="s">
        <v>538</v>
      </c>
      <c r="S44" s="197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  <c r="AH44" s="282"/>
      <c r="AI44" s="283"/>
      <c r="AJ44" s="284"/>
      <c r="AK44" s="284"/>
      <c r="AL44" s="284"/>
    </row>
    <row r="45" spans="1:38" s="285" customFormat="1" ht="13.5" customHeight="1">
      <c r="A45" s="329">
        <v>6</v>
      </c>
      <c r="B45" s="281">
        <v>44930</v>
      </c>
      <c r="C45" s="330"/>
      <c r="D45" s="331" t="s">
        <v>195</v>
      </c>
      <c r="E45" s="332" t="s">
        <v>539</v>
      </c>
      <c r="F45" s="329">
        <v>208.5</v>
      </c>
      <c r="G45" s="329">
        <v>202</v>
      </c>
      <c r="H45" s="329">
        <v>201.5</v>
      </c>
      <c r="I45" s="333" t="s">
        <v>923</v>
      </c>
      <c r="J45" s="268" t="s">
        <v>1023</v>
      </c>
      <c r="K45" s="268">
        <f t="shared" ref="K45" si="36">H45-F45</f>
        <v>-7</v>
      </c>
      <c r="L45" s="334">
        <f t="shared" ref="L45" si="37">(F45*-0.7)/100</f>
        <v>-1.4594999999999998</v>
      </c>
      <c r="M45" s="335">
        <f t="shared" ref="M45" si="38">(K45+L45)/F45</f>
        <v>-4.057314148681055E-2</v>
      </c>
      <c r="N45" s="268" t="s">
        <v>549</v>
      </c>
      <c r="O45" s="336">
        <v>44951</v>
      </c>
      <c r="P45" s="279"/>
      <c r="Q45" s="198"/>
      <c r="R45" s="227" t="s">
        <v>801</v>
      </c>
      <c r="S45" s="197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3"/>
      <c r="AJ45" s="284"/>
      <c r="AK45" s="284"/>
      <c r="AL45" s="284"/>
    </row>
    <row r="46" spans="1:38" s="285" customFormat="1" ht="13.5" customHeight="1">
      <c r="A46" s="321">
        <v>7</v>
      </c>
      <c r="B46" s="322">
        <v>44931</v>
      </c>
      <c r="C46" s="323"/>
      <c r="D46" s="324" t="s">
        <v>87</v>
      </c>
      <c r="E46" s="325" t="s">
        <v>539</v>
      </c>
      <c r="F46" s="321">
        <v>3915</v>
      </c>
      <c r="G46" s="321">
        <v>3780</v>
      </c>
      <c r="H46" s="321">
        <v>4022</v>
      </c>
      <c r="I46" s="326" t="s">
        <v>878</v>
      </c>
      <c r="J46" s="311" t="s">
        <v>939</v>
      </c>
      <c r="K46" s="311">
        <f t="shared" ref="K46" si="39">H46-F46</f>
        <v>107</v>
      </c>
      <c r="L46" s="318">
        <f t="shared" ref="L46" si="40">(F46*-0.7)/100</f>
        <v>-27.405000000000001</v>
      </c>
      <c r="M46" s="319">
        <f t="shared" ref="M46" si="41">(K46+L46)/F46</f>
        <v>2.0330779054916984E-2</v>
      </c>
      <c r="N46" s="311" t="s">
        <v>537</v>
      </c>
      <c r="O46" s="320">
        <v>44935</v>
      </c>
      <c r="P46" s="279"/>
      <c r="Q46" s="198"/>
      <c r="R46" s="227" t="s">
        <v>538</v>
      </c>
      <c r="S46" s="197"/>
      <c r="T46" s="282"/>
      <c r="U46" s="282"/>
      <c r="V46" s="282"/>
      <c r="W46" s="282"/>
      <c r="X46" s="282"/>
      <c r="Y46" s="282"/>
      <c r="Z46" s="282"/>
      <c r="AA46" s="282"/>
      <c r="AB46" s="282"/>
      <c r="AC46" s="282"/>
      <c r="AD46" s="282"/>
      <c r="AE46" s="282"/>
      <c r="AF46" s="282"/>
      <c r="AG46" s="282"/>
      <c r="AH46" s="282"/>
      <c r="AI46" s="283"/>
      <c r="AJ46" s="284"/>
      <c r="AK46" s="284"/>
      <c r="AL46" s="284"/>
    </row>
    <row r="47" spans="1:38" s="285" customFormat="1" ht="13.5" customHeight="1">
      <c r="A47" s="321">
        <v>8</v>
      </c>
      <c r="B47" s="322">
        <v>44935</v>
      </c>
      <c r="C47" s="323"/>
      <c r="D47" s="324" t="s">
        <v>113</v>
      </c>
      <c r="E47" s="325" t="s">
        <v>539</v>
      </c>
      <c r="F47" s="321">
        <v>1065</v>
      </c>
      <c r="G47" s="321">
        <v>1035</v>
      </c>
      <c r="H47" s="321">
        <v>1098</v>
      </c>
      <c r="I47" s="326" t="s">
        <v>945</v>
      </c>
      <c r="J47" s="311" t="s">
        <v>979</v>
      </c>
      <c r="K47" s="311">
        <f t="shared" ref="K47:K48" si="42">H47-F47</f>
        <v>33</v>
      </c>
      <c r="L47" s="318">
        <f t="shared" ref="L47:L48" si="43">(F47*-0.7)/100</f>
        <v>-7.4550000000000001</v>
      </c>
      <c r="M47" s="319">
        <f t="shared" ref="M47:M48" si="44">(K47+L47)/F47</f>
        <v>2.3985915492957748E-2</v>
      </c>
      <c r="N47" s="311" t="s">
        <v>537</v>
      </c>
      <c r="O47" s="320">
        <v>44942</v>
      </c>
      <c r="P47" s="279"/>
      <c r="Q47" s="198"/>
      <c r="R47" s="227" t="s">
        <v>538</v>
      </c>
      <c r="S47" s="197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3"/>
      <c r="AJ47" s="284"/>
      <c r="AK47" s="284"/>
      <c r="AL47" s="284"/>
    </row>
    <row r="48" spans="1:38" s="347" customFormat="1" ht="13.5" customHeight="1">
      <c r="A48" s="372">
        <v>9</v>
      </c>
      <c r="B48" s="373">
        <v>44938</v>
      </c>
      <c r="C48" s="374"/>
      <c r="D48" s="375" t="s">
        <v>973</v>
      </c>
      <c r="E48" s="376" t="s">
        <v>539</v>
      </c>
      <c r="F48" s="372">
        <v>5940</v>
      </c>
      <c r="G48" s="372">
        <v>5780</v>
      </c>
      <c r="H48" s="372">
        <v>5760</v>
      </c>
      <c r="I48" s="377" t="s">
        <v>974</v>
      </c>
      <c r="J48" s="268" t="s">
        <v>1027</v>
      </c>
      <c r="K48" s="268">
        <f t="shared" si="42"/>
        <v>-180</v>
      </c>
      <c r="L48" s="334">
        <f t="shared" si="43"/>
        <v>-41.58</v>
      </c>
      <c r="M48" s="335">
        <f t="shared" si="44"/>
        <v>-3.7303030303030303E-2</v>
      </c>
      <c r="N48" s="268" t="s">
        <v>549</v>
      </c>
      <c r="O48" s="336">
        <v>44953</v>
      </c>
      <c r="P48" s="41"/>
      <c r="Q48"/>
      <c r="R48" s="227" t="s">
        <v>538</v>
      </c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345"/>
      <c r="AJ48" s="346"/>
      <c r="AK48" s="346"/>
      <c r="AL48" s="346"/>
    </row>
    <row r="49" spans="1:38" s="285" customFormat="1" ht="13.5" customHeight="1">
      <c r="A49" s="329">
        <v>10</v>
      </c>
      <c r="B49" s="281">
        <v>44942</v>
      </c>
      <c r="C49" s="330"/>
      <c r="D49" s="331" t="s">
        <v>174</v>
      </c>
      <c r="E49" s="332" t="s">
        <v>539</v>
      </c>
      <c r="F49" s="329">
        <v>2505</v>
      </c>
      <c r="G49" s="329">
        <v>2430</v>
      </c>
      <c r="H49" s="329">
        <v>2430</v>
      </c>
      <c r="I49" s="333" t="s">
        <v>977</v>
      </c>
      <c r="J49" s="268" t="s">
        <v>985</v>
      </c>
      <c r="K49" s="268">
        <f t="shared" ref="K49:K50" si="45">H49-F49</f>
        <v>-75</v>
      </c>
      <c r="L49" s="334">
        <f t="shared" ref="L49:L50" si="46">(F49*-0.7)/100</f>
        <v>-17.535</v>
      </c>
      <c r="M49" s="335">
        <f t="shared" ref="M49:M50" si="47">(K49+L49)/F49</f>
        <v>-3.6940119760479041E-2</v>
      </c>
      <c r="N49" s="268" t="s">
        <v>549</v>
      </c>
      <c r="O49" s="336">
        <v>44943</v>
      </c>
      <c r="P49" s="279"/>
      <c r="Q49" s="198"/>
      <c r="R49" s="227" t="s">
        <v>801</v>
      </c>
      <c r="S49" s="197"/>
      <c r="T49" s="282"/>
      <c r="U49" s="282"/>
      <c r="V49" s="282"/>
      <c r="W49" s="282"/>
      <c r="X49" s="282"/>
      <c r="Y49" s="282"/>
      <c r="Z49" s="282"/>
      <c r="AA49" s="282"/>
      <c r="AB49" s="282"/>
      <c r="AC49" s="282"/>
      <c r="AD49" s="282"/>
      <c r="AE49" s="282"/>
      <c r="AF49" s="282"/>
      <c r="AG49" s="282"/>
      <c r="AH49" s="282"/>
      <c r="AI49" s="283"/>
      <c r="AJ49" s="284"/>
      <c r="AK49" s="284"/>
      <c r="AL49" s="284"/>
    </row>
    <row r="50" spans="1:38" s="287" customFormat="1" ht="13.5" customHeight="1">
      <c r="A50" s="316">
        <v>11</v>
      </c>
      <c r="B50" s="315">
        <v>44949</v>
      </c>
      <c r="C50" s="378"/>
      <c r="D50" s="379" t="s">
        <v>468</v>
      </c>
      <c r="E50" s="380" t="s">
        <v>539</v>
      </c>
      <c r="F50" s="316">
        <v>268</v>
      </c>
      <c r="G50" s="316">
        <v>259</v>
      </c>
      <c r="H50" s="316">
        <v>276.5</v>
      </c>
      <c r="I50" s="381" t="s">
        <v>1003</v>
      </c>
      <c r="J50" s="311" t="s">
        <v>1028</v>
      </c>
      <c r="K50" s="311">
        <f t="shared" si="45"/>
        <v>8.5</v>
      </c>
      <c r="L50" s="318">
        <f t="shared" si="46"/>
        <v>-1.8759999999999999</v>
      </c>
      <c r="M50" s="319">
        <f t="shared" si="47"/>
        <v>2.4716417910447763E-2</v>
      </c>
      <c r="N50" s="311" t="s">
        <v>537</v>
      </c>
      <c r="O50" s="320">
        <v>44953</v>
      </c>
      <c r="P50" s="279"/>
      <c r="Q50" s="198"/>
      <c r="R50" s="227" t="s">
        <v>538</v>
      </c>
      <c r="S50" s="197"/>
      <c r="T50" s="282"/>
      <c r="U50" s="282"/>
      <c r="V50" s="282"/>
      <c r="W50" s="282"/>
      <c r="X50" s="282"/>
      <c r="Y50" s="282"/>
      <c r="Z50" s="282"/>
      <c r="AA50" s="282"/>
      <c r="AB50" s="282"/>
      <c r="AC50" s="282"/>
      <c r="AD50" s="282"/>
      <c r="AE50" s="282"/>
      <c r="AF50" s="282"/>
      <c r="AG50" s="282"/>
      <c r="AH50" s="282"/>
      <c r="AI50" s="282"/>
      <c r="AJ50" s="282"/>
      <c r="AK50" s="282"/>
      <c r="AL50" s="282"/>
    </row>
    <row r="51" spans="1:38" s="287" customFormat="1" ht="13.5" customHeight="1">
      <c r="A51" s="201">
        <v>12</v>
      </c>
      <c r="B51" s="315">
        <v>44951</v>
      </c>
      <c r="C51" s="378"/>
      <c r="D51" s="379" t="s">
        <v>205</v>
      </c>
      <c r="E51" s="380" t="s">
        <v>539</v>
      </c>
      <c r="F51" s="316">
        <v>6675</v>
      </c>
      <c r="G51" s="316">
        <v>6470</v>
      </c>
      <c r="H51" s="316">
        <v>6845</v>
      </c>
      <c r="I51" s="381" t="s">
        <v>1015</v>
      </c>
      <c r="J51" s="311" t="s">
        <v>755</v>
      </c>
      <c r="K51" s="311">
        <f t="shared" ref="K51" si="48">H51-F51</f>
        <v>170</v>
      </c>
      <c r="L51" s="318">
        <f t="shared" ref="L51" si="49">(F51*-0.7)/100</f>
        <v>-46.725000000000001</v>
      </c>
      <c r="M51" s="319">
        <f t="shared" ref="M51" si="50">(K51+L51)/F51</f>
        <v>1.846816479400749E-2</v>
      </c>
      <c r="N51" s="311" t="s">
        <v>537</v>
      </c>
      <c r="O51" s="320">
        <v>44956</v>
      </c>
      <c r="P51" s="279"/>
      <c r="Q51" s="198"/>
      <c r="R51" s="227" t="s">
        <v>538</v>
      </c>
      <c r="S51" s="197"/>
      <c r="T51" s="282"/>
      <c r="U51" s="282"/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2"/>
      <c r="AG51" s="282"/>
      <c r="AH51" s="282"/>
      <c r="AI51" s="282"/>
      <c r="AJ51" s="282"/>
      <c r="AK51" s="282"/>
      <c r="AL51" s="282"/>
    </row>
    <row r="52" spans="1:38" s="287" customFormat="1" ht="13.5" customHeight="1">
      <c r="A52" s="201"/>
      <c r="B52" s="199">
        <v>44957</v>
      </c>
      <c r="C52" s="307"/>
      <c r="D52" s="308" t="s">
        <v>186</v>
      </c>
      <c r="E52" s="309" t="s">
        <v>539</v>
      </c>
      <c r="F52" s="201" t="s">
        <v>1067</v>
      </c>
      <c r="G52" s="201">
        <v>530</v>
      </c>
      <c r="H52" s="201"/>
      <c r="I52" s="310" t="s">
        <v>1068</v>
      </c>
      <c r="J52" s="226" t="s">
        <v>540</v>
      </c>
      <c r="K52" s="226"/>
      <c r="L52" s="353"/>
      <c r="M52" s="354"/>
      <c r="N52" s="226"/>
      <c r="O52" s="355"/>
      <c r="P52" s="279"/>
      <c r="Q52" s="198"/>
      <c r="R52" s="227"/>
      <c r="S52" s="197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2"/>
      <c r="AK52" s="282"/>
      <c r="AL52" s="282"/>
    </row>
    <row r="53" spans="1:38" s="287" customFormat="1" ht="13.5" customHeight="1">
      <c r="A53" s="230"/>
      <c r="B53" s="229"/>
      <c r="C53" s="288"/>
      <c r="D53" s="289"/>
      <c r="E53" s="290"/>
      <c r="F53" s="230"/>
      <c r="G53" s="230"/>
      <c r="H53" s="230"/>
      <c r="I53" s="291"/>
      <c r="J53" s="292"/>
      <c r="K53" s="292"/>
      <c r="L53" s="293"/>
      <c r="M53" s="294"/>
      <c r="N53" s="292"/>
      <c r="O53" s="295"/>
      <c r="P53" s="279"/>
      <c r="Q53" s="198"/>
      <c r="R53" s="227"/>
      <c r="S53" s="197"/>
      <c r="T53" s="282"/>
      <c r="U53" s="282"/>
      <c r="V53" s="282"/>
      <c r="W53" s="282"/>
      <c r="X53" s="282"/>
      <c r="Y53" s="282"/>
      <c r="Z53" s="282"/>
      <c r="AA53" s="282"/>
      <c r="AB53" s="282"/>
      <c r="AC53" s="282"/>
      <c r="AD53" s="282"/>
      <c r="AE53" s="282"/>
      <c r="AF53" s="282"/>
      <c r="AG53" s="282"/>
      <c r="AH53" s="282"/>
      <c r="AI53" s="282"/>
      <c r="AJ53" s="282"/>
      <c r="AK53" s="282"/>
      <c r="AL53" s="282"/>
    </row>
    <row r="54" spans="1:38" s="287" customFormat="1" ht="13.5" customHeight="1">
      <c r="A54" s="230"/>
      <c r="B54" s="229"/>
      <c r="C54" s="288"/>
      <c r="D54" s="289"/>
      <c r="E54" s="290"/>
      <c r="F54" s="230"/>
      <c r="G54" s="230"/>
      <c r="H54" s="230"/>
      <c r="I54" s="291"/>
      <c r="J54" s="292"/>
      <c r="K54" s="292"/>
      <c r="L54" s="293"/>
      <c r="M54" s="294"/>
      <c r="N54" s="292"/>
      <c r="O54" s="295"/>
      <c r="P54" s="279"/>
      <c r="Q54" s="198"/>
      <c r="R54" s="227"/>
      <c r="S54" s="197"/>
      <c r="T54" s="282"/>
      <c r="U54" s="282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</row>
    <row r="55" spans="1:38" ht="44.25" customHeight="1">
      <c r="A55" s="109" t="s">
        <v>541</v>
      </c>
      <c r="B55" s="130"/>
      <c r="C55" s="130"/>
      <c r="D55" s="1"/>
      <c r="E55" s="6"/>
      <c r="F55" s="6"/>
      <c r="G55" s="6"/>
      <c r="H55" s="6" t="s">
        <v>553</v>
      </c>
      <c r="I55" s="6"/>
      <c r="J55" s="6"/>
      <c r="K55" s="105"/>
      <c r="L55" s="131"/>
      <c r="M55" s="105"/>
      <c r="N55" s="106"/>
      <c r="O55" s="105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8" ht="12.75" customHeight="1">
      <c r="A56" s="115" t="s">
        <v>542</v>
      </c>
      <c r="B56" s="109"/>
      <c r="C56" s="109"/>
      <c r="D56" s="109"/>
      <c r="E56" s="41"/>
      <c r="F56" s="116" t="s">
        <v>543</v>
      </c>
      <c r="G56" s="54"/>
      <c r="H56" s="41"/>
      <c r="I56" s="54"/>
      <c r="J56" s="6"/>
      <c r="K56" s="132"/>
      <c r="L56" s="133"/>
      <c r="M56" s="6"/>
      <c r="N56" s="99"/>
      <c r="O56" s="134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15"/>
      <c r="B57" s="109"/>
      <c r="C57" s="109"/>
      <c r="D57" s="109"/>
      <c r="E57" s="6"/>
      <c r="F57" s="116" t="s">
        <v>545</v>
      </c>
      <c r="G57" s="54"/>
      <c r="H57" s="41"/>
      <c r="I57" s="54"/>
      <c r="J57" s="6"/>
      <c r="K57" s="132"/>
      <c r="L57" s="133"/>
      <c r="M57" s="6"/>
      <c r="N57" s="99"/>
      <c r="O57" s="134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09"/>
      <c r="B58" s="109"/>
      <c r="C58" s="109"/>
      <c r="D58" s="109"/>
      <c r="E58" s="6"/>
      <c r="F58" s="6"/>
      <c r="G58" s="6"/>
      <c r="H58" s="6"/>
      <c r="I58" s="6"/>
      <c r="J58" s="121"/>
      <c r="K58" s="118"/>
      <c r="L58" s="119"/>
      <c r="M58" s="6"/>
      <c r="N58" s="122"/>
      <c r="O58" s="1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135" t="s">
        <v>554</v>
      </c>
      <c r="B59" s="135"/>
      <c r="C59" s="135"/>
      <c r="D59" s="135"/>
      <c r="E59" s="6"/>
      <c r="F59" s="6"/>
      <c r="G59" s="6"/>
      <c r="H59" s="6"/>
      <c r="I59" s="6"/>
      <c r="J59" s="6"/>
      <c r="K59" s="6"/>
      <c r="L59" s="6"/>
      <c r="M59" s="6"/>
      <c r="N59" s="6"/>
      <c r="O59" s="2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38.25" customHeight="1">
      <c r="A60" s="94" t="s">
        <v>16</v>
      </c>
      <c r="B60" s="94" t="s">
        <v>514</v>
      </c>
      <c r="C60" s="94"/>
      <c r="D60" s="95" t="s">
        <v>525</v>
      </c>
      <c r="E60" s="94" t="s">
        <v>526</v>
      </c>
      <c r="F60" s="94" t="s">
        <v>527</v>
      </c>
      <c r="G60" s="94" t="s">
        <v>547</v>
      </c>
      <c r="H60" s="94" t="s">
        <v>529</v>
      </c>
      <c r="I60" s="94" t="s">
        <v>530</v>
      </c>
      <c r="J60" s="93" t="s">
        <v>531</v>
      </c>
      <c r="K60" s="136" t="s">
        <v>555</v>
      </c>
      <c r="L60" s="96" t="s">
        <v>533</v>
      </c>
      <c r="M60" s="136" t="s">
        <v>556</v>
      </c>
      <c r="N60" s="94" t="s">
        <v>557</v>
      </c>
      <c r="O60" s="93" t="s">
        <v>535</v>
      </c>
      <c r="P60" s="95" t="s">
        <v>536</v>
      </c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s="198" customFormat="1" ht="12.75" customHeight="1">
      <c r="A61" s="274">
        <v>1</v>
      </c>
      <c r="B61" s="272">
        <v>44922</v>
      </c>
      <c r="C61" s="273"/>
      <c r="D61" s="273" t="s">
        <v>881</v>
      </c>
      <c r="E61" s="274" t="s">
        <v>539</v>
      </c>
      <c r="F61" s="274">
        <v>819</v>
      </c>
      <c r="G61" s="274">
        <v>805</v>
      </c>
      <c r="H61" s="269">
        <v>805</v>
      </c>
      <c r="I61" s="269" t="s">
        <v>882</v>
      </c>
      <c r="J61" s="268" t="s">
        <v>938</v>
      </c>
      <c r="K61" s="269">
        <f t="shared" ref="K61" si="51">H61-F61</f>
        <v>-14</v>
      </c>
      <c r="L61" s="270">
        <f t="shared" ref="L61" si="52">(H61*N61)*0.07%</f>
        <v>535.32500000000005</v>
      </c>
      <c r="M61" s="271">
        <f t="shared" ref="M61" si="53">(K61*N61)-L61</f>
        <v>-13835.325000000001</v>
      </c>
      <c r="N61" s="269">
        <v>950</v>
      </c>
      <c r="O61" s="268" t="s">
        <v>549</v>
      </c>
      <c r="P61" s="272">
        <v>44566</v>
      </c>
      <c r="Q61" s="200"/>
      <c r="R61" s="203" t="s">
        <v>801</v>
      </c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230"/>
      <c r="AG61" s="229"/>
      <c r="AH61" s="200"/>
      <c r="AI61" s="200"/>
      <c r="AJ61" s="230"/>
      <c r="AK61" s="230"/>
      <c r="AL61" s="230"/>
    </row>
    <row r="62" spans="1:38" s="198" customFormat="1" ht="12.75" customHeight="1">
      <c r="A62" s="274">
        <v>2</v>
      </c>
      <c r="B62" s="272">
        <v>45290</v>
      </c>
      <c r="C62" s="273"/>
      <c r="D62" s="273" t="s">
        <v>888</v>
      </c>
      <c r="E62" s="274" t="s">
        <v>539</v>
      </c>
      <c r="F62" s="274">
        <v>908</v>
      </c>
      <c r="G62" s="274">
        <v>890</v>
      </c>
      <c r="H62" s="269">
        <v>890</v>
      </c>
      <c r="I62" s="269" t="s">
        <v>889</v>
      </c>
      <c r="J62" s="268" t="s">
        <v>909</v>
      </c>
      <c r="K62" s="269">
        <f t="shared" ref="K62:K63" si="54">H62-F62</f>
        <v>-18</v>
      </c>
      <c r="L62" s="270">
        <f t="shared" ref="L62:L63" si="55">(H62*N62)*0.07%</f>
        <v>436.10000000000008</v>
      </c>
      <c r="M62" s="271">
        <f t="shared" ref="M62:M63" si="56">(K62*N62)-L62</f>
        <v>-13036.1</v>
      </c>
      <c r="N62" s="269">
        <v>700</v>
      </c>
      <c r="O62" s="268" t="s">
        <v>549</v>
      </c>
      <c r="P62" s="272">
        <v>44566</v>
      </c>
      <c r="Q62" s="200"/>
      <c r="R62" s="203" t="s">
        <v>801</v>
      </c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230"/>
      <c r="AG62" s="229"/>
      <c r="AH62" s="200"/>
      <c r="AI62" s="200"/>
      <c r="AJ62" s="230"/>
      <c r="AK62" s="230"/>
      <c r="AL62" s="230"/>
    </row>
    <row r="63" spans="1:38" s="198" customFormat="1" ht="12.75" customHeight="1">
      <c r="A63" s="316">
        <v>3</v>
      </c>
      <c r="B63" s="322">
        <v>44928</v>
      </c>
      <c r="C63" s="317"/>
      <c r="D63" s="317" t="s">
        <v>892</v>
      </c>
      <c r="E63" s="316" t="s">
        <v>539</v>
      </c>
      <c r="F63" s="316">
        <v>2852.5</v>
      </c>
      <c r="G63" s="316">
        <v>2805</v>
      </c>
      <c r="H63" s="312">
        <v>2885</v>
      </c>
      <c r="I63" s="312" t="s">
        <v>893</v>
      </c>
      <c r="J63" s="311" t="s">
        <v>702</v>
      </c>
      <c r="K63" s="312">
        <f t="shared" si="54"/>
        <v>32.5</v>
      </c>
      <c r="L63" s="313">
        <f t="shared" si="55"/>
        <v>555.36250000000007</v>
      </c>
      <c r="M63" s="314">
        <f t="shared" si="56"/>
        <v>8382.1375000000007</v>
      </c>
      <c r="N63" s="312">
        <v>275</v>
      </c>
      <c r="O63" s="311" t="s">
        <v>537</v>
      </c>
      <c r="P63" s="315">
        <v>44566</v>
      </c>
      <c r="Q63" s="200"/>
      <c r="R63" s="203" t="s">
        <v>801</v>
      </c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230"/>
      <c r="AG63" s="229"/>
      <c r="AH63" s="200"/>
      <c r="AI63" s="200"/>
      <c r="AJ63" s="230"/>
      <c r="AK63" s="230"/>
      <c r="AL63" s="230"/>
    </row>
    <row r="64" spans="1:38" s="198" customFormat="1" ht="12.75" customHeight="1">
      <c r="A64" s="316">
        <v>4</v>
      </c>
      <c r="B64" s="315">
        <v>44929</v>
      </c>
      <c r="C64" s="317"/>
      <c r="D64" s="317" t="s">
        <v>896</v>
      </c>
      <c r="E64" s="316" t="s">
        <v>539</v>
      </c>
      <c r="F64" s="316">
        <v>4460</v>
      </c>
      <c r="G64" s="316">
        <v>4360</v>
      </c>
      <c r="H64" s="312">
        <v>4525</v>
      </c>
      <c r="I64" s="312" t="s">
        <v>897</v>
      </c>
      <c r="J64" s="311" t="s">
        <v>898</v>
      </c>
      <c r="K64" s="312">
        <f t="shared" ref="K64:K65" si="57">H64-F64</f>
        <v>65</v>
      </c>
      <c r="L64" s="313">
        <f t="shared" ref="L64:L65" si="58">(H64*N64)*0.07%</f>
        <v>395.93750000000006</v>
      </c>
      <c r="M64" s="314">
        <f t="shared" ref="M64:M65" si="59">(K64*N64)-L64</f>
        <v>7729.0625</v>
      </c>
      <c r="N64" s="312">
        <v>125</v>
      </c>
      <c r="O64" s="311" t="s">
        <v>537</v>
      </c>
      <c r="P64" s="315">
        <v>44564</v>
      </c>
      <c r="Q64" s="200"/>
      <c r="R64" s="203" t="s">
        <v>538</v>
      </c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230"/>
      <c r="AG64" s="229"/>
      <c r="AH64" s="200"/>
      <c r="AI64" s="200"/>
      <c r="AJ64" s="230"/>
      <c r="AK64" s="230"/>
      <c r="AL64" s="230"/>
    </row>
    <row r="65" spans="1:38" s="198" customFormat="1" ht="12.75" customHeight="1">
      <c r="A65" s="274">
        <v>5</v>
      </c>
      <c r="B65" s="272">
        <v>44929</v>
      </c>
      <c r="C65" s="273"/>
      <c r="D65" s="273" t="s">
        <v>899</v>
      </c>
      <c r="E65" s="274" t="s">
        <v>539</v>
      </c>
      <c r="F65" s="274">
        <v>3055</v>
      </c>
      <c r="G65" s="274">
        <v>2990</v>
      </c>
      <c r="H65" s="269">
        <v>2990</v>
      </c>
      <c r="I65" s="269" t="s">
        <v>900</v>
      </c>
      <c r="J65" s="268" t="s">
        <v>937</v>
      </c>
      <c r="K65" s="269">
        <f t="shared" si="57"/>
        <v>-65</v>
      </c>
      <c r="L65" s="270">
        <f t="shared" si="58"/>
        <v>418.60000000000008</v>
      </c>
      <c r="M65" s="271">
        <f t="shared" si="59"/>
        <v>-13418.6</v>
      </c>
      <c r="N65" s="269">
        <v>200</v>
      </c>
      <c r="O65" s="268" t="s">
        <v>549</v>
      </c>
      <c r="P65" s="272">
        <v>44567</v>
      </c>
      <c r="Q65" s="200"/>
      <c r="R65" s="203" t="s">
        <v>538</v>
      </c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230"/>
      <c r="AG65" s="229"/>
      <c r="AH65" s="200"/>
      <c r="AI65" s="200"/>
      <c r="AJ65" s="230"/>
      <c r="AK65" s="230"/>
      <c r="AL65" s="230"/>
    </row>
    <row r="66" spans="1:38" s="198" customFormat="1" ht="12.75" customHeight="1">
      <c r="A66" s="274">
        <v>6</v>
      </c>
      <c r="B66" s="281">
        <v>44930</v>
      </c>
      <c r="C66" s="273"/>
      <c r="D66" s="273" t="s">
        <v>914</v>
      </c>
      <c r="E66" s="274" t="s">
        <v>539</v>
      </c>
      <c r="F66" s="274">
        <v>4475</v>
      </c>
      <c r="G66" s="274">
        <v>4370</v>
      </c>
      <c r="H66" s="269">
        <v>4370</v>
      </c>
      <c r="I66" s="269" t="s">
        <v>897</v>
      </c>
      <c r="J66" s="268" t="s">
        <v>966</v>
      </c>
      <c r="K66" s="269">
        <f t="shared" ref="K66" si="60">H66-F66</f>
        <v>-105</v>
      </c>
      <c r="L66" s="270">
        <f t="shared" ref="L66" si="61">(H66*N66)*0.07%</f>
        <v>382.37500000000006</v>
      </c>
      <c r="M66" s="271">
        <f t="shared" ref="M66" si="62">(K66*N66)-L66</f>
        <v>-13507.375</v>
      </c>
      <c r="N66" s="269">
        <v>125</v>
      </c>
      <c r="O66" s="268" t="s">
        <v>549</v>
      </c>
      <c r="P66" s="272">
        <v>44572</v>
      </c>
      <c r="Q66" s="200"/>
      <c r="R66" s="203" t="s">
        <v>538</v>
      </c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230"/>
      <c r="AG66" s="229"/>
      <c r="AH66" s="200"/>
      <c r="AI66" s="200"/>
      <c r="AJ66" s="230"/>
      <c r="AK66" s="230"/>
      <c r="AL66" s="230"/>
    </row>
    <row r="67" spans="1:38" s="198" customFormat="1" ht="12.75" customHeight="1">
      <c r="A67" s="316">
        <v>7</v>
      </c>
      <c r="B67" s="322">
        <v>44930</v>
      </c>
      <c r="C67" s="317"/>
      <c r="D67" s="317" t="s">
        <v>915</v>
      </c>
      <c r="E67" s="316" t="s">
        <v>539</v>
      </c>
      <c r="F67" s="316">
        <v>717</v>
      </c>
      <c r="G67" s="316">
        <v>707</v>
      </c>
      <c r="H67" s="312">
        <v>724.5</v>
      </c>
      <c r="I67" s="312" t="s">
        <v>916</v>
      </c>
      <c r="J67" s="311" t="s">
        <v>930</v>
      </c>
      <c r="K67" s="312">
        <f t="shared" ref="K67" si="63">H67-F67</f>
        <v>7.5</v>
      </c>
      <c r="L67" s="313">
        <f t="shared" ref="L67" si="64">(H67*N67)*0.07%</f>
        <v>659.29500000000007</v>
      </c>
      <c r="M67" s="314">
        <f t="shared" ref="M67" si="65">(K67*N67)-L67</f>
        <v>9090.7049999999999</v>
      </c>
      <c r="N67" s="312">
        <v>1300</v>
      </c>
      <c r="O67" s="311" t="s">
        <v>537</v>
      </c>
      <c r="P67" s="315">
        <v>44566</v>
      </c>
      <c r="Q67" s="200"/>
      <c r="R67" s="203" t="s">
        <v>538</v>
      </c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230"/>
      <c r="AG67" s="229"/>
      <c r="AH67" s="200"/>
      <c r="AI67" s="200"/>
      <c r="AJ67" s="230"/>
      <c r="AK67" s="230"/>
      <c r="AL67" s="230"/>
    </row>
    <row r="68" spans="1:38" s="198" customFormat="1" ht="12.75" customHeight="1">
      <c r="A68" s="316">
        <v>8</v>
      </c>
      <c r="B68" s="322">
        <v>44931</v>
      </c>
      <c r="C68" s="317"/>
      <c r="D68" s="317" t="s">
        <v>931</v>
      </c>
      <c r="E68" s="316" t="s">
        <v>539</v>
      </c>
      <c r="F68" s="316">
        <v>1251</v>
      </c>
      <c r="G68" s="316">
        <v>1233</v>
      </c>
      <c r="H68" s="312">
        <v>1263.5</v>
      </c>
      <c r="I68" s="312" t="s">
        <v>932</v>
      </c>
      <c r="J68" s="311" t="s">
        <v>948</v>
      </c>
      <c r="K68" s="312">
        <f t="shared" ref="K68:K69" si="66">H68-F68</f>
        <v>12.5</v>
      </c>
      <c r="L68" s="313">
        <f t="shared" ref="L68:L69" si="67">(H68*N68)*0.07%</f>
        <v>619.11500000000012</v>
      </c>
      <c r="M68" s="314">
        <f t="shared" ref="M68:M69" si="68">(K68*N68)-L68</f>
        <v>8130.8850000000002</v>
      </c>
      <c r="N68" s="312">
        <v>700</v>
      </c>
      <c r="O68" s="311" t="s">
        <v>537</v>
      </c>
      <c r="P68" s="315">
        <v>44567</v>
      </c>
      <c r="Q68" s="200"/>
      <c r="R68" s="203" t="s">
        <v>538</v>
      </c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230"/>
      <c r="AG68" s="229"/>
      <c r="AH68" s="200"/>
      <c r="AI68" s="200"/>
      <c r="AJ68" s="230"/>
      <c r="AK68" s="230"/>
      <c r="AL68" s="230"/>
    </row>
    <row r="69" spans="1:38" s="198" customFormat="1" ht="12.75" customHeight="1">
      <c r="A69" s="274">
        <v>9</v>
      </c>
      <c r="B69" s="281">
        <v>44935</v>
      </c>
      <c r="C69" s="273"/>
      <c r="D69" s="273" t="s">
        <v>915</v>
      </c>
      <c r="E69" s="274" t="s">
        <v>539</v>
      </c>
      <c r="F69" s="274">
        <v>736</v>
      </c>
      <c r="G69" s="274">
        <v>725</v>
      </c>
      <c r="H69" s="269">
        <v>725</v>
      </c>
      <c r="I69" s="269" t="s">
        <v>946</v>
      </c>
      <c r="J69" s="268" t="s">
        <v>956</v>
      </c>
      <c r="K69" s="269">
        <f t="shared" si="66"/>
        <v>-11</v>
      </c>
      <c r="L69" s="270">
        <f t="shared" si="67"/>
        <v>659.75000000000011</v>
      </c>
      <c r="M69" s="271">
        <f t="shared" si="68"/>
        <v>-14959.75</v>
      </c>
      <c r="N69" s="269">
        <v>1300</v>
      </c>
      <c r="O69" s="268" t="s">
        <v>549</v>
      </c>
      <c r="P69" s="272">
        <v>44571</v>
      </c>
      <c r="Q69" s="200"/>
      <c r="R69" s="203" t="s">
        <v>538</v>
      </c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230"/>
      <c r="AG69" s="229"/>
      <c r="AH69" s="200"/>
      <c r="AI69" s="200"/>
      <c r="AJ69" s="230"/>
      <c r="AK69" s="230"/>
      <c r="AL69" s="230"/>
    </row>
    <row r="70" spans="1:38" s="198" customFormat="1" ht="12.75" customHeight="1">
      <c r="A70" s="316">
        <v>10</v>
      </c>
      <c r="B70" s="322">
        <v>44936</v>
      </c>
      <c r="C70" s="317"/>
      <c r="D70" s="317" t="s">
        <v>954</v>
      </c>
      <c r="E70" s="316" t="s">
        <v>539</v>
      </c>
      <c r="F70" s="316">
        <v>3955</v>
      </c>
      <c r="G70" s="316">
        <v>3865</v>
      </c>
      <c r="H70" s="312">
        <v>4015</v>
      </c>
      <c r="I70" s="312" t="s">
        <v>955</v>
      </c>
      <c r="J70" s="311" t="s">
        <v>745</v>
      </c>
      <c r="K70" s="312">
        <f t="shared" ref="K70" si="69">H70-F70</f>
        <v>60</v>
      </c>
      <c r="L70" s="313">
        <f t="shared" ref="L70" si="70">(H70*N70)*0.07%</f>
        <v>421.57500000000005</v>
      </c>
      <c r="M70" s="314">
        <f t="shared" ref="M70" si="71">(K70*N70)-L70</f>
        <v>8578.4249999999993</v>
      </c>
      <c r="N70" s="312">
        <v>150</v>
      </c>
      <c r="O70" s="311" t="s">
        <v>537</v>
      </c>
      <c r="P70" s="315">
        <v>44571</v>
      </c>
      <c r="Q70" s="200"/>
      <c r="R70" s="203" t="s">
        <v>538</v>
      </c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230"/>
      <c r="AG70" s="229"/>
      <c r="AH70" s="200"/>
      <c r="AI70" s="200"/>
      <c r="AJ70" s="230"/>
      <c r="AK70" s="230"/>
      <c r="AL70" s="230"/>
    </row>
    <row r="71" spans="1:38" s="198" customFormat="1" ht="12.75" customHeight="1">
      <c r="A71" s="316">
        <v>11</v>
      </c>
      <c r="B71" s="322">
        <v>44936</v>
      </c>
      <c r="C71" s="317"/>
      <c r="D71" s="317" t="s">
        <v>962</v>
      </c>
      <c r="E71" s="316" t="s">
        <v>539</v>
      </c>
      <c r="F71" s="316">
        <v>17965</v>
      </c>
      <c r="G71" s="316">
        <v>17795</v>
      </c>
      <c r="H71" s="312">
        <v>18045</v>
      </c>
      <c r="I71" s="312" t="s">
        <v>963</v>
      </c>
      <c r="J71" s="311" t="s">
        <v>970</v>
      </c>
      <c r="K71" s="312">
        <f t="shared" ref="K71:K72" si="72">H71-F71</f>
        <v>80</v>
      </c>
      <c r="L71" s="313">
        <f t="shared" ref="L71:L72" si="73">(H71*N71)*0.07%</f>
        <v>631.57500000000005</v>
      </c>
      <c r="M71" s="314">
        <f t="shared" ref="M71:M72" si="74">(K71*N71)-L71</f>
        <v>3368.4250000000002</v>
      </c>
      <c r="N71" s="312">
        <v>50</v>
      </c>
      <c r="O71" s="311" t="s">
        <v>537</v>
      </c>
      <c r="P71" s="315">
        <v>44572</v>
      </c>
      <c r="Q71" s="200"/>
      <c r="R71" s="203" t="s">
        <v>538</v>
      </c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230"/>
      <c r="AG71" s="229"/>
      <c r="AH71" s="200"/>
      <c r="AI71" s="200"/>
      <c r="AJ71" s="230"/>
      <c r="AK71" s="230"/>
      <c r="AL71" s="230"/>
    </row>
    <row r="72" spans="1:38" s="198" customFormat="1" ht="12.75" customHeight="1">
      <c r="A72" s="316">
        <v>12</v>
      </c>
      <c r="B72" s="322">
        <v>44937</v>
      </c>
      <c r="C72" s="317"/>
      <c r="D72" s="317" t="s">
        <v>915</v>
      </c>
      <c r="E72" s="316" t="s">
        <v>539</v>
      </c>
      <c r="F72" s="316">
        <v>718</v>
      </c>
      <c r="G72" s="316">
        <v>708</v>
      </c>
      <c r="H72" s="312">
        <v>724.5</v>
      </c>
      <c r="I72" s="312" t="s">
        <v>969</v>
      </c>
      <c r="J72" s="311" t="s">
        <v>976</v>
      </c>
      <c r="K72" s="312">
        <f t="shared" si="72"/>
        <v>6.5</v>
      </c>
      <c r="L72" s="313">
        <f t="shared" si="73"/>
        <v>659.29500000000007</v>
      </c>
      <c r="M72" s="314">
        <f t="shared" si="74"/>
        <v>7790.7049999999999</v>
      </c>
      <c r="N72" s="312">
        <v>1300</v>
      </c>
      <c r="O72" s="311" t="s">
        <v>537</v>
      </c>
      <c r="P72" s="315">
        <v>44939</v>
      </c>
      <c r="Q72" s="200"/>
      <c r="R72" s="203" t="s">
        <v>538</v>
      </c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230"/>
      <c r="AG72" s="229"/>
      <c r="AH72" s="200"/>
      <c r="AI72" s="200"/>
      <c r="AJ72" s="230"/>
      <c r="AK72" s="230"/>
      <c r="AL72" s="230"/>
    </row>
    <row r="73" spans="1:38" s="198" customFormat="1" ht="12.75" customHeight="1">
      <c r="A73" s="274">
        <v>13</v>
      </c>
      <c r="B73" s="281">
        <v>44937</v>
      </c>
      <c r="C73" s="273"/>
      <c r="D73" s="273" t="s">
        <v>954</v>
      </c>
      <c r="E73" s="274" t="s">
        <v>539</v>
      </c>
      <c r="F73" s="274">
        <v>3940</v>
      </c>
      <c r="G73" s="274">
        <v>3850</v>
      </c>
      <c r="H73" s="269">
        <v>3860</v>
      </c>
      <c r="I73" s="269" t="s">
        <v>955</v>
      </c>
      <c r="J73" s="268" t="s">
        <v>1064</v>
      </c>
      <c r="K73" s="269">
        <f t="shared" ref="K73" si="75">H73-F73</f>
        <v>-80</v>
      </c>
      <c r="L73" s="270">
        <f t="shared" ref="L73" si="76">(H73*N73)*0.07%</f>
        <v>405.30000000000007</v>
      </c>
      <c r="M73" s="271">
        <f t="shared" ref="M73" si="77">(K73*N73)-L73</f>
        <v>-12405.3</v>
      </c>
      <c r="N73" s="269">
        <v>150</v>
      </c>
      <c r="O73" s="268" t="s">
        <v>549</v>
      </c>
      <c r="P73" s="272">
        <v>44573</v>
      </c>
      <c r="Q73" s="200"/>
      <c r="R73" s="203" t="s">
        <v>538</v>
      </c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230"/>
      <c r="AG73" s="229"/>
      <c r="AH73" s="200"/>
      <c r="AI73" s="200"/>
      <c r="AJ73" s="230"/>
      <c r="AK73" s="230"/>
      <c r="AL73" s="230"/>
    </row>
    <row r="74" spans="1:38" s="198" customFormat="1" ht="12.75" customHeight="1">
      <c r="A74" s="201"/>
      <c r="B74" s="199"/>
      <c r="C74" s="235"/>
      <c r="D74" s="235"/>
      <c r="E74" s="201"/>
      <c r="F74" s="201"/>
      <c r="G74" s="201"/>
      <c r="H74" s="202"/>
      <c r="I74" s="202"/>
      <c r="J74" s="226"/>
      <c r="K74" s="235"/>
      <c r="L74" s="201"/>
      <c r="M74" s="201"/>
      <c r="N74" s="201"/>
      <c r="O74" s="202"/>
      <c r="P74" s="202"/>
      <c r="Q74" s="200"/>
      <c r="R74" s="203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230"/>
      <c r="AG74" s="229"/>
      <c r="AH74" s="200"/>
      <c r="AI74" s="200"/>
      <c r="AJ74" s="230"/>
      <c r="AK74" s="230"/>
      <c r="AL74" s="230"/>
    </row>
    <row r="75" spans="1:38" s="198" customFormat="1" ht="12.75" customHeight="1">
      <c r="A75" s="201"/>
      <c r="B75" s="199"/>
      <c r="C75" s="235"/>
      <c r="D75" s="235"/>
      <c r="E75" s="201"/>
      <c r="F75" s="201"/>
      <c r="G75" s="201"/>
      <c r="H75" s="202"/>
      <c r="I75" s="202"/>
      <c r="J75" s="226"/>
      <c r="K75" s="235"/>
      <c r="L75" s="201"/>
      <c r="M75" s="201"/>
      <c r="N75" s="201"/>
      <c r="O75" s="202"/>
      <c r="P75" s="202"/>
      <c r="Q75" s="200"/>
      <c r="R75" s="203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230"/>
      <c r="AG75" s="229"/>
      <c r="AH75" s="200"/>
      <c r="AI75" s="200"/>
      <c r="AJ75" s="230"/>
      <c r="AK75" s="230"/>
      <c r="AL75" s="230"/>
    </row>
    <row r="76" spans="1:38" ht="38.25" customHeight="1">
      <c r="A76" s="137" t="s">
        <v>559</v>
      </c>
      <c r="B76" s="137"/>
      <c r="C76" s="137"/>
      <c r="D76" s="137"/>
      <c r="E76" s="138"/>
      <c r="F76" s="102"/>
      <c r="G76" s="102"/>
      <c r="H76" s="102"/>
      <c r="I76" s="102"/>
      <c r="J76" s="1"/>
      <c r="K76" s="6"/>
      <c r="L76" s="6"/>
      <c r="M76" s="6"/>
      <c r="N76" s="1"/>
      <c r="O76" s="1"/>
      <c r="P76" s="41"/>
      <c r="Q76" s="4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41"/>
      <c r="AH76" s="41"/>
      <c r="AI76" s="41"/>
      <c r="AJ76" s="41"/>
      <c r="AK76" s="41"/>
      <c r="AL76" s="41"/>
    </row>
    <row r="77" spans="1:38" ht="38.25">
      <c r="A77" s="94" t="s">
        <v>16</v>
      </c>
      <c r="B77" s="94" t="s">
        <v>514</v>
      </c>
      <c r="C77" s="94"/>
      <c r="D77" s="95" t="s">
        <v>525</v>
      </c>
      <c r="E77" s="94" t="s">
        <v>526</v>
      </c>
      <c r="F77" s="94" t="s">
        <v>527</v>
      </c>
      <c r="G77" s="94" t="s">
        <v>547</v>
      </c>
      <c r="H77" s="94" t="s">
        <v>529</v>
      </c>
      <c r="I77" s="94" t="s">
        <v>530</v>
      </c>
      <c r="J77" s="93" t="s">
        <v>531</v>
      </c>
      <c r="K77" s="93" t="s">
        <v>560</v>
      </c>
      <c r="L77" s="96" t="s">
        <v>533</v>
      </c>
      <c r="M77" s="136" t="s">
        <v>556</v>
      </c>
      <c r="N77" s="94" t="s">
        <v>557</v>
      </c>
      <c r="O77" s="94" t="s">
        <v>535</v>
      </c>
      <c r="P77" s="95" t="s">
        <v>536</v>
      </c>
      <c r="Q77" s="4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1"/>
      <c r="AG77" s="41"/>
      <c r="AH77" s="41"/>
      <c r="AI77" s="41"/>
      <c r="AJ77" s="41"/>
      <c r="AK77" s="41"/>
      <c r="AL77" s="41"/>
    </row>
    <row r="78" spans="1:38" s="198" customFormat="1" ht="15.6" customHeight="1">
      <c r="A78" s="267">
        <v>1</v>
      </c>
      <c r="B78" s="272">
        <v>44924</v>
      </c>
      <c r="C78" s="273"/>
      <c r="D78" s="273" t="s">
        <v>886</v>
      </c>
      <c r="E78" s="274" t="s">
        <v>539</v>
      </c>
      <c r="F78" s="274">
        <v>54</v>
      </c>
      <c r="G78" s="274">
        <v>36</v>
      </c>
      <c r="H78" s="269">
        <v>36</v>
      </c>
      <c r="I78" s="286" t="s">
        <v>887</v>
      </c>
      <c r="J78" s="268" t="s">
        <v>909</v>
      </c>
      <c r="K78" s="269">
        <f t="shared" ref="K78" si="78">H78-F78</f>
        <v>-18</v>
      </c>
      <c r="L78" s="270">
        <v>100</v>
      </c>
      <c r="M78" s="271">
        <f t="shared" ref="M78" si="79">(K78*N78)-L78</f>
        <v>-5500</v>
      </c>
      <c r="N78" s="269">
        <v>300</v>
      </c>
      <c r="O78" s="268" t="s">
        <v>549</v>
      </c>
      <c r="P78" s="272">
        <v>44929</v>
      </c>
      <c r="Q78" s="197"/>
      <c r="R78" s="203" t="s">
        <v>801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67">
        <v>2</v>
      </c>
      <c r="B79" s="281">
        <v>45290</v>
      </c>
      <c r="C79" s="273"/>
      <c r="D79" s="273" t="s">
        <v>890</v>
      </c>
      <c r="E79" s="274" t="s">
        <v>539</v>
      </c>
      <c r="F79" s="274">
        <v>42</v>
      </c>
      <c r="G79" s="274">
        <v>25</v>
      </c>
      <c r="H79" s="269">
        <v>27</v>
      </c>
      <c r="I79" s="286" t="s">
        <v>885</v>
      </c>
      <c r="J79" s="268" t="s">
        <v>908</v>
      </c>
      <c r="K79" s="269">
        <f t="shared" ref="K79" si="80">H79-F79</f>
        <v>-15</v>
      </c>
      <c r="L79" s="270">
        <v>100</v>
      </c>
      <c r="M79" s="271">
        <f t="shared" ref="M79" si="81">(K79*N79)-L79</f>
        <v>-4600</v>
      </c>
      <c r="N79" s="269">
        <v>300</v>
      </c>
      <c r="O79" s="268" t="s">
        <v>549</v>
      </c>
      <c r="P79" s="272">
        <v>44928</v>
      </c>
      <c r="Q79" s="197"/>
      <c r="R79" s="203" t="s">
        <v>801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267">
        <v>3</v>
      </c>
      <c r="B80" s="281">
        <v>44928</v>
      </c>
      <c r="C80" s="273"/>
      <c r="D80" s="273" t="s">
        <v>891</v>
      </c>
      <c r="E80" s="274" t="s">
        <v>539</v>
      </c>
      <c r="F80" s="274">
        <v>56</v>
      </c>
      <c r="G80" s="274">
        <v>35</v>
      </c>
      <c r="H80" s="269">
        <v>35</v>
      </c>
      <c r="I80" s="286" t="s">
        <v>876</v>
      </c>
      <c r="J80" s="268" t="s">
        <v>917</v>
      </c>
      <c r="K80" s="269">
        <f t="shared" ref="K80" si="82">H80-F80</f>
        <v>-21</v>
      </c>
      <c r="L80" s="270">
        <v>100</v>
      </c>
      <c r="M80" s="271">
        <f t="shared" ref="M80" si="83">(K80*N80)-L80</f>
        <v>-5350</v>
      </c>
      <c r="N80" s="269">
        <v>250</v>
      </c>
      <c r="O80" s="268" t="s">
        <v>549</v>
      </c>
      <c r="P80" s="272">
        <v>44930</v>
      </c>
      <c r="Q80" s="197"/>
      <c r="R80" s="203" t="s">
        <v>538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267">
        <v>4</v>
      </c>
      <c r="B81" s="281">
        <v>44929</v>
      </c>
      <c r="C81" s="273"/>
      <c r="D81" s="273" t="s">
        <v>901</v>
      </c>
      <c r="E81" s="274" t="s">
        <v>539</v>
      </c>
      <c r="F81" s="274">
        <v>32</v>
      </c>
      <c r="G81" s="274">
        <v>19.5</v>
      </c>
      <c r="H81" s="269">
        <v>19.5</v>
      </c>
      <c r="I81" s="286" t="s">
        <v>902</v>
      </c>
      <c r="J81" s="268" t="s">
        <v>926</v>
      </c>
      <c r="K81" s="269">
        <f t="shared" ref="K81" si="84">H81-F81</f>
        <v>-12.5</v>
      </c>
      <c r="L81" s="270">
        <v>100</v>
      </c>
      <c r="M81" s="271">
        <f t="shared" ref="M81" si="85">(K81*N81)-L81</f>
        <v>-5100</v>
      </c>
      <c r="N81" s="269">
        <v>400</v>
      </c>
      <c r="O81" s="268" t="s">
        <v>549</v>
      </c>
      <c r="P81" s="272">
        <v>44931</v>
      </c>
      <c r="Q81" s="197"/>
      <c r="R81" s="203" t="s">
        <v>538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27">
        <v>5</v>
      </c>
      <c r="B82" s="322">
        <v>44929</v>
      </c>
      <c r="C82" s="317"/>
      <c r="D82" s="317" t="s">
        <v>903</v>
      </c>
      <c r="E82" s="316" t="s">
        <v>539</v>
      </c>
      <c r="F82" s="316">
        <v>25.5</v>
      </c>
      <c r="G82" s="316">
        <v>18</v>
      </c>
      <c r="H82" s="312">
        <v>29.5</v>
      </c>
      <c r="I82" s="328" t="s">
        <v>904</v>
      </c>
      <c r="J82" s="311" t="s">
        <v>927</v>
      </c>
      <c r="K82" s="312">
        <f t="shared" ref="K82" si="86">H82-F82</f>
        <v>4</v>
      </c>
      <c r="L82" s="313">
        <v>100</v>
      </c>
      <c r="M82" s="314">
        <f t="shared" ref="M82" si="87">(K82*N82)-L82</f>
        <v>2500</v>
      </c>
      <c r="N82" s="312">
        <v>650</v>
      </c>
      <c r="O82" s="311" t="s">
        <v>537</v>
      </c>
      <c r="P82" s="315">
        <v>44931</v>
      </c>
      <c r="Q82" s="197"/>
      <c r="R82" s="203" t="s">
        <v>538</v>
      </c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27">
        <v>6</v>
      </c>
      <c r="B83" s="322">
        <v>44929</v>
      </c>
      <c r="C83" s="317"/>
      <c r="D83" s="317" t="s">
        <v>906</v>
      </c>
      <c r="E83" s="316" t="s">
        <v>539</v>
      </c>
      <c r="F83" s="316">
        <v>9.5</v>
      </c>
      <c r="G83" s="316">
        <v>4.5</v>
      </c>
      <c r="H83" s="312">
        <v>11.5</v>
      </c>
      <c r="I83" s="328" t="s">
        <v>907</v>
      </c>
      <c r="J83" s="311" t="s">
        <v>928</v>
      </c>
      <c r="K83" s="312">
        <f t="shared" ref="K83" si="88">H83-F83</f>
        <v>2</v>
      </c>
      <c r="L83" s="313">
        <v>100</v>
      </c>
      <c r="M83" s="314">
        <f t="shared" ref="M83" si="89">(K83*N83)-L83</f>
        <v>1700</v>
      </c>
      <c r="N83" s="312">
        <v>900</v>
      </c>
      <c r="O83" s="311" t="s">
        <v>537</v>
      </c>
      <c r="P83" s="315">
        <v>44931</v>
      </c>
      <c r="Q83" s="197"/>
      <c r="R83" s="203" t="s">
        <v>538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327">
        <v>7</v>
      </c>
      <c r="B84" s="322">
        <v>44930</v>
      </c>
      <c r="C84" s="317"/>
      <c r="D84" s="317" t="s">
        <v>912</v>
      </c>
      <c r="E84" s="316" t="s">
        <v>539</v>
      </c>
      <c r="F84" s="316">
        <v>48</v>
      </c>
      <c r="G84" s="316">
        <v>19</v>
      </c>
      <c r="H84" s="312">
        <v>58</v>
      </c>
      <c r="I84" s="328" t="s">
        <v>913</v>
      </c>
      <c r="J84" s="311" t="s">
        <v>929</v>
      </c>
      <c r="K84" s="312">
        <f t="shared" ref="K84" si="90">H84-F84</f>
        <v>10</v>
      </c>
      <c r="L84" s="313">
        <v>100</v>
      </c>
      <c r="M84" s="314">
        <f t="shared" ref="M84" si="91">(K84*N84)-L84</f>
        <v>1650</v>
      </c>
      <c r="N84" s="312">
        <v>175</v>
      </c>
      <c r="O84" s="311" t="s">
        <v>537</v>
      </c>
      <c r="P84" s="315">
        <v>44931</v>
      </c>
      <c r="Q84" s="197"/>
      <c r="R84" s="203" t="s">
        <v>538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327">
        <v>8</v>
      </c>
      <c r="B85" s="322">
        <v>44930</v>
      </c>
      <c r="C85" s="317"/>
      <c r="D85" s="317" t="s">
        <v>918</v>
      </c>
      <c r="E85" s="316" t="s">
        <v>539</v>
      </c>
      <c r="F85" s="316">
        <v>51.5</v>
      </c>
      <c r="G85" s="316">
        <v>19</v>
      </c>
      <c r="H85" s="312">
        <v>71.5</v>
      </c>
      <c r="I85" s="328" t="s">
        <v>919</v>
      </c>
      <c r="J85" s="311" t="s">
        <v>920</v>
      </c>
      <c r="K85" s="312">
        <f t="shared" ref="K85:K86" si="92">H85-F85</f>
        <v>20</v>
      </c>
      <c r="L85" s="313">
        <v>100</v>
      </c>
      <c r="M85" s="314">
        <f t="shared" ref="M85:M86" si="93">(K85*N85)-L85</f>
        <v>900</v>
      </c>
      <c r="N85" s="312">
        <v>50</v>
      </c>
      <c r="O85" s="311" t="s">
        <v>537</v>
      </c>
      <c r="P85" s="315">
        <v>44930</v>
      </c>
      <c r="Q85" s="197"/>
      <c r="R85" s="203" t="s">
        <v>538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267">
        <v>9</v>
      </c>
      <c r="B86" s="281">
        <v>44931</v>
      </c>
      <c r="C86" s="273"/>
      <c r="D86" s="273" t="s">
        <v>906</v>
      </c>
      <c r="E86" s="274" t="s">
        <v>539</v>
      </c>
      <c r="F86" s="274">
        <v>9.25</v>
      </c>
      <c r="G86" s="274">
        <v>4.5</v>
      </c>
      <c r="H86" s="269">
        <v>4.5</v>
      </c>
      <c r="I86" s="286" t="s">
        <v>934</v>
      </c>
      <c r="J86" s="268" t="s">
        <v>972</v>
      </c>
      <c r="K86" s="269">
        <f t="shared" si="92"/>
        <v>-4.75</v>
      </c>
      <c r="L86" s="270">
        <v>100</v>
      </c>
      <c r="M86" s="271">
        <f t="shared" si="93"/>
        <v>-4375</v>
      </c>
      <c r="N86" s="269">
        <v>900</v>
      </c>
      <c r="O86" s="268" t="s">
        <v>549</v>
      </c>
      <c r="P86" s="272">
        <v>44938</v>
      </c>
      <c r="Q86" s="197"/>
      <c r="R86" s="203" t="s">
        <v>538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327">
        <v>10</v>
      </c>
      <c r="B87" s="322">
        <v>44932</v>
      </c>
      <c r="C87" s="317"/>
      <c r="D87" s="317" t="s">
        <v>935</v>
      </c>
      <c r="E87" s="316" t="s">
        <v>539</v>
      </c>
      <c r="F87" s="316">
        <v>42</v>
      </c>
      <c r="G87" s="316">
        <v>27</v>
      </c>
      <c r="H87" s="312">
        <v>49</v>
      </c>
      <c r="I87" s="328" t="s">
        <v>936</v>
      </c>
      <c r="J87" s="311" t="s">
        <v>940</v>
      </c>
      <c r="K87" s="312">
        <f t="shared" ref="K87:K88" si="94">H87-F87</f>
        <v>7</v>
      </c>
      <c r="L87" s="313">
        <v>100</v>
      </c>
      <c r="M87" s="314">
        <f t="shared" ref="M87:M88" si="95">(K87*N87)-L87</f>
        <v>2000</v>
      </c>
      <c r="N87" s="312">
        <v>300</v>
      </c>
      <c r="O87" s="311" t="s">
        <v>537</v>
      </c>
      <c r="P87" s="315">
        <v>44935</v>
      </c>
      <c r="Q87" s="197"/>
      <c r="R87" s="203" t="s">
        <v>801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267">
        <v>11</v>
      </c>
      <c r="B88" s="281">
        <v>44935</v>
      </c>
      <c r="C88" s="273"/>
      <c r="D88" s="273" t="s">
        <v>947</v>
      </c>
      <c r="E88" s="274" t="s">
        <v>539</v>
      </c>
      <c r="F88" s="274">
        <v>45</v>
      </c>
      <c r="G88" s="274">
        <v>28</v>
      </c>
      <c r="H88" s="269">
        <v>28</v>
      </c>
      <c r="I88" s="286" t="s">
        <v>936</v>
      </c>
      <c r="J88" s="268" t="s">
        <v>952</v>
      </c>
      <c r="K88" s="269">
        <f t="shared" si="94"/>
        <v>-17</v>
      </c>
      <c r="L88" s="270">
        <v>100</v>
      </c>
      <c r="M88" s="271">
        <f t="shared" si="95"/>
        <v>-5200</v>
      </c>
      <c r="N88" s="269">
        <v>300</v>
      </c>
      <c r="O88" s="268" t="s">
        <v>549</v>
      </c>
      <c r="P88" s="272">
        <v>44936</v>
      </c>
      <c r="Q88" s="197"/>
      <c r="R88" s="203" t="s">
        <v>801</v>
      </c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267">
        <v>12</v>
      </c>
      <c r="B89" s="281">
        <v>44936</v>
      </c>
      <c r="C89" s="273"/>
      <c r="D89" s="273" t="s">
        <v>950</v>
      </c>
      <c r="E89" s="274" t="s">
        <v>539</v>
      </c>
      <c r="F89" s="274">
        <v>9</v>
      </c>
      <c r="G89" s="274">
        <v>5</v>
      </c>
      <c r="H89" s="269">
        <v>5</v>
      </c>
      <c r="I89" s="286" t="s">
        <v>951</v>
      </c>
      <c r="J89" s="268" t="s">
        <v>971</v>
      </c>
      <c r="K89" s="269">
        <f t="shared" ref="K89" si="96">H89-F89</f>
        <v>-4</v>
      </c>
      <c r="L89" s="270">
        <v>100</v>
      </c>
      <c r="M89" s="271">
        <f t="shared" ref="M89" si="97">(K89*N89)-L89</f>
        <v>-5300</v>
      </c>
      <c r="N89" s="269">
        <v>1300</v>
      </c>
      <c r="O89" s="268" t="s">
        <v>549</v>
      </c>
      <c r="P89" s="272">
        <v>44938</v>
      </c>
      <c r="Q89" s="197"/>
      <c r="R89" s="203" t="s">
        <v>538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267">
        <v>13</v>
      </c>
      <c r="B90" s="281">
        <v>44936</v>
      </c>
      <c r="C90" s="273"/>
      <c r="D90" s="273" t="s">
        <v>953</v>
      </c>
      <c r="E90" s="274" t="s">
        <v>539</v>
      </c>
      <c r="F90" s="274">
        <v>61.5</v>
      </c>
      <c r="G90" s="274">
        <v>30</v>
      </c>
      <c r="H90" s="269">
        <v>30</v>
      </c>
      <c r="I90" s="286" t="s">
        <v>919</v>
      </c>
      <c r="J90" s="268" t="s">
        <v>965</v>
      </c>
      <c r="K90" s="269">
        <f t="shared" ref="K90:K91" si="98">H90-F90</f>
        <v>-31.5</v>
      </c>
      <c r="L90" s="270">
        <v>100</v>
      </c>
      <c r="M90" s="271">
        <f t="shared" ref="M90:M91" si="99">(K90*N90)-L90</f>
        <v>-1675</v>
      </c>
      <c r="N90" s="269">
        <v>50</v>
      </c>
      <c r="O90" s="268" t="s">
        <v>549</v>
      </c>
      <c r="P90" s="272">
        <v>44936</v>
      </c>
      <c r="Q90" s="197"/>
      <c r="R90" s="203" t="s">
        <v>801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27">
        <v>14</v>
      </c>
      <c r="B91" s="322">
        <v>44936</v>
      </c>
      <c r="C91" s="317"/>
      <c r="D91" s="317" t="s">
        <v>959</v>
      </c>
      <c r="E91" s="316" t="s">
        <v>539</v>
      </c>
      <c r="F91" s="316">
        <v>39</v>
      </c>
      <c r="G91" s="316">
        <v>14</v>
      </c>
      <c r="H91" s="312">
        <v>50.5</v>
      </c>
      <c r="I91" s="328" t="s">
        <v>960</v>
      </c>
      <c r="J91" s="311" t="s">
        <v>961</v>
      </c>
      <c r="K91" s="312">
        <f t="shared" si="98"/>
        <v>11.5</v>
      </c>
      <c r="L91" s="313">
        <v>100</v>
      </c>
      <c r="M91" s="314">
        <f t="shared" si="99"/>
        <v>1625</v>
      </c>
      <c r="N91" s="312">
        <v>150</v>
      </c>
      <c r="O91" s="311" t="s">
        <v>537</v>
      </c>
      <c r="P91" s="315">
        <v>44936</v>
      </c>
      <c r="Q91" s="197"/>
      <c r="R91" s="203" t="s">
        <v>538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27">
        <v>15</v>
      </c>
      <c r="B92" s="322">
        <v>44936</v>
      </c>
      <c r="C92" s="317"/>
      <c r="D92" s="317" t="s">
        <v>935</v>
      </c>
      <c r="E92" s="316" t="s">
        <v>539</v>
      </c>
      <c r="F92" s="316">
        <v>38</v>
      </c>
      <c r="G92" s="316">
        <v>23</v>
      </c>
      <c r="H92" s="312">
        <v>47</v>
      </c>
      <c r="I92" s="328" t="s">
        <v>936</v>
      </c>
      <c r="J92" s="311" t="s">
        <v>744</v>
      </c>
      <c r="K92" s="312">
        <f t="shared" ref="K92" si="100">H92-F92</f>
        <v>9</v>
      </c>
      <c r="L92" s="313">
        <v>100</v>
      </c>
      <c r="M92" s="314">
        <f t="shared" ref="M92" si="101">(K92*N92)-L92</f>
        <v>2600</v>
      </c>
      <c r="N92" s="312">
        <v>300</v>
      </c>
      <c r="O92" s="311" t="s">
        <v>537</v>
      </c>
      <c r="P92" s="315">
        <v>44937</v>
      </c>
      <c r="Q92" s="197"/>
      <c r="R92" s="203" t="s">
        <v>801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27">
        <v>16</v>
      </c>
      <c r="B93" s="322">
        <v>44937</v>
      </c>
      <c r="C93" s="317"/>
      <c r="D93" s="317" t="s">
        <v>967</v>
      </c>
      <c r="E93" s="316" t="s">
        <v>539</v>
      </c>
      <c r="F93" s="316">
        <v>47.5</v>
      </c>
      <c r="G93" s="316">
        <v>17</v>
      </c>
      <c r="H93" s="312">
        <v>70</v>
      </c>
      <c r="I93" s="328" t="s">
        <v>913</v>
      </c>
      <c r="J93" s="311" t="s">
        <v>968</v>
      </c>
      <c r="K93" s="312">
        <f t="shared" ref="K93:K95" si="102">H93-F93</f>
        <v>22.5</v>
      </c>
      <c r="L93" s="313">
        <v>100</v>
      </c>
      <c r="M93" s="314">
        <f t="shared" ref="M93:M96" si="103">(K93*N93)-L93</f>
        <v>1025</v>
      </c>
      <c r="N93" s="312">
        <v>50</v>
      </c>
      <c r="O93" s="311" t="s">
        <v>537</v>
      </c>
      <c r="P93" s="315">
        <v>44937</v>
      </c>
      <c r="Q93" s="197"/>
      <c r="R93" s="203" t="s">
        <v>538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327">
        <v>17</v>
      </c>
      <c r="B94" s="322">
        <v>44942</v>
      </c>
      <c r="C94" s="317"/>
      <c r="D94" s="317" t="s">
        <v>982</v>
      </c>
      <c r="E94" s="316" t="s">
        <v>539</v>
      </c>
      <c r="F94" s="316">
        <v>21</v>
      </c>
      <c r="G94" s="316">
        <v>7</v>
      </c>
      <c r="H94" s="312">
        <v>29</v>
      </c>
      <c r="I94" s="328" t="s">
        <v>983</v>
      </c>
      <c r="J94" s="311" t="s">
        <v>984</v>
      </c>
      <c r="K94" s="312">
        <f t="shared" si="102"/>
        <v>8</v>
      </c>
      <c r="L94" s="313">
        <v>100</v>
      </c>
      <c r="M94" s="314">
        <f t="shared" si="103"/>
        <v>2300</v>
      </c>
      <c r="N94" s="312">
        <v>300</v>
      </c>
      <c r="O94" s="311" t="s">
        <v>537</v>
      </c>
      <c r="P94" s="315">
        <v>44943</v>
      </c>
      <c r="Q94" s="197"/>
      <c r="R94" s="203" t="s">
        <v>801</v>
      </c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412">
        <v>18</v>
      </c>
      <c r="B95" s="414">
        <v>44943</v>
      </c>
      <c r="C95" s="317"/>
      <c r="D95" s="317" t="s">
        <v>986</v>
      </c>
      <c r="E95" s="316" t="s">
        <v>539</v>
      </c>
      <c r="F95" s="316">
        <v>49</v>
      </c>
      <c r="G95" s="316"/>
      <c r="H95" s="312">
        <v>66</v>
      </c>
      <c r="I95" s="328"/>
      <c r="J95" s="412" t="s">
        <v>992</v>
      </c>
      <c r="K95" s="312">
        <f t="shared" si="102"/>
        <v>17</v>
      </c>
      <c r="L95" s="313">
        <v>100</v>
      </c>
      <c r="M95" s="314">
        <f t="shared" si="103"/>
        <v>4575</v>
      </c>
      <c r="N95" s="312">
        <v>275</v>
      </c>
      <c r="O95" s="412" t="s">
        <v>537</v>
      </c>
      <c r="P95" s="414">
        <v>44944</v>
      </c>
      <c r="Q95" s="197"/>
      <c r="R95" s="203" t="s">
        <v>801</v>
      </c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413"/>
      <c r="B96" s="413"/>
      <c r="C96" s="317"/>
      <c r="D96" s="317" t="s">
        <v>987</v>
      </c>
      <c r="E96" s="316" t="s">
        <v>988</v>
      </c>
      <c r="F96" s="316">
        <v>29</v>
      </c>
      <c r="G96" s="316"/>
      <c r="H96" s="312">
        <v>35</v>
      </c>
      <c r="I96" s="328"/>
      <c r="J96" s="413"/>
      <c r="K96" s="312">
        <f>F96-H96</f>
        <v>-6</v>
      </c>
      <c r="L96" s="313">
        <v>100</v>
      </c>
      <c r="M96" s="314">
        <f t="shared" si="103"/>
        <v>-1750</v>
      </c>
      <c r="N96" s="312">
        <v>275</v>
      </c>
      <c r="O96" s="413"/>
      <c r="P96" s="413"/>
      <c r="Q96" s="197"/>
      <c r="R96" s="203"/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327">
        <v>19</v>
      </c>
      <c r="B97" s="322">
        <v>44944</v>
      </c>
      <c r="C97" s="317"/>
      <c r="D97" s="317" t="s">
        <v>990</v>
      </c>
      <c r="E97" s="316" t="s">
        <v>539</v>
      </c>
      <c r="F97" s="316">
        <v>102</v>
      </c>
      <c r="G97" s="316">
        <v>60</v>
      </c>
      <c r="H97" s="312">
        <v>128</v>
      </c>
      <c r="I97" s="328" t="s">
        <v>991</v>
      </c>
      <c r="J97" s="311" t="s">
        <v>984</v>
      </c>
      <c r="K97" s="312">
        <f t="shared" ref="K97:K98" si="104">H97-F97</f>
        <v>26</v>
      </c>
      <c r="L97" s="313">
        <v>100</v>
      </c>
      <c r="M97" s="314">
        <f t="shared" ref="M97:M98" si="105">(K97*N97)-L97</f>
        <v>2500</v>
      </c>
      <c r="N97" s="312">
        <v>100</v>
      </c>
      <c r="O97" s="311" t="s">
        <v>537</v>
      </c>
      <c r="P97" s="315">
        <v>44945</v>
      </c>
      <c r="Q97" s="197"/>
      <c r="R97" s="203" t="s">
        <v>801</v>
      </c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267">
        <v>20</v>
      </c>
      <c r="B98" s="281">
        <v>44944</v>
      </c>
      <c r="C98" s="273"/>
      <c r="D98" s="273" t="s">
        <v>993</v>
      </c>
      <c r="E98" s="274" t="s">
        <v>539</v>
      </c>
      <c r="F98" s="274">
        <v>6.25</v>
      </c>
      <c r="G98" s="274">
        <v>2</v>
      </c>
      <c r="H98" s="269">
        <v>2</v>
      </c>
      <c r="I98" s="286" t="s">
        <v>994</v>
      </c>
      <c r="J98" s="268" t="s">
        <v>999</v>
      </c>
      <c r="K98" s="269">
        <f t="shared" si="104"/>
        <v>-4.25</v>
      </c>
      <c r="L98" s="270">
        <v>100</v>
      </c>
      <c r="M98" s="271">
        <f t="shared" si="105"/>
        <v>-4137.5</v>
      </c>
      <c r="N98" s="269">
        <v>950</v>
      </c>
      <c r="O98" s="268" t="s">
        <v>549</v>
      </c>
      <c r="P98" s="272">
        <v>44946</v>
      </c>
      <c r="Q98" s="197"/>
      <c r="R98" s="203" t="s">
        <v>801</v>
      </c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267">
        <v>21</v>
      </c>
      <c r="B99" s="281">
        <v>44945</v>
      </c>
      <c r="C99" s="273"/>
      <c r="D99" s="273" t="s">
        <v>998</v>
      </c>
      <c r="E99" s="274" t="s">
        <v>539</v>
      </c>
      <c r="F99" s="274">
        <v>107</v>
      </c>
      <c r="G99" s="274">
        <v>65</v>
      </c>
      <c r="H99" s="269">
        <v>65</v>
      </c>
      <c r="I99" s="286" t="s">
        <v>991</v>
      </c>
      <c r="J99" s="268" t="s">
        <v>1004</v>
      </c>
      <c r="K99" s="269">
        <f t="shared" ref="K99:K100" si="106">H99-F99</f>
        <v>-42</v>
      </c>
      <c r="L99" s="270">
        <v>100</v>
      </c>
      <c r="M99" s="271">
        <f t="shared" ref="M99:M100" si="107">(K99*N99)-L99</f>
        <v>-4300</v>
      </c>
      <c r="N99" s="269">
        <v>100</v>
      </c>
      <c r="O99" s="268" t="s">
        <v>549</v>
      </c>
      <c r="P99" s="272">
        <v>44946</v>
      </c>
      <c r="Q99" s="197"/>
      <c r="R99" s="203" t="s">
        <v>801</v>
      </c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356">
        <v>22</v>
      </c>
      <c r="B100" s="357">
        <v>44949</v>
      </c>
      <c r="C100" s="358"/>
      <c r="D100" s="358" t="s">
        <v>1005</v>
      </c>
      <c r="E100" s="359" t="s">
        <v>539</v>
      </c>
      <c r="F100" s="359">
        <v>59</v>
      </c>
      <c r="G100" s="359">
        <v>30</v>
      </c>
      <c r="H100" s="360">
        <v>61.5</v>
      </c>
      <c r="I100" s="361" t="s">
        <v>1006</v>
      </c>
      <c r="J100" s="362" t="s">
        <v>1007</v>
      </c>
      <c r="K100" s="360">
        <f t="shared" si="106"/>
        <v>2.5</v>
      </c>
      <c r="L100" s="363">
        <v>100</v>
      </c>
      <c r="M100" s="364">
        <f t="shared" si="107"/>
        <v>25</v>
      </c>
      <c r="N100" s="360">
        <v>50</v>
      </c>
      <c r="O100" s="362" t="s">
        <v>658</v>
      </c>
      <c r="P100" s="365">
        <v>44949</v>
      </c>
      <c r="Q100" s="197"/>
      <c r="R100" s="203" t="s">
        <v>538</v>
      </c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412">
        <v>23</v>
      </c>
      <c r="B101" s="414">
        <v>44950</v>
      </c>
      <c r="C101" s="317"/>
      <c r="D101" s="317" t="s">
        <v>1036</v>
      </c>
      <c r="E101" s="316" t="s">
        <v>539</v>
      </c>
      <c r="F101" s="316">
        <v>100</v>
      </c>
      <c r="G101" s="316"/>
      <c r="H101" s="312">
        <v>47.5</v>
      </c>
      <c r="I101" s="328"/>
      <c r="J101" s="412" t="s">
        <v>1017</v>
      </c>
      <c r="K101" s="312">
        <f>H101-F101</f>
        <v>-52.5</v>
      </c>
      <c r="L101" s="313">
        <v>100</v>
      </c>
      <c r="M101" s="314">
        <f>K101*50</f>
        <v>-2625</v>
      </c>
      <c r="N101" s="312">
        <v>50</v>
      </c>
      <c r="O101" s="412" t="s">
        <v>537</v>
      </c>
      <c r="P101" s="414">
        <v>44951</v>
      </c>
      <c r="Q101" s="197"/>
      <c r="R101" s="203" t="s">
        <v>801</v>
      </c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413"/>
      <c r="B102" s="413"/>
      <c r="C102" s="317"/>
      <c r="D102" s="317" t="s">
        <v>1037</v>
      </c>
      <c r="E102" s="316" t="s">
        <v>539</v>
      </c>
      <c r="F102" s="316">
        <v>78</v>
      </c>
      <c r="G102" s="316"/>
      <c r="H102" s="312">
        <v>242.5</v>
      </c>
      <c r="I102" s="328"/>
      <c r="J102" s="413"/>
      <c r="K102" s="312">
        <f>H102-F102</f>
        <v>164.5</v>
      </c>
      <c r="L102" s="313">
        <v>100</v>
      </c>
      <c r="M102" s="314">
        <f>K102*50</f>
        <v>8225</v>
      </c>
      <c r="N102" s="312">
        <v>50</v>
      </c>
      <c r="O102" s="413"/>
      <c r="P102" s="413"/>
      <c r="Q102" s="197"/>
      <c r="R102" s="203"/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412">
        <v>24</v>
      </c>
      <c r="B103" s="414">
        <v>44951</v>
      </c>
      <c r="C103" s="317"/>
      <c r="D103" s="317" t="s">
        <v>1038</v>
      </c>
      <c r="E103" s="316" t="s">
        <v>539</v>
      </c>
      <c r="F103" s="316">
        <v>96</v>
      </c>
      <c r="G103" s="316"/>
      <c r="H103" s="312">
        <v>37.5</v>
      </c>
      <c r="I103" s="328"/>
      <c r="J103" s="412" t="s">
        <v>1029</v>
      </c>
      <c r="K103" s="312">
        <f>H103-F103</f>
        <v>-58.5</v>
      </c>
      <c r="L103" s="313">
        <v>100</v>
      </c>
      <c r="M103" s="314">
        <f>K103*50</f>
        <v>-2925</v>
      </c>
      <c r="N103" s="312">
        <v>50</v>
      </c>
      <c r="O103" s="412" t="s">
        <v>537</v>
      </c>
      <c r="P103" s="414">
        <v>44953</v>
      </c>
      <c r="Q103" s="197"/>
      <c r="R103" s="203" t="s">
        <v>801</v>
      </c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413"/>
      <c r="B104" s="413"/>
      <c r="C104" s="317"/>
      <c r="D104" s="317" t="s">
        <v>1039</v>
      </c>
      <c r="E104" s="316" t="s">
        <v>539</v>
      </c>
      <c r="F104" s="316">
        <v>108</v>
      </c>
      <c r="G104" s="316"/>
      <c r="H104" s="312">
        <v>277.5</v>
      </c>
      <c r="I104" s="328"/>
      <c r="J104" s="413"/>
      <c r="K104" s="312">
        <f>H104-F104</f>
        <v>169.5</v>
      </c>
      <c r="L104" s="313">
        <v>100</v>
      </c>
      <c r="M104" s="314">
        <f>K104*50</f>
        <v>8475</v>
      </c>
      <c r="N104" s="312">
        <v>50</v>
      </c>
      <c r="O104" s="413"/>
      <c r="P104" s="413"/>
      <c r="Q104" s="197"/>
      <c r="R104" s="203"/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246">
        <v>25</v>
      </c>
      <c r="B105" s="249">
        <v>44951</v>
      </c>
      <c r="C105" s="235"/>
      <c r="D105" s="235" t="s">
        <v>1018</v>
      </c>
      <c r="E105" s="201" t="s">
        <v>539</v>
      </c>
      <c r="F105" s="201" t="s">
        <v>1019</v>
      </c>
      <c r="G105" s="201">
        <v>0.2</v>
      </c>
      <c r="H105" s="202"/>
      <c r="I105" s="297" t="s">
        <v>1020</v>
      </c>
      <c r="J105" s="246" t="s">
        <v>540</v>
      </c>
      <c r="K105" s="202"/>
      <c r="L105" s="218"/>
      <c r="M105" s="219"/>
      <c r="N105" s="202"/>
      <c r="O105" s="246"/>
      <c r="P105" s="246"/>
      <c r="Q105" s="197"/>
      <c r="R105" s="203" t="s">
        <v>538</v>
      </c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370">
        <v>26</v>
      </c>
      <c r="B106" s="371">
        <v>44951</v>
      </c>
      <c r="C106" s="317"/>
      <c r="D106" s="317" t="s">
        <v>1016</v>
      </c>
      <c r="E106" s="316" t="s">
        <v>539</v>
      </c>
      <c r="F106" s="316">
        <v>95</v>
      </c>
      <c r="G106" s="316"/>
      <c r="H106" s="312">
        <v>145</v>
      </c>
      <c r="I106" s="328" t="s">
        <v>1021</v>
      </c>
      <c r="J106" s="311" t="s">
        <v>1022</v>
      </c>
      <c r="K106" s="312">
        <f t="shared" ref="K106" si="108">H106-F106</f>
        <v>50</v>
      </c>
      <c r="L106" s="313">
        <v>100</v>
      </c>
      <c r="M106" s="314">
        <f t="shared" ref="M106" si="109">(K106*N106)-L106</f>
        <v>1150</v>
      </c>
      <c r="N106" s="312">
        <v>25</v>
      </c>
      <c r="O106" s="311" t="s">
        <v>537</v>
      </c>
      <c r="P106" s="315">
        <v>44951</v>
      </c>
      <c r="Q106" s="197"/>
      <c r="R106" s="203" t="s">
        <v>538</v>
      </c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296">
        <v>27</v>
      </c>
      <c r="B107" s="281">
        <v>44953</v>
      </c>
      <c r="C107" s="273"/>
      <c r="D107" s="273" t="s">
        <v>1030</v>
      </c>
      <c r="E107" s="274" t="s">
        <v>539</v>
      </c>
      <c r="F107" s="274">
        <v>48</v>
      </c>
      <c r="G107" s="274">
        <v>34</v>
      </c>
      <c r="H107" s="269">
        <v>35</v>
      </c>
      <c r="I107" s="286" t="s">
        <v>1031</v>
      </c>
      <c r="J107" s="268" t="s">
        <v>1051</v>
      </c>
      <c r="K107" s="269">
        <f t="shared" ref="K107" si="110">H107-F107</f>
        <v>-13</v>
      </c>
      <c r="L107" s="270">
        <v>100</v>
      </c>
      <c r="M107" s="271">
        <f t="shared" ref="M107" si="111">(K107*N107)-L107</f>
        <v>-4000</v>
      </c>
      <c r="N107" s="269">
        <v>300</v>
      </c>
      <c r="O107" s="268" t="s">
        <v>549</v>
      </c>
      <c r="P107" s="272">
        <v>44956</v>
      </c>
      <c r="Q107" s="197"/>
      <c r="R107" s="203" t="s">
        <v>538</v>
      </c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415">
        <v>28</v>
      </c>
      <c r="B108" s="417">
        <v>44953</v>
      </c>
      <c r="C108" s="255"/>
      <c r="D108" s="255" t="s">
        <v>1040</v>
      </c>
      <c r="E108" s="256" t="s">
        <v>539</v>
      </c>
      <c r="F108" s="256" t="s">
        <v>1034</v>
      </c>
      <c r="G108" s="256"/>
      <c r="H108" s="256"/>
      <c r="I108" s="382"/>
      <c r="J108" s="418" t="s">
        <v>540</v>
      </c>
      <c r="K108" s="256"/>
      <c r="L108" s="383"/>
      <c r="M108" s="384"/>
      <c r="N108" s="256"/>
      <c r="O108" s="226"/>
      <c r="P108" s="199"/>
      <c r="Q108" s="197"/>
      <c r="R108" s="203" t="s">
        <v>801</v>
      </c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416"/>
      <c r="B109" s="416"/>
      <c r="C109" s="255"/>
      <c r="D109" s="255" t="s">
        <v>1041</v>
      </c>
      <c r="E109" s="256" t="s">
        <v>539</v>
      </c>
      <c r="F109" s="256" t="s">
        <v>1035</v>
      </c>
      <c r="G109" s="256"/>
      <c r="H109" s="256"/>
      <c r="I109" s="382"/>
      <c r="J109" s="419"/>
      <c r="K109" s="256"/>
      <c r="L109" s="383"/>
      <c r="M109" s="384"/>
      <c r="N109" s="256"/>
      <c r="O109" s="226"/>
      <c r="P109" s="199"/>
      <c r="Q109" s="197"/>
      <c r="R109" s="203"/>
      <c r="S109" s="197"/>
      <c r="T109" s="197"/>
      <c r="U109" s="197"/>
      <c r="V109" s="197"/>
      <c r="W109" s="197"/>
      <c r="X109" s="203"/>
      <c r="Y109" s="197"/>
      <c r="Z109" s="197"/>
      <c r="AA109" s="197"/>
      <c r="AB109" s="197"/>
      <c r="AC109" s="197"/>
      <c r="AD109" s="203"/>
      <c r="AE109" s="197"/>
      <c r="AF109" s="197"/>
      <c r="AG109" s="197"/>
      <c r="AH109" s="197"/>
      <c r="AI109" s="197"/>
      <c r="AJ109" s="203"/>
      <c r="AK109" s="197"/>
      <c r="AL109" s="197"/>
    </row>
    <row r="110" spans="1:38" s="198" customFormat="1" ht="15.6" customHeight="1">
      <c r="A110" s="296"/>
      <c r="B110" s="244"/>
      <c r="C110" s="235"/>
      <c r="D110" s="235"/>
      <c r="E110" s="201"/>
      <c r="F110" s="201"/>
      <c r="G110" s="201"/>
      <c r="H110" s="202"/>
      <c r="I110" s="297"/>
      <c r="J110" s="226"/>
      <c r="K110" s="202"/>
      <c r="L110" s="218"/>
      <c r="M110" s="219"/>
      <c r="N110" s="202"/>
      <c r="O110" s="226"/>
      <c r="P110" s="199"/>
      <c r="Q110" s="197"/>
      <c r="R110" s="203"/>
      <c r="S110" s="197"/>
      <c r="T110" s="197"/>
      <c r="U110" s="197"/>
      <c r="V110" s="197"/>
      <c r="W110" s="197"/>
      <c r="X110" s="203"/>
      <c r="Y110" s="197"/>
      <c r="Z110" s="197"/>
      <c r="AA110" s="197"/>
      <c r="AB110" s="197"/>
      <c r="AC110" s="197"/>
      <c r="AD110" s="203"/>
      <c r="AE110" s="197"/>
      <c r="AF110" s="197"/>
      <c r="AG110" s="197"/>
      <c r="AH110" s="197"/>
      <c r="AI110" s="197"/>
      <c r="AJ110" s="203"/>
      <c r="AK110" s="197"/>
      <c r="AL110" s="197"/>
    </row>
    <row r="111" spans="1:38" s="198" customFormat="1" ht="15.6" customHeight="1">
      <c r="A111" s="348"/>
      <c r="B111" s="229"/>
      <c r="C111" s="200"/>
      <c r="D111" s="200"/>
      <c r="E111" s="230"/>
      <c r="F111" s="230"/>
      <c r="G111" s="230"/>
      <c r="H111" s="349"/>
      <c r="I111" s="350"/>
      <c r="J111" s="292"/>
      <c r="K111" s="349"/>
      <c r="L111" s="351"/>
      <c r="M111" s="352"/>
      <c r="N111" s="349"/>
      <c r="O111" s="292"/>
      <c r="P111" s="229"/>
      <c r="Q111" s="197"/>
      <c r="R111" s="203"/>
      <c r="S111" s="197"/>
      <c r="T111" s="197"/>
      <c r="U111" s="197"/>
      <c r="V111" s="197"/>
      <c r="W111" s="197"/>
      <c r="X111" s="203"/>
      <c r="Y111" s="197"/>
      <c r="Z111" s="197"/>
      <c r="AA111" s="197"/>
      <c r="AB111" s="197"/>
      <c r="AC111" s="197"/>
      <c r="AD111" s="203"/>
      <c r="AE111" s="197"/>
      <c r="AF111" s="197"/>
      <c r="AG111" s="197"/>
      <c r="AH111" s="197"/>
      <c r="AI111" s="197"/>
      <c r="AJ111" s="203"/>
      <c r="AK111" s="197"/>
      <c r="AL111" s="197"/>
    </row>
    <row r="112" spans="1:38" ht="38.25" customHeight="1">
      <c r="A112" s="92" t="s">
        <v>561</v>
      </c>
      <c r="B112" s="139"/>
      <c r="C112" s="139"/>
      <c r="D112" s="140"/>
      <c r="E112" s="124"/>
      <c r="F112" s="6"/>
      <c r="G112" s="6"/>
      <c r="H112" s="125"/>
      <c r="I112" s="141"/>
      <c r="J112" s="1"/>
      <c r="K112" s="6"/>
      <c r="L112" s="6"/>
      <c r="M112" s="6"/>
      <c r="N112" s="1"/>
      <c r="O112" s="1"/>
      <c r="Q112" s="1"/>
      <c r="R112" s="6"/>
      <c r="S112" s="1"/>
      <c r="T112" s="1"/>
      <c r="U112" s="1"/>
      <c r="V112" s="1"/>
      <c r="W112" s="1"/>
      <c r="X112" s="6"/>
      <c r="Y112" s="1"/>
      <c r="Z112" s="1"/>
      <c r="AA112" s="1"/>
      <c r="AB112" s="1"/>
      <c r="AC112" s="1"/>
      <c r="AD112" s="6"/>
      <c r="AE112" s="1"/>
      <c r="AF112" s="1"/>
      <c r="AG112" s="1"/>
      <c r="AH112" s="1"/>
      <c r="AI112" s="1"/>
      <c r="AJ112" s="6"/>
      <c r="AK112" s="1"/>
    </row>
    <row r="113" spans="1:38" s="198" customFormat="1" ht="38.25">
      <c r="A113" s="93" t="s">
        <v>16</v>
      </c>
      <c r="B113" s="94" t="s">
        <v>514</v>
      </c>
      <c r="C113" s="94"/>
      <c r="D113" s="95" t="s">
        <v>525</v>
      </c>
      <c r="E113" s="94" t="s">
        <v>526</v>
      </c>
      <c r="F113" s="94" t="s">
        <v>527</v>
      </c>
      <c r="G113" s="94" t="s">
        <v>528</v>
      </c>
      <c r="H113" s="94" t="s">
        <v>529</v>
      </c>
      <c r="I113" s="94" t="s">
        <v>530</v>
      </c>
      <c r="J113" s="93" t="s">
        <v>531</v>
      </c>
      <c r="K113" s="128" t="s">
        <v>548</v>
      </c>
      <c r="L113" s="129" t="s">
        <v>533</v>
      </c>
      <c r="M113" s="96" t="s">
        <v>534</v>
      </c>
      <c r="N113" s="94" t="s">
        <v>535</v>
      </c>
      <c r="O113" s="95" t="s">
        <v>536</v>
      </c>
      <c r="P113" s="94" t="s">
        <v>765</v>
      </c>
      <c r="Q113" s="197"/>
      <c r="R113" s="6"/>
      <c r="S113" s="197"/>
      <c r="T113" s="197"/>
      <c r="U113" s="197"/>
      <c r="V113" s="197"/>
      <c r="W113" s="197"/>
      <c r="X113" s="197"/>
      <c r="Y113" s="197"/>
      <c r="Z113" s="197"/>
      <c r="AA113" s="197"/>
      <c r="AB113" s="197"/>
      <c r="AC113" s="197"/>
      <c r="AD113" s="197"/>
      <c r="AE113" s="197"/>
      <c r="AF113" s="197"/>
      <c r="AG113" s="197"/>
      <c r="AH113" s="197"/>
      <c r="AI113" s="197"/>
      <c r="AJ113" s="197"/>
      <c r="AK113" s="197"/>
      <c r="AL113" s="197"/>
    </row>
    <row r="114" spans="1:38" s="198" customFormat="1" ht="12.75" customHeight="1">
      <c r="A114" s="327">
        <v>1</v>
      </c>
      <c r="B114" s="366">
        <v>44840</v>
      </c>
      <c r="C114" s="367"/>
      <c r="D114" s="368" t="s">
        <v>116</v>
      </c>
      <c r="E114" s="369" t="s">
        <v>539</v>
      </c>
      <c r="F114" s="369">
        <v>1405</v>
      </c>
      <c r="G114" s="369">
        <v>1240</v>
      </c>
      <c r="H114" s="369">
        <v>1700</v>
      </c>
      <c r="I114" s="369" t="s">
        <v>839</v>
      </c>
      <c r="J114" s="311" t="s">
        <v>1009</v>
      </c>
      <c r="K114" s="311">
        <f t="shared" ref="K114" si="112">H114-F114</f>
        <v>295</v>
      </c>
      <c r="L114" s="318">
        <f t="shared" ref="L114" si="113">(F114*-0.7)/100</f>
        <v>-9.8349999999999991</v>
      </c>
      <c r="M114" s="319">
        <f t="shared" ref="M114" si="114">(K114+L114)/F114</f>
        <v>0.20296441281138791</v>
      </c>
      <c r="N114" s="311" t="s">
        <v>537</v>
      </c>
      <c r="O114" s="320">
        <v>44950</v>
      </c>
      <c r="P114" s="311"/>
      <c r="Q114" s="197"/>
      <c r="R114" s="1" t="s">
        <v>538</v>
      </c>
      <c r="S114" s="197"/>
      <c r="T114" s="197"/>
      <c r="U114" s="197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/>
      <c r="AF114" s="197"/>
      <c r="AG114" s="197"/>
      <c r="AH114" s="197"/>
      <c r="AI114" s="197"/>
      <c r="AJ114" s="197"/>
      <c r="AK114" s="197"/>
      <c r="AL114" s="197"/>
    </row>
    <row r="115" spans="1:38" ht="14.25" customHeight="1">
      <c r="A115" s="257">
        <v>2</v>
      </c>
      <c r="B115" s="258">
        <v>44840</v>
      </c>
      <c r="C115" s="255"/>
      <c r="D115" s="255" t="s">
        <v>838</v>
      </c>
      <c r="E115" s="256" t="s">
        <v>539</v>
      </c>
      <c r="F115" s="256" t="s">
        <v>840</v>
      </c>
      <c r="G115" s="256">
        <v>1220</v>
      </c>
      <c r="H115" s="256"/>
      <c r="I115" s="256" t="s">
        <v>841</v>
      </c>
      <c r="J115" s="226" t="s">
        <v>540</v>
      </c>
      <c r="K115" s="202"/>
      <c r="L115" s="218"/>
      <c r="M115" s="219"/>
      <c r="N115" s="202"/>
      <c r="O115" s="226"/>
      <c r="P115" s="199"/>
      <c r="Q115" s="197"/>
      <c r="R115" s="197" t="s">
        <v>538</v>
      </c>
      <c r="S115" s="41"/>
      <c r="T115" s="1"/>
      <c r="U115" s="1"/>
      <c r="V115" s="1"/>
      <c r="W115" s="1"/>
      <c r="X115" s="1"/>
      <c r="Y115" s="1"/>
      <c r="Z115" s="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</row>
    <row r="116" spans="1:38" ht="12.75" customHeight="1">
      <c r="A116" s="256"/>
      <c r="B116" s="254"/>
      <c r="C116" s="255"/>
      <c r="D116" s="255"/>
      <c r="E116" s="256"/>
      <c r="F116" s="256"/>
      <c r="G116" s="256"/>
      <c r="H116" s="256"/>
      <c r="I116" s="256"/>
      <c r="J116" s="226"/>
      <c r="K116" s="202"/>
      <c r="L116" s="218"/>
      <c r="M116" s="219"/>
      <c r="N116" s="202"/>
      <c r="O116" s="226"/>
      <c r="P116" s="199"/>
      <c r="R116" s="6"/>
      <c r="S116" s="1"/>
      <c r="T116" s="1"/>
      <c r="U116" s="1"/>
      <c r="V116" s="1"/>
      <c r="W116" s="1"/>
      <c r="X116" s="1"/>
      <c r="Y116" s="1"/>
    </row>
    <row r="117" spans="1:38" ht="12.75" customHeight="1">
      <c r="A117" s="109" t="s">
        <v>541</v>
      </c>
      <c r="B117" s="109"/>
      <c r="C117" s="109"/>
      <c r="D117" s="109"/>
      <c r="E117" s="41"/>
      <c r="F117" s="116" t="s">
        <v>543</v>
      </c>
      <c r="G117" s="54"/>
      <c r="H117" s="54"/>
      <c r="I117" s="54"/>
      <c r="J117" s="6"/>
      <c r="K117" s="132"/>
      <c r="L117" s="133"/>
      <c r="M117" s="6"/>
      <c r="N117" s="99"/>
      <c r="O117" s="142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ht="12.75" customHeight="1">
      <c r="A118" s="115" t="s">
        <v>542</v>
      </c>
      <c r="B118" s="109"/>
      <c r="C118" s="109"/>
      <c r="D118" s="109"/>
      <c r="E118" s="6"/>
      <c r="F118" s="116" t="s">
        <v>545</v>
      </c>
      <c r="G118" s="6"/>
      <c r="H118" s="6" t="s">
        <v>761</v>
      </c>
      <c r="I118" s="6"/>
      <c r="J118" s="1"/>
      <c r="K118" s="6"/>
      <c r="L118" s="6"/>
      <c r="M118" s="6"/>
      <c r="N118" s="1"/>
      <c r="O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15"/>
      <c r="B119" s="109"/>
      <c r="C119" s="109"/>
      <c r="D119" s="109"/>
      <c r="E119" s="6"/>
      <c r="F119" s="116"/>
      <c r="G119" s="6"/>
      <c r="H119" s="6"/>
      <c r="I119" s="6"/>
      <c r="J119" s="1"/>
      <c r="K119" s="6"/>
      <c r="L119" s="6"/>
      <c r="M119" s="6"/>
      <c r="N119" s="1"/>
      <c r="O119" s="1"/>
      <c r="Q119" s="1"/>
      <c r="R119" s="54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15"/>
      <c r="B120" s="109"/>
      <c r="C120" s="109"/>
      <c r="D120" s="109"/>
      <c r="E120" s="6"/>
      <c r="F120" s="116"/>
      <c r="G120" s="54"/>
      <c r="H120" s="41"/>
      <c r="I120" s="54"/>
      <c r="J120" s="6"/>
      <c r="K120" s="132"/>
      <c r="L120" s="133"/>
      <c r="M120" s="6"/>
      <c r="N120" s="99"/>
      <c r="O120" s="134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54"/>
      <c r="B121" s="98"/>
      <c r="C121" s="98"/>
      <c r="D121" s="41"/>
      <c r="E121" s="54"/>
      <c r="F121" s="54"/>
      <c r="G121" s="54"/>
      <c r="H121" s="41"/>
      <c r="I121" s="54"/>
      <c r="J121" s="6"/>
      <c r="K121" s="132"/>
      <c r="L121" s="133"/>
      <c r="M121" s="6"/>
      <c r="N121" s="99"/>
      <c r="O121" s="134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38.25" customHeight="1">
      <c r="A122" s="41"/>
      <c r="B122" s="143" t="s">
        <v>562</v>
      </c>
      <c r="C122" s="143"/>
      <c r="D122" s="143"/>
      <c r="E122" s="143"/>
      <c r="F122" s="6"/>
      <c r="G122" s="6"/>
      <c r="H122" s="126"/>
      <c r="I122" s="6"/>
      <c r="J122" s="126"/>
      <c r="K122" s="127"/>
      <c r="L122" s="6"/>
      <c r="M122" s="6"/>
      <c r="N122" s="1"/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93" t="s">
        <v>16</v>
      </c>
      <c r="B123" s="94" t="s">
        <v>514</v>
      </c>
      <c r="C123" s="94"/>
      <c r="D123" s="95" t="s">
        <v>525</v>
      </c>
      <c r="E123" s="94" t="s">
        <v>526</v>
      </c>
      <c r="F123" s="94" t="s">
        <v>527</v>
      </c>
      <c r="G123" s="94" t="s">
        <v>563</v>
      </c>
      <c r="H123" s="94" t="s">
        <v>564</v>
      </c>
      <c r="I123" s="94" t="s">
        <v>530</v>
      </c>
      <c r="J123" s="144" t="s">
        <v>531</v>
      </c>
      <c r="K123" s="94" t="s">
        <v>532</v>
      </c>
      <c r="L123" s="94" t="s">
        <v>565</v>
      </c>
      <c r="M123" s="94" t="s">
        <v>535</v>
      </c>
      <c r="N123" s="95" t="s">
        <v>536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45">
        <v>1</v>
      </c>
      <c r="B124" s="146">
        <v>41579</v>
      </c>
      <c r="C124" s="146"/>
      <c r="D124" s="147" t="s">
        <v>566</v>
      </c>
      <c r="E124" s="148" t="s">
        <v>567</v>
      </c>
      <c r="F124" s="149">
        <v>82</v>
      </c>
      <c r="G124" s="148" t="s">
        <v>568</v>
      </c>
      <c r="H124" s="148">
        <v>100</v>
      </c>
      <c r="I124" s="150">
        <v>100</v>
      </c>
      <c r="J124" s="151" t="s">
        <v>569</v>
      </c>
      <c r="K124" s="152">
        <f t="shared" ref="K124:K176" si="115">H124-F124</f>
        <v>18</v>
      </c>
      <c r="L124" s="153">
        <f t="shared" ref="L124:L176" si="116">K124/F124</f>
        <v>0.21951219512195122</v>
      </c>
      <c r="M124" s="148" t="s">
        <v>537</v>
      </c>
      <c r="N124" s="154">
        <v>42657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45">
        <v>2</v>
      </c>
      <c r="B125" s="146">
        <v>41794</v>
      </c>
      <c r="C125" s="146"/>
      <c r="D125" s="147" t="s">
        <v>570</v>
      </c>
      <c r="E125" s="148" t="s">
        <v>539</v>
      </c>
      <c r="F125" s="149">
        <v>257</v>
      </c>
      <c r="G125" s="148" t="s">
        <v>568</v>
      </c>
      <c r="H125" s="148">
        <v>300</v>
      </c>
      <c r="I125" s="150">
        <v>300</v>
      </c>
      <c r="J125" s="151" t="s">
        <v>569</v>
      </c>
      <c r="K125" s="152">
        <f t="shared" si="115"/>
        <v>43</v>
      </c>
      <c r="L125" s="153">
        <f t="shared" si="116"/>
        <v>0.16731517509727625</v>
      </c>
      <c r="M125" s="148" t="s">
        <v>537</v>
      </c>
      <c r="N125" s="154">
        <v>41822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45">
        <v>3</v>
      </c>
      <c r="B126" s="146">
        <v>41828</v>
      </c>
      <c r="C126" s="146"/>
      <c r="D126" s="147" t="s">
        <v>571</v>
      </c>
      <c r="E126" s="148" t="s">
        <v>539</v>
      </c>
      <c r="F126" s="149">
        <v>393</v>
      </c>
      <c r="G126" s="148" t="s">
        <v>568</v>
      </c>
      <c r="H126" s="148">
        <v>468</v>
      </c>
      <c r="I126" s="150">
        <v>468</v>
      </c>
      <c r="J126" s="151" t="s">
        <v>569</v>
      </c>
      <c r="K126" s="152">
        <f t="shared" si="115"/>
        <v>75</v>
      </c>
      <c r="L126" s="153">
        <f t="shared" si="116"/>
        <v>0.19083969465648856</v>
      </c>
      <c r="M126" s="148" t="s">
        <v>537</v>
      </c>
      <c r="N126" s="154">
        <v>41863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45">
        <v>4</v>
      </c>
      <c r="B127" s="146">
        <v>41857</v>
      </c>
      <c r="C127" s="146"/>
      <c r="D127" s="147" t="s">
        <v>572</v>
      </c>
      <c r="E127" s="148" t="s">
        <v>539</v>
      </c>
      <c r="F127" s="149">
        <v>205</v>
      </c>
      <c r="G127" s="148" t="s">
        <v>568</v>
      </c>
      <c r="H127" s="148">
        <v>275</v>
      </c>
      <c r="I127" s="150">
        <v>250</v>
      </c>
      <c r="J127" s="151" t="s">
        <v>569</v>
      </c>
      <c r="K127" s="152">
        <f t="shared" si="115"/>
        <v>70</v>
      </c>
      <c r="L127" s="153">
        <f t="shared" si="116"/>
        <v>0.34146341463414637</v>
      </c>
      <c r="M127" s="148" t="s">
        <v>537</v>
      </c>
      <c r="N127" s="154">
        <v>41962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45">
        <v>5</v>
      </c>
      <c r="B128" s="146">
        <v>41886</v>
      </c>
      <c r="C128" s="146"/>
      <c r="D128" s="147" t="s">
        <v>573</v>
      </c>
      <c r="E128" s="148" t="s">
        <v>539</v>
      </c>
      <c r="F128" s="149">
        <v>162</v>
      </c>
      <c r="G128" s="148" t="s">
        <v>568</v>
      </c>
      <c r="H128" s="148">
        <v>190</v>
      </c>
      <c r="I128" s="150">
        <v>190</v>
      </c>
      <c r="J128" s="151" t="s">
        <v>569</v>
      </c>
      <c r="K128" s="152">
        <f t="shared" si="115"/>
        <v>28</v>
      </c>
      <c r="L128" s="153">
        <f t="shared" si="116"/>
        <v>0.1728395061728395</v>
      </c>
      <c r="M128" s="148" t="s">
        <v>537</v>
      </c>
      <c r="N128" s="154">
        <v>42006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6</v>
      </c>
      <c r="B129" s="146">
        <v>41886</v>
      </c>
      <c r="C129" s="146"/>
      <c r="D129" s="147" t="s">
        <v>574</v>
      </c>
      <c r="E129" s="148" t="s">
        <v>539</v>
      </c>
      <c r="F129" s="149">
        <v>75</v>
      </c>
      <c r="G129" s="148" t="s">
        <v>568</v>
      </c>
      <c r="H129" s="148">
        <v>91.5</v>
      </c>
      <c r="I129" s="150" t="s">
        <v>575</v>
      </c>
      <c r="J129" s="151" t="s">
        <v>576</v>
      </c>
      <c r="K129" s="152">
        <f t="shared" si="115"/>
        <v>16.5</v>
      </c>
      <c r="L129" s="153">
        <f t="shared" si="116"/>
        <v>0.22</v>
      </c>
      <c r="M129" s="148" t="s">
        <v>537</v>
      </c>
      <c r="N129" s="154">
        <v>41954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7</v>
      </c>
      <c r="B130" s="146">
        <v>41913</v>
      </c>
      <c r="C130" s="146"/>
      <c r="D130" s="147" t="s">
        <v>577</v>
      </c>
      <c r="E130" s="148" t="s">
        <v>539</v>
      </c>
      <c r="F130" s="149">
        <v>850</v>
      </c>
      <c r="G130" s="148" t="s">
        <v>568</v>
      </c>
      <c r="H130" s="148">
        <v>982.5</v>
      </c>
      <c r="I130" s="150">
        <v>1050</v>
      </c>
      <c r="J130" s="151" t="s">
        <v>578</v>
      </c>
      <c r="K130" s="152">
        <f t="shared" si="115"/>
        <v>132.5</v>
      </c>
      <c r="L130" s="153">
        <f t="shared" si="116"/>
        <v>0.15588235294117647</v>
      </c>
      <c r="M130" s="148" t="s">
        <v>537</v>
      </c>
      <c r="N130" s="154">
        <v>42039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8</v>
      </c>
      <c r="B131" s="146">
        <v>41913</v>
      </c>
      <c r="C131" s="146"/>
      <c r="D131" s="147" t="s">
        <v>579</v>
      </c>
      <c r="E131" s="148" t="s">
        <v>539</v>
      </c>
      <c r="F131" s="149">
        <v>475</v>
      </c>
      <c r="G131" s="148" t="s">
        <v>568</v>
      </c>
      <c r="H131" s="148">
        <v>515</v>
      </c>
      <c r="I131" s="150">
        <v>600</v>
      </c>
      <c r="J131" s="151" t="s">
        <v>580</v>
      </c>
      <c r="K131" s="152">
        <f t="shared" si="115"/>
        <v>40</v>
      </c>
      <c r="L131" s="153">
        <f t="shared" si="116"/>
        <v>8.4210526315789472E-2</v>
      </c>
      <c r="M131" s="148" t="s">
        <v>537</v>
      </c>
      <c r="N131" s="154">
        <v>41939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9</v>
      </c>
      <c r="B132" s="146">
        <v>41913</v>
      </c>
      <c r="C132" s="146"/>
      <c r="D132" s="147" t="s">
        <v>581</v>
      </c>
      <c r="E132" s="148" t="s">
        <v>539</v>
      </c>
      <c r="F132" s="149">
        <v>86</v>
      </c>
      <c r="G132" s="148" t="s">
        <v>568</v>
      </c>
      <c r="H132" s="148">
        <v>99</v>
      </c>
      <c r="I132" s="150">
        <v>140</v>
      </c>
      <c r="J132" s="151" t="s">
        <v>582</v>
      </c>
      <c r="K132" s="152">
        <f t="shared" si="115"/>
        <v>13</v>
      </c>
      <c r="L132" s="153">
        <f t="shared" si="116"/>
        <v>0.15116279069767441</v>
      </c>
      <c r="M132" s="148" t="s">
        <v>537</v>
      </c>
      <c r="N132" s="154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10</v>
      </c>
      <c r="B133" s="146">
        <v>41926</v>
      </c>
      <c r="C133" s="146"/>
      <c r="D133" s="147" t="s">
        <v>583</v>
      </c>
      <c r="E133" s="148" t="s">
        <v>539</v>
      </c>
      <c r="F133" s="149">
        <v>496.6</v>
      </c>
      <c r="G133" s="148" t="s">
        <v>568</v>
      </c>
      <c r="H133" s="148">
        <v>621</v>
      </c>
      <c r="I133" s="150">
        <v>580</v>
      </c>
      <c r="J133" s="151" t="s">
        <v>569</v>
      </c>
      <c r="K133" s="152">
        <f t="shared" si="115"/>
        <v>124.39999999999998</v>
      </c>
      <c r="L133" s="153">
        <f t="shared" si="116"/>
        <v>0.25050342327829234</v>
      </c>
      <c r="M133" s="148" t="s">
        <v>537</v>
      </c>
      <c r="N133" s="154">
        <v>42605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11</v>
      </c>
      <c r="B134" s="146">
        <v>41926</v>
      </c>
      <c r="C134" s="146"/>
      <c r="D134" s="147" t="s">
        <v>584</v>
      </c>
      <c r="E134" s="148" t="s">
        <v>539</v>
      </c>
      <c r="F134" s="149">
        <v>2481.9</v>
      </c>
      <c r="G134" s="148" t="s">
        <v>568</v>
      </c>
      <c r="H134" s="148">
        <v>2840</v>
      </c>
      <c r="I134" s="150">
        <v>2870</v>
      </c>
      <c r="J134" s="151" t="s">
        <v>585</v>
      </c>
      <c r="K134" s="152">
        <f t="shared" si="115"/>
        <v>358.09999999999991</v>
      </c>
      <c r="L134" s="153">
        <f t="shared" si="116"/>
        <v>0.14428462065353154</v>
      </c>
      <c r="M134" s="148" t="s">
        <v>537</v>
      </c>
      <c r="N134" s="154">
        <v>42017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12</v>
      </c>
      <c r="B135" s="146">
        <v>41928</v>
      </c>
      <c r="C135" s="146"/>
      <c r="D135" s="147" t="s">
        <v>586</v>
      </c>
      <c r="E135" s="148" t="s">
        <v>539</v>
      </c>
      <c r="F135" s="149">
        <v>84.5</v>
      </c>
      <c r="G135" s="148" t="s">
        <v>568</v>
      </c>
      <c r="H135" s="148">
        <v>93</v>
      </c>
      <c r="I135" s="150">
        <v>110</v>
      </c>
      <c r="J135" s="151" t="s">
        <v>587</v>
      </c>
      <c r="K135" s="152">
        <f t="shared" si="115"/>
        <v>8.5</v>
      </c>
      <c r="L135" s="153">
        <f t="shared" si="116"/>
        <v>0.10059171597633136</v>
      </c>
      <c r="M135" s="148" t="s">
        <v>537</v>
      </c>
      <c r="N135" s="154">
        <v>41939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13</v>
      </c>
      <c r="B136" s="146">
        <v>41928</v>
      </c>
      <c r="C136" s="146"/>
      <c r="D136" s="147" t="s">
        <v>588</v>
      </c>
      <c r="E136" s="148" t="s">
        <v>539</v>
      </c>
      <c r="F136" s="149">
        <v>401</v>
      </c>
      <c r="G136" s="148" t="s">
        <v>568</v>
      </c>
      <c r="H136" s="148">
        <v>428</v>
      </c>
      <c r="I136" s="150">
        <v>450</v>
      </c>
      <c r="J136" s="151" t="s">
        <v>589</v>
      </c>
      <c r="K136" s="152">
        <f t="shared" si="115"/>
        <v>27</v>
      </c>
      <c r="L136" s="153">
        <f t="shared" si="116"/>
        <v>6.7331670822942641E-2</v>
      </c>
      <c r="M136" s="148" t="s">
        <v>537</v>
      </c>
      <c r="N136" s="154">
        <v>42020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14</v>
      </c>
      <c r="B137" s="146">
        <v>41928</v>
      </c>
      <c r="C137" s="146"/>
      <c r="D137" s="147" t="s">
        <v>590</v>
      </c>
      <c r="E137" s="148" t="s">
        <v>539</v>
      </c>
      <c r="F137" s="149">
        <v>101</v>
      </c>
      <c r="G137" s="148" t="s">
        <v>568</v>
      </c>
      <c r="H137" s="148">
        <v>112</v>
      </c>
      <c r="I137" s="150">
        <v>120</v>
      </c>
      <c r="J137" s="151" t="s">
        <v>591</v>
      </c>
      <c r="K137" s="152">
        <f t="shared" si="115"/>
        <v>11</v>
      </c>
      <c r="L137" s="153">
        <f t="shared" si="116"/>
        <v>0.10891089108910891</v>
      </c>
      <c r="M137" s="148" t="s">
        <v>537</v>
      </c>
      <c r="N137" s="154">
        <v>41939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15</v>
      </c>
      <c r="B138" s="146">
        <v>41954</v>
      </c>
      <c r="C138" s="146"/>
      <c r="D138" s="147" t="s">
        <v>592</v>
      </c>
      <c r="E138" s="148" t="s">
        <v>539</v>
      </c>
      <c r="F138" s="149">
        <v>59</v>
      </c>
      <c r="G138" s="148" t="s">
        <v>568</v>
      </c>
      <c r="H138" s="148">
        <v>76</v>
      </c>
      <c r="I138" s="150">
        <v>76</v>
      </c>
      <c r="J138" s="151" t="s">
        <v>569</v>
      </c>
      <c r="K138" s="152">
        <f t="shared" si="115"/>
        <v>17</v>
      </c>
      <c r="L138" s="153">
        <f t="shared" si="116"/>
        <v>0.28813559322033899</v>
      </c>
      <c r="M138" s="148" t="s">
        <v>537</v>
      </c>
      <c r="N138" s="154">
        <v>43032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16</v>
      </c>
      <c r="B139" s="146">
        <v>41954</v>
      </c>
      <c r="C139" s="146"/>
      <c r="D139" s="147" t="s">
        <v>581</v>
      </c>
      <c r="E139" s="148" t="s">
        <v>539</v>
      </c>
      <c r="F139" s="149">
        <v>99</v>
      </c>
      <c r="G139" s="148" t="s">
        <v>568</v>
      </c>
      <c r="H139" s="148">
        <v>120</v>
      </c>
      <c r="I139" s="150">
        <v>120</v>
      </c>
      <c r="J139" s="151" t="s">
        <v>550</v>
      </c>
      <c r="K139" s="152">
        <f t="shared" si="115"/>
        <v>21</v>
      </c>
      <c r="L139" s="153">
        <f t="shared" si="116"/>
        <v>0.21212121212121213</v>
      </c>
      <c r="M139" s="148" t="s">
        <v>537</v>
      </c>
      <c r="N139" s="154">
        <v>41960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17</v>
      </c>
      <c r="B140" s="146">
        <v>41956</v>
      </c>
      <c r="C140" s="146"/>
      <c r="D140" s="147" t="s">
        <v>593</v>
      </c>
      <c r="E140" s="148" t="s">
        <v>539</v>
      </c>
      <c r="F140" s="149">
        <v>22</v>
      </c>
      <c r="G140" s="148" t="s">
        <v>568</v>
      </c>
      <c r="H140" s="148">
        <v>33.549999999999997</v>
      </c>
      <c r="I140" s="150">
        <v>32</v>
      </c>
      <c r="J140" s="151" t="s">
        <v>594</v>
      </c>
      <c r="K140" s="152">
        <f t="shared" si="115"/>
        <v>11.549999999999997</v>
      </c>
      <c r="L140" s="153">
        <f t="shared" si="116"/>
        <v>0.52499999999999991</v>
      </c>
      <c r="M140" s="148" t="s">
        <v>537</v>
      </c>
      <c r="N140" s="154">
        <v>42188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18</v>
      </c>
      <c r="B141" s="146">
        <v>41976</v>
      </c>
      <c r="C141" s="146"/>
      <c r="D141" s="147" t="s">
        <v>595</v>
      </c>
      <c r="E141" s="148" t="s">
        <v>539</v>
      </c>
      <c r="F141" s="149">
        <v>440</v>
      </c>
      <c r="G141" s="148" t="s">
        <v>568</v>
      </c>
      <c r="H141" s="148">
        <v>520</v>
      </c>
      <c r="I141" s="150">
        <v>520</v>
      </c>
      <c r="J141" s="151" t="s">
        <v>596</v>
      </c>
      <c r="K141" s="152">
        <f t="shared" si="115"/>
        <v>80</v>
      </c>
      <c r="L141" s="153">
        <f t="shared" si="116"/>
        <v>0.18181818181818182</v>
      </c>
      <c r="M141" s="148" t="s">
        <v>537</v>
      </c>
      <c r="N141" s="154">
        <v>42208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19</v>
      </c>
      <c r="B142" s="146">
        <v>41976</v>
      </c>
      <c r="C142" s="146"/>
      <c r="D142" s="147" t="s">
        <v>597</v>
      </c>
      <c r="E142" s="148" t="s">
        <v>539</v>
      </c>
      <c r="F142" s="149">
        <v>360</v>
      </c>
      <c r="G142" s="148" t="s">
        <v>568</v>
      </c>
      <c r="H142" s="148">
        <v>427</v>
      </c>
      <c r="I142" s="150">
        <v>425</v>
      </c>
      <c r="J142" s="151" t="s">
        <v>598</v>
      </c>
      <c r="K142" s="152">
        <f t="shared" si="115"/>
        <v>67</v>
      </c>
      <c r="L142" s="153">
        <f t="shared" si="116"/>
        <v>0.18611111111111112</v>
      </c>
      <c r="M142" s="148" t="s">
        <v>537</v>
      </c>
      <c r="N142" s="154">
        <v>42058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20</v>
      </c>
      <c r="B143" s="146">
        <v>42012</v>
      </c>
      <c r="C143" s="146"/>
      <c r="D143" s="147" t="s">
        <v>599</v>
      </c>
      <c r="E143" s="148" t="s">
        <v>539</v>
      </c>
      <c r="F143" s="149">
        <v>360</v>
      </c>
      <c r="G143" s="148" t="s">
        <v>568</v>
      </c>
      <c r="H143" s="148">
        <v>455</v>
      </c>
      <c r="I143" s="150">
        <v>420</v>
      </c>
      <c r="J143" s="151" t="s">
        <v>600</v>
      </c>
      <c r="K143" s="152">
        <f t="shared" si="115"/>
        <v>95</v>
      </c>
      <c r="L143" s="153">
        <f t="shared" si="116"/>
        <v>0.2638888888888889</v>
      </c>
      <c r="M143" s="148" t="s">
        <v>537</v>
      </c>
      <c r="N143" s="154">
        <v>42024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21</v>
      </c>
      <c r="B144" s="146">
        <v>42012</v>
      </c>
      <c r="C144" s="146"/>
      <c r="D144" s="147" t="s">
        <v>601</v>
      </c>
      <c r="E144" s="148" t="s">
        <v>539</v>
      </c>
      <c r="F144" s="149">
        <v>130</v>
      </c>
      <c r="G144" s="148"/>
      <c r="H144" s="148">
        <v>175.5</v>
      </c>
      <c r="I144" s="150">
        <v>165</v>
      </c>
      <c r="J144" s="151" t="s">
        <v>602</v>
      </c>
      <c r="K144" s="152">
        <f t="shared" si="115"/>
        <v>45.5</v>
      </c>
      <c r="L144" s="153">
        <f t="shared" si="116"/>
        <v>0.35</v>
      </c>
      <c r="M144" s="148" t="s">
        <v>537</v>
      </c>
      <c r="N144" s="154">
        <v>43088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22</v>
      </c>
      <c r="B145" s="146">
        <v>42040</v>
      </c>
      <c r="C145" s="146"/>
      <c r="D145" s="147" t="s">
        <v>365</v>
      </c>
      <c r="E145" s="148" t="s">
        <v>567</v>
      </c>
      <c r="F145" s="149">
        <v>98</v>
      </c>
      <c r="G145" s="148"/>
      <c r="H145" s="148">
        <v>120</v>
      </c>
      <c r="I145" s="150">
        <v>120</v>
      </c>
      <c r="J145" s="151" t="s">
        <v>569</v>
      </c>
      <c r="K145" s="152">
        <f t="shared" si="115"/>
        <v>22</v>
      </c>
      <c r="L145" s="153">
        <f t="shared" si="116"/>
        <v>0.22448979591836735</v>
      </c>
      <c r="M145" s="148" t="s">
        <v>537</v>
      </c>
      <c r="N145" s="154">
        <v>42753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23</v>
      </c>
      <c r="B146" s="146">
        <v>42040</v>
      </c>
      <c r="C146" s="146"/>
      <c r="D146" s="147" t="s">
        <v>603</v>
      </c>
      <c r="E146" s="148" t="s">
        <v>567</v>
      </c>
      <c r="F146" s="149">
        <v>196</v>
      </c>
      <c r="G146" s="148"/>
      <c r="H146" s="148">
        <v>262</v>
      </c>
      <c r="I146" s="150">
        <v>255</v>
      </c>
      <c r="J146" s="151" t="s">
        <v>569</v>
      </c>
      <c r="K146" s="152">
        <f t="shared" si="115"/>
        <v>66</v>
      </c>
      <c r="L146" s="153">
        <f t="shared" si="116"/>
        <v>0.33673469387755101</v>
      </c>
      <c r="M146" s="148" t="s">
        <v>537</v>
      </c>
      <c r="N146" s="154">
        <v>42599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5">
        <v>24</v>
      </c>
      <c r="B147" s="156">
        <v>42067</v>
      </c>
      <c r="C147" s="156"/>
      <c r="D147" s="157" t="s">
        <v>364</v>
      </c>
      <c r="E147" s="158" t="s">
        <v>567</v>
      </c>
      <c r="F147" s="159">
        <v>235</v>
      </c>
      <c r="G147" s="159"/>
      <c r="H147" s="160">
        <v>77</v>
      </c>
      <c r="I147" s="160" t="s">
        <v>604</v>
      </c>
      <c r="J147" s="161" t="s">
        <v>605</v>
      </c>
      <c r="K147" s="162">
        <f t="shared" si="115"/>
        <v>-158</v>
      </c>
      <c r="L147" s="163">
        <f t="shared" si="116"/>
        <v>-0.67234042553191486</v>
      </c>
      <c r="M147" s="159" t="s">
        <v>549</v>
      </c>
      <c r="N147" s="156">
        <v>43522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25</v>
      </c>
      <c r="B148" s="146">
        <v>42067</v>
      </c>
      <c r="C148" s="146"/>
      <c r="D148" s="147" t="s">
        <v>606</v>
      </c>
      <c r="E148" s="148" t="s">
        <v>567</v>
      </c>
      <c r="F148" s="149">
        <v>185</v>
      </c>
      <c r="G148" s="148"/>
      <c r="H148" s="148">
        <v>224</v>
      </c>
      <c r="I148" s="150" t="s">
        <v>607</v>
      </c>
      <c r="J148" s="151" t="s">
        <v>569</v>
      </c>
      <c r="K148" s="152">
        <f t="shared" si="115"/>
        <v>39</v>
      </c>
      <c r="L148" s="153">
        <f t="shared" si="116"/>
        <v>0.21081081081081082</v>
      </c>
      <c r="M148" s="148" t="s">
        <v>537</v>
      </c>
      <c r="N148" s="154">
        <v>42647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5">
        <v>26</v>
      </c>
      <c r="B149" s="156">
        <v>42090</v>
      </c>
      <c r="C149" s="156"/>
      <c r="D149" s="164" t="s">
        <v>608</v>
      </c>
      <c r="E149" s="159" t="s">
        <v>567</v>
      </c>
      <c r="F149" s="159">
        <v>49.5</v>
      </c>
      <c r="G149" s="160"/>
      <c r="H149" s="160">
        <v>15.85</v>
      </c>
      <c r="I149" s="160">
        <v>67</v>
      </c>
      <c r="J149" s="161" t="s">
        <v>609</v>
      </c>
      <c r="K149" s="160">
        <f t="shared" si="115"/>
        <v>-33.65</v>
      </c>
      <c r="L149" s="165">
        <f t="shared" si="116"/>
        <v>-0.67979797979797973</v>
      </c>
      <c r="M149" s="159" t="s">
        <v>549</v>
      </c>
      <c r="N149" s="166">
        <v>43627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27</v>
      </c>
      <c r="B150" s="146">
        <v>42093</v>
      </c>
      <c r="C150" s="146"/>
      <c r="D150" s="147" t="s">
        <v>610</v>
      </c>
      <c r="E150" s="148" t="s">
        <v>567</v>
      </c>
      <c r="F150" s="149">
        <v>183.5</v>
      </c>
      <c r="G150" s="148"/>
      <c r="H150" s="148">
        <v>219</v>
      </c>
      <c r="I150" s="150">
        <v>218</v>
      </c>
      <c r="J150" s="151" t="s">
        <v>611</v>
      </c>
      <c r="K150" s="152">
        <f t="shared" si="115"/>
        <v>35.5</v>
      </c>
      <c r="L150" s="153">
        <f t="shared" si="116"/>
        <v>0.19346049046321526</v>
      </c>
      <c r="M150" s="148" t="s">
        <v>537</v>
      </c>
      <c r="N150" s="154">
        <v>42103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28</v>
      </c>
      <c r="B151" s="146">
        <v>42114</v>
      </c>
      <c r="C151" s="146"/>
      <c r="D151" s="147" t="s">
        <v>612</v>
      </c>
      <c r="E151" s="148" t="s">
        <v>567</v>
      </c>
      <c r="F151" s="149">
        <f>(227+237)/2</f>
        <v>232</v>
      </c>
      <c r="G151" s="148"/>
      <c r="H151" s="148">
        <v>298</v>
      </c>
      <c r="I151" s="150">
        <v>298</v>
      </c>
      <c r="J151" s="151" t="s">
        <v>569</v>
      </c>
      <c r="K151" s="152">
        <f t="shared" si="115"/>
        <v>66</v>
      </c>
      <c r="L151" s="153">
        <f t="shared" si="116"/>
        <v>0.28448275862068967</v>
      </c>
      <c r="M151" s="148" t="s">
        <v>537</v>
      </c>
      <c r="N151" s="154">
        <v>42823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29</v>
      </c>
      <c r="B152" s="146">
        <v>42128</v>
      </c>
      <c r="C152" s="146"/>
      <c r="D152" s="147" t="s">
        <v>613</v>
      </c>
      <c r="E152" s="148" t="s">
        <v>539</v>
      </c>
      <c r="F152" s="149">
        <v>385</v>
      </c>
      <c r="G152" s="148"/>
      <c r="H152" s="148">
        <f>212.5+331</f>
        <v>543.5</v>
      </c>
      <c r="I152" s="150">
        <v>510</v>
      </c>
      <c r="J152" s="151" t="s">
        <v>614</v>
      </c>
      <c r="K152" s="152">
        <f t="shared" si="115"/>
        <v>158.5</v>
      </c>
      <c r="L152" s="153">
        <f t="shared" si="116"/>
        <v>0.41168831168831171</v>
      </c>
      <c r="M152" s="148" t="s">
        <v>537</v>
      </c>
      <c r="N152" s="154">
        <v>42235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30</v>
      </c>
      <c r="B153" s="146">
        <v>42128</v>
      </c>
      <c r="C153" s="146"/>
      <c r="D153" s="147" t="s">
        <v>615</v>
      </c>
      <c r="E153" s="148" t="s">
        <v>539</v>
      </c>
      <c r="F153" s="149">
        <v>115.5</v>
      </c>
      <c r="G153" s="148"/>
      <c r="H153" s="148">
        <v>146</v>
      </c>
      <c r="I153" s="150">
        <v>142</v>
      </c>
      <c r="J153" s="151" t="s">
        <v>616</v>
      </c>
      <c r="K153" s="152">
        <f t="shared" si="115"/>
        <v>30.5</v>
      </c>
      <c r="L153" s="153">
        <f t="shared" si="116"/>
        <v>0.26406926406926406</v>
      </c>
      <c r="M153" s="148" t="s">
        <v>537</v>
      </c>
      <c r="N153" s="154">
        <v>42202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31</v>
      </c>
      <c r="B154" s="146">
        <v>42151</v>
      </c>
      <c r="C154" s="146"/>
      <c r="D154" s="147" t="s">
        <v>617</v>
      </c>
      <c r="E154" s="148" t="s">
        <v>539</v>
      </c>
      <c r="F154" s="149">
        <v>237.5</v>
      </c>
      <c r="G154" s="148"/>
      <c r="H154" s="148">
        <v>279.5</v>
      </c>
      <c r="I154" s="150">
        <v>278</v>
      </c>
      <c r="J154" s="151" t="s">
        <v>569</v>
      </c>
      <c r="K154" s="152">
        <f t="shared" si="115"/>
        <v>42</v>
      </c>
      <c r="L154" s="153">
        <f t="shared" si="116"/>
        <v>0.17684210526315788</v>
      </c>
      <c r="M154" s="148" t="s">
        <v>537</v>
      </c>
      <c r="N154" s="154">
        <v>42222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32</v>
      </c>
      <c r="B155" s="146">
        <v>42174</v>
      </c>
      <c r="C155" s="146"/>
      <c r="D155" s="147" t="s">
        <v>588</v>
      </c>
      <c r="E155" s="148" t="s">
        <v>567</v>
      </c>
      <c r="F155" s="149">
        <v>340</v>
      </c>
      <c r="G155" s="148"/>
      <c r="H155" s="148">
        <v>448</v>
      </c>
      <c r="I155" s="150">
        <v>448</v>
      </c>
      <c r="J155" s="151" t="s">
        <v>569</v>
      </c>
      <c r="K155" s="152">
        <f t="shared" si="115"/>
        <v>108</v>
      </c>
      <c r="L155" s="153">
        <f t="shared" si="116"/>
        <v>0.31764705882352939</v>
      </c>
      <c r="M155" s="148" t="s">
        <v>537</v>
      </c>
      <c r="N155" s="154">
        <v>43018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33</v>
      </c>
      <c r="B156" s="146">
        <v>42191</v>
      </c>
      <c r="C156" s="146"/>
      <c r="D156" s="147" t="s">
        <v>618</v>
      </c>
      <c r="E156" s="148" t="s">
        <v>567</v>
      </c>
      <c r="F156" s="149">
        <v>390</v>
      </c>
      <c r="G156" s="148"/>
      <c r="H156" s="148">
        <v>460</v>
      </c>
      <c r="I156" s="150">
        <v>460</v>
      </c>
      <c r="J156" s="151" t="s">
        <v>569</v>
      </c>
      <c r="K156" s="152">
        <f t="shared" si="115"/>
        <v>70</v>
      </c>
      <c r="L156" s="153">
        <f t="shared" si="116"/>
        <v>0.17948717948717949</v>
      </c>
      <c r="M156" s="148" t="s">
        <v>537</v>
      </c>
      <c r="N156" s="154">
        <v>42478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5">
        <v>34</v>
      </c>
      <c r="B157" s="156">
        <v>42195</v>
      </c>
      <c r="C157" s="156"/>
      <c r="D157" s="157" t="s">
        <v>619</v>
      </c>
      <c r="E157" s="158" t="s">
        <v>567</v>
      </c>
      <c r="F157" s="159">
        <v>122.5</v>
      </c>
      <c r="G157" s="159"/>
      <c r="H157" s="160">
        <v>61</v>
      </c>
      <c r="I157" s="160">
        <v>172</v>
      </c>
      <c r="J157" s="161" t="s">
        <v>620</v>
      </c>
      <c r="K157" s="162">
        <f t="shared" si="115"/>
        <v>-61.5</v>
      </c>
      <c r="L157" s="163">
        <f t="shared" si="116"/>
        <v>-0.50204081632653064</v>
      </c>
      <c r="M157" s="159" t="s">
        <v>549</v>
      </c>
      <c r="N157" s="156">
        <v>43333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35</v>
      </c>
      <c r="B158" s="146">
        <v>42219</v>
      </c>
      <c r="C158" s="146"/>
      <c r="D158" s="147" t="s">
        <v>621</v>
      </c>
      <c r="E158" s="148" t="s">
        <v>567</v>
      </c>
      <c r="F158" s="149">
        <v>297.5</v>
      </c>
      <c r="G158" s="148"/>
      <c r="H158" s="148">
        <v>350</v>
      </c>
      <c r="I158" s="150">
        <v>360</v>
      </c>
      <c r="J158" s="151" t="s">
        <v>622</v>
      </c>
      <c r="K158" s="152">
        <f t="shared" si="115"/>
        <v>52.5</v>
      </c>
      <c r="L158" s="153">
        <f t="shared" si="116"/>
        <v>0.17647058823529413</v>
      </c>
      <c r="M158" s="148" t="s">
        <v>537</v>
      </c>
      <c r="N158" s="154">
        <v>42232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36</v>
      </c>
      <c r="B159" s="146">
        <v>42219</v>
      </c>
      <c r="C159" s="146"/>
      <c r="D159" s="147" t="s">
        <v>623</v>
      </c>
      <c r="E159" s="148" t="s">
        <v>567</v>
      </c>
      <c r="F159" s="149">
        <v>115.5</v>
      </c>
      <c r="G159" s="148"/>
      <c r="H159" s="148">
        <v>149</v>
      </c>
      <c r="I159" s="150">
        <v>140</v>
      </c>
      <c r="J159" s="151" t="s">
        <v>624</v>
      </c>
      <c r="K159" s="152">
        <f t="shared" si="115"/>
        <v>33.5</v>
      </c>
      <c r="L159" s="153">
        <f t="shared" si="116"/>
        <v>0.29004329004329005</v>
      </c>
      <c r="M159" s="148" t="s">
        <v>537</v>
      </c>
      <c r="N159" s="154">
        <v>42740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37</v>
      </c>
      <c r="B160" s="146">
        <v>42251</v>
      </c>
      <c r="C160" s="146"/>
      <c r="D160" s="147" t="s">
        <v>617</v>
      </c>
      <c r="E160" s="148" t="s">
        <v>567</v>
      </c>
      <c r="F160" s="149">
        <v>226</v>
      </c>
      <c r="G160" s="148"/>
      <c r="H160" s="148">
        <v>292</v>
      </c>
      <c r="I160" s="150">
        <v>292</v>
      </c>
      <c r="J160" s="151" t="s">
        <v>625</v>
      </c>
      <c r="K160" s="152">
        <f t="shared" si="115"/>
        <v>66</v>
      </c>
      <c r="L160" s="153">
        <f t="shared" si="116"/>
        <v>0.29203539823008851</v>
      </c>
      <c r="M160" s="148" t="s">
        <v>537</v>
      </c>
      <c r="N160" s="154">
        <v>42286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38</v>
      </c>
      <c r="B161" s="146">
        <v>42254</v>
      </c>
      <c r="C161" s="146"/>
      <c r="D161" s="147" t="s">
        <v>612</v>
      </c>
      <c r="E161" s="148" t="s">
        <v>567</v>
      </c>
      <c r="F161" s="149">
        <v>232.5</v>
      </c>
      <c r="G161" s="148"/>
      <c r="H161" s="148">
        <v>312.5</v>
      </c>
      <c r="I161" s="150">
        <v>310</v>
      </c>
      <c r="J161" s="151" t="s">
        <v>569</v>
      </c>
      <c r="K161" s="152">
        <f t="shared" si="115"/>
        <v>80</v>
      </c>
      <c r="L161" s="153">
        <f t="shared" si="116"/>
        <v>0.34408602150537637</v>
      </c>
      <c r="M161" s="148" t="s">
        <v>537</v>
      </c>
      <c r="N161" s="154">
        <v>42823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39</v>
      </c>
      <c r="B162" s="146">
        <v>42268</v>
      </c>
      <c r="C162" s="146"/>
      <c r="D162" s="147" t="s">
        <v>626</v>
      </c>
      <c r="E162" s="148" t="s">
        <v>567</v>
      </c>
      <c r="F162" s="149">
        <v>196.5</v>
      </c>
      <c r="G162" s="148"/>
      <c r="H162" s="148">
        <v>238</v>
      </c>
      <c r="I162" s="150">
        <v>238</v>
      </c>
      <c r="J162" s="151" t="s">
        <v>625</v>
      </c>
      <c r="K162" s="152">
        <f t="shared" si="115"/>
        <v>41.5</v>
      </c>
      <c r="L162" s="153">
        <f t="shared" si="116"/>
        <v>0.21119592875318066</v>
      </c>
      <c r="M162" s="148" t="s">
        <v>537</v>
      </c>
      <c r="N162" s="154">
        <v>42291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40</v>
      </c>
      <c r="B163" s="146">
        <v>42271</v>
      </c>
      <c r="C163" s="146"/>
      <c r="D163" s="147" t="s">
        <v>566</v>
      </c>
      <c r="E163" s="148" t="s">
        <v>567</v>
      </c>
      <c r="F163" s="149">
        <v>65</v>
      </c>
      <c r="G163" s="148"/>
      <c r="H163" s="148">
        <v>82</v>
      </c>
      <c r="I163" s="150">
        <v>82</v>
      </c>
      <c r="J163" s="151" t="s">
        <v>625</v>
      </c>
      <c r="K163" s="152">
        <f t="shared" si="115"/>
        <v>17</v>
      </c>
      <c r="L163" s="153">
        <f t="shared" si="116"/>
        <v>0.26153846153846155</v>
      </c>
      <c r="M163" s="148" t="s">
        <v>537</v>
      </c>
      <c r="N163" s="154">
        <v>42578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41</v>
      </c>
      <c r="B164" s="146">
        <v>42291</v>
      </c>
      <c r="C164" s="146"/>
      <c r="D164" s="147" t="s">
        <v>627</v>
      </c>
      <c r="E164" s="148" t="s">
        <v>567</v>
      </c>
      <c r="F164" s="149">
        <v>144</v>
      </c>
      <c r="G164" s="148"/>
      <c r="H164" s="148">
        <v>182.5</v>
      </c>
      <c r="I164" s="150">
        <v>181</v>
      </c>
      <c r="J164" s="151" t="s">
        <v>625</v>
      </c>
      <c r="K164" s="152">
        <f t="shared" si="115"/>
        <v>38.5</v>
      </c>
      <c r="L164" s="153">
        <f t="shared" si="116"/>
        <v>0.2673611111111111</v>
      </c>
      <c r="M164" s="148" t="s">
        <v>537</v>
      </c>
      <c r="N164" s="154">
        <v>42817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42</v>
      </c>
      <c r="B165" s="146">
        <v>42291</v>
      </c>
      <c r="C165" s="146"/>
      <c r="D165" s="147" t="s">
        <v>628</v>
      </c>
      <c r="E165" s="148" t="s">
        <v>567</v>
      </c>
      <c r="F165" s="149">
        <v>264</v>
      </c>
      <c r="G165" s="148"/>
      <c r="H165" s="148">
        <v>311</v>
      </c>
      <c r="I165" s="150">
        <v>311</v>
      </c>
      <c r="J165" s="151" t="s">
        <v>625</v>
      </c>
      <c r="K165" s="152">
        <f t="shared" si="115"/>
        <v>47</v>
      </c>
      <c r="L165" s="153">
        <f t="shared" si="116"/>
        <v>0.17803030303030304</v>
      </c>
      <c r="M165" s="148" t="s">
        <v>537</v>
      </c>
      <c r="N165" s="154">
        <v>42604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43</v>
      </c>
      <c r="B166" s="146">
        <v>42318</v>
      </c>
      <c r="C166" s="146"/>
      <c r="D166" s="147" t="s">
        <v>629</v>
      </c>
      <c r="E166" s="148" t="s">
        <v>539</v>
      </c>
      <c r="F166" s="149">
        <v>549.5</v>
      </c>
      <c r="G166" s="148"/>
      <c r="H166" s="148">
        <v>630</v>
      </c>
      <c r="I166" s="150">
        <v>630</v>
      </c>
      <c r="J166" s="151" t="s">
        <v>625</v>
      </c>
      <c r="K166" s="152">
        <f t="shared" si="115"/>
        <v>80.5</v>
      </c>
      <c r="L166" s="153">
        <f t="shared" si="116"/>
        <v>0.1464968152866242</v>
      </c>
      <c r="M166" s="148" t="s">
        <v>537</v>
      </c>
      <c r="N166" s="154">
        <v>42419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44</v>
      </c>
      <c r="B167" s="146">
        <v>42342</v>
      </c>
      <c r="C167" s="146"/>
      <c r="D167" s="147" t="s">
        <v>630</v>
      </c>
      <c r="E167" s="148" t="s">
        <v>567</v>
      </c>
      <c r="F167" s="149">
        <v>1027.5</v>
      </c>
      <c r="G167" s="148"/>
      <c r="H167" s="148">
        <v>1315</v>
      </c>
      <c r="I167" s="150">
        <v>1250</v>
      </c>
      <c r="J167" s="151" t="s">
        <v>625</v>
      </c>
      <c r="K167" s="152">
        <f t="shared" si="115"/>
        <v>287.5</v>
      </c>
      <c r="L167" s="153">
        <f t="shared" si="116"/>
        <v>0.27980535279805352</v>
      </c>
      <c r="M167" s="148" t="s">
        <v>537</v>
      </c>
      <c r="N167" s="154">
        <v>43244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45</v>
      </c>
      <c r="B168" s="146">
        <v>42367</v>
      </c>
      <c r="C168" s="146"/>
      <c r="D168" s="147" t="s">
        <v>631</v>
      </c>
      <c r="E168" s="148" t="s">
        <v>567</v>
      </c>
      <c r="F168" s="149">
        <v>465</v>
      </c>
      <c r="G168" s="148"/>
      <c r="H168" s="148">
        <v>540</v>
      </c>
      <c r="I168" s="150">
        <v>540</v>
      </c>
      <c r="J168" s="151" t="s">
        <v>625</v>
      </c>
      <c r="K168" s="152">
        <f t="shared" si="115"/>
        <v>75</v>
      </c>
      <c r="L168" s="153">
        <f t="shared" si="116"/>
        <v>0.16129032258064516</v>
      </c>
      <c r="M168" s="148" t="s">
        <v>537</v>
      </c>
      <c r="N168" s="154">
        <v>42530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46</v>
      </c>
      <c r="B169" s="146">
        <v>42380</v>
      </c>
      <c r="C169" s="146"/>
      <c r="D169" s="147" t="s">
        <v>365</v>
      </c>
      <c r="E169" s="148" t="s">
        <v>539</v>
      </c>
      <c r="F169" s="149">
        <v>81</v>
      </c>
      <c r="G169" s="148"/>
      <c r="H169" s="148">
        <v>110</v>
      </c>
      <c r="I169" s="150">
        <v>110</v>
      </c>
      <c r="J169" s="151" t="s">
        <v>625</v>
      </c>
      <c r="K169" s="152">
        <f t="shared" si="115"/>
        <v>29</v>
      </c>
      <c r="L169" s="153">
        <f t="shared" si="116"/>
        <v>0.35802469135802467</v>
      </c>
      <c r="M169" s="148" t="s">
        <v>537</v>
      </c>
      <c r="N169" s="154">
        <v>42745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47</v>
      </c>
      <c r="B170" s="146">
        <v>42382</v>
      </c>
      <c r="C170" s="146"/>
      <c r="D170" s="147" t="s">
        <v>632</v>
      </c>
      <c r="E170" s="148" t="s">
        <v>539</v>
      </c>
      <c r="F170" s="149">
        <v>417.5</v>
      </c>
      <c r="G170" s="148"/>
      <c r="H170" s="148">
        <v>547</v>
      </c>
      <c r="I170" s="150">
        <v>535</v>
      </c>
      <c r="J170" s="151" t="s">
        <v>625</v>
      </c>
      <c r="K170" s="152">
        <f t="shared" si="115"/>
        <v>129.5</v>
      </c>
      <c r="L170" s="153">
        <f t="shared" si="116"/>
        <v>0.31017964071856285</v>
      </c>
      <c r="M170" s="148" t="s">
        <v>537</v>
      </c>
      <c r="N170" s="154">
        <v>42578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48</v>
      </c>
      <c r="B171" s="146">
        <v>42408</v>
      </c>
      <c r="C171" s="146"/>
      <c r="D171" s="147" t="s">
        <v>633</v>
      </c>
      <c r="E171" s="148" t="s">
        <v>567</v>
      </c>
      <c r="F171" s="149">
        <v>650</v>
      </c>
      <c r="G171" s="148"/>
      <c r="H171" s="148">
        <v>800</v>
      </c>
      <c r="I171" s="150">
        <v>800</v>
      </c>
      <c r="J171" s="151" t="s">
        <v>625</v>
      </c>
      <c r="K171" s="152">
        <f t="shared" si="115"/>
        <v>150</v>
      </c>
      <c r="L171" s="153">
        <f t="shared" si="116"/>
        <v>0.23076923076923078</v>
      </c>
      <c r="M171" s="148" t="s">
        <v>537</v>
      </c>
      <c r="N171" s="154">
        <v>43154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49</v>
      </c>
      <c r="B172" s="146">
        <v>42433</v>
      </c>
      <c r="C172" s="146"/>
      <c r="D172" s="147" t="s">
        <v>206</v>
      </c>
      <c r="E172" s="148" t="s">
        <v>567</v>
      </c>
      <c r="F172" s="149">
        <v>437.5</v>
      </c>
      <c r="G172" s="148"/>
      <c r="H172" s="148">
        <v>504.5</v>
      </c>
      <c r="I172" s="150">
        <v>522</v>
      </c>
      <c r="J172" s="151" t="s">
        <v>634</v>
      </c>
      <c r="K172" s="152">
        <f t="shared" si="115"/>
        <v>67</v>
      </c>
      <c r="L172" s="153">
        <f t="shared" si="116"/>
        <v>0.15314285714285714</v>
      </c>
      <c r="M172" s="148" t="s">
        <v>537</v>
      </c>
      <c r="N172" s="154">
        <v>42480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50</v>
      </c>
      <c r="B173" s="146">
        <v>42438</v>
      </c>
      <c r="C173" s="146"/>
      <c r="D173" s="147" t="s">
        <v>635</v>
      </c>
      <c r="E173" s="148" t="s">
        <v>567</v>
      </c>
      <c r="F173" s="149">
        <v>189.5</v>
      </c>
      <c r="G173" s="148"/>
      <c r="H173" s="148">
        <v>218</v>
      </c>
      <c r="I173" s="150">
        <v>218</v>
      </c>
      <c r="J173" s="151" t="s">
        <v>625</v>
      </c>
      <c r="K173" s="152">
        <f t="shared" si="115"/>
        <v>28.5</v>
      </c>
      <c r="L173" s="153">
        <f t="shared" si="116"/>
        <v>0.15039577836411611</v>
      </c>
      <c r="M173" s="148" t="s">
        <v>537</v>
      </c>
      <c r="N173" s="154">
        <v>43034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5">
        <v>51</v>
      </c>
      <c r="B174" s="156">
        <v>42471</v>
      </c>
      <c r="C174" s="156"/>
      <c r="D174" s="164" t="s">
        <v>636</v>
      </c>
      <c r="E174" s="159" t="s">
        <v>567</v>
      </c>
      <c r="F174" s="159">
        <v>36.5</v>
      </c>
      <c r="G174" s="160"/>
      <c r="H174" s="160">
        <v>15.85</v>
      </c>
      <c r="I174" s="160">
        <v>60</v>
      </c>
      <c r="J174" s="161" t="s">
        <v>637</v>
      </c>
      <c r="K174" s="162">
        <f t="shared" si="115"/>
        <v>-20.65</v>
      </c>
      <c r="L174" s="163">
        <f t="shared" si="116"/>
        <v>-0.5657534246575342</v>
      </c>
      <c r="M174" s="159" t="s">
        <v>549</v>
      </c>
      <c r="N174" s="167">
        <v>43627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52</v>
      </c>
      <c r="B175" s="146">
        <v>42472</v>
      </c>
      <c r="C175" s="146"/>
      <c r="D175" s="147" t="s">
        <v>638</v>
      </c>
      <c r="E175" s="148" t="s">
        <v>567</v>
      </c>
      <c r="F175" s="149">
        <v>93</v>
      </c>
      <c r="G175" s="148"/>
      <c r="H175" s="148">
        <v>149</v>
      </c>
      <c r="I175" s="150">
        <v>140</v>
      </c>
      <c r="J175" s="151" t="s">
        <v>639</v>
      </c>
      <c r="K175" s="152">
        <f t="shared" si="115"/>
        <v>56</v>
      </c>
      <c r="L175" s="153">
        <f t="shared" si="116"/>
        <v>0.60215053763440862</v>
      </c>
      <c r="M175" s="148" t="s">
        <v>537</v>
      </c>
      <c r="N175" s="154">
        <v>42740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53</v>
      </c>
      <c r="B176" s="146">
        <v>42472</v>
      </c>
      <c r="C176" s="146"/>
      <c r="D176" s="147" t="s">
        <v>640</v>
      </c>
      <c r="E176" s="148" t="s">
        <v>567</v>
      </c>
      <c r="F176" s="149">
        <v>130</v>
      </c>
      <c r="G176" s="148"/>
      <c r="H176" s="148">
        <v>150</v>
      </c>
      <c r="I176" s="150" t="s">
        <v>641</v>
      </c>
      <c r="J176" s="151" t="s">
        <v>625</v>
      </c>
      <c r="K176" s="152">
        <f t="shared" si="115"/>
        <v>20</v>
      </c>
      <c r="L176" s="153">
        <f t="shared" si="116"/>
        <v>0.15384615384615385</v>
      </c>
      <c r="M176" s="148" t="s">
        <v>537</v>
      </c>
      <c r="N176" s="154">
        <v>42564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54</v>
      </c>
      <c r="B177" s="146">
        <v>42473</v>
      </c>
      <c r="C177" s="146"/>
      <c r="D177" s="147" t="s">
        <v>642</v>
      </c>
      <c r="E177" s="148" t="s">
        <v>567</v>
      </c>
      <c r="F177" s="149">
        <v>196</v>
      </c>
      <c r="G177" s="148"/>
      <c r="H177" s="148">
        <v>299</v>
      </c>
      <c r="I177" s="150">
        <v>299</v>
      </c>
      <c r="J177" s="151" t="s">
        <v>625</v>
      </c>
      <c r="K177" s="152">
        <v>103</v>
      </c>
      <c r="L177" s="153">
        <v>0.52551020408163296</v>
      </c>
      <c r="M177" s="148" t="s">
        <v>537</v>
      </c>
      <c r="N177" s="154">
        <v>42620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55</v>
      </c>
      <c r="B178" s="146">
        <v>42473</v>
      </c>
      <c r="C178" s="146"/>
      <c r="D178" s="147" t="s">
        <v>643</v>
      </c>
      <c r="E178" s="148" t="s">
        <v>567</v>
      </c>
      <c r="F178" s="149">
        <v>88</v>
      </c>
      <c r="G178" s="148"/>
      <c r="H178" s="148">
        <v>103</v>
      </c>
      <c r="I178" s="150">
        <v>103</v>
      </c>
      <c r="J178" s="151" t="s">
        <v>625</v>
      </c>
      <c r="K178" s="152">
        <v>15</v>
      </c>
      <c r="L178" s="153">
        <v>0.170454545454545</v>
      </c>
      <c r="M178" s="148" t="s">
        <v>537</v>
      </c>
      <c r="N178" s="154">
        <v>42530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56</v>
      </c>
      <c r="B179" s="146">
        <v>42492</v>
      </c>
      <c r="C179" s="146"/>
      <c r="D179" s="147" t="s">
        <v>644</v>
      </c>
      <c r="E179" s="148" t="s">
        <v>567</v>
      </c>
      <c r="F179" s="149">
        <v>127.5</v>
      </c>
      <c r="G179" s="148"/>
      <c r="H179" s="148">
        <v>148</v>
      </c>
      <c r="I179" s="150" t="s">
        <v>645</v>
      </c>
      <c r="J179" s="151" t="s">
        <v>625</v>
      </c>
      <c r="K179" s="152">
        <f>H179-F179</f>
        <v>20.5</v>
      </c>
      <c r="L179" s="153">
        <f>K179/F179</f>
        <v>0.16078431372549021</v>
      </c>
      <c r="M179" s="148" t="s">
        <v>537</v>
      </c>
      <c r="N179" s="154">
        <v>42564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57</v>
      </c>
      <c r="B180" s="146">
        <v>42493</v>
      </c>
      <c r="C180" s="146"/>
      <c r="D180" s="147" t="s">
        <v>646</v>
      </c>
      <c r="E180" s="148" t="s">
        <v>567</v>
      </c>
      <c r="F180" s="149">
        <v>675</v>
      </c>
      <c r="G180" s="148"/>
      <c r="H180" s="148">
        <v>815</v>
      </c>
      <c r="I180" s="150" t="s">
        <v>647</v>
      </c>
      <c r="J180" s="151" t="s">
        <v>625</v>
      </c>
      <c r="K180" s="152">
        <f>H180-F180</f>
        <v>140</v>
      </c>
      <c r="L180" s="153">
        <f>K180/F180</f>
        <v>0.2074074074074074</v>
      </c>
      <c r="M180" s="148" t="s">
        <v>537</v>
      </c>
      <c r="N180" s="154">
        <v>43154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5">
        <v>58</v>
      </c>
      <c r="B181" s="156">
        <v>42522</v>
      </c>
      <c r="C181" s="156"/>
      <c r="D181" s="157" t="s">
        <v>648</v>
      </c>
      <c r="E181" s="158" t="s">
        <v>567</v>
      </c>
      <c r="F181" s="159">
        <v>500</v>
      </c>
      <c r="G181" s="159"/>
      <c r="H181" s="160">
        <v>232.5</v>
      </c>
      <c r="I181" s="160" t="s">
        <v>649</v>
      </c>
      <c r="J181" s="161" t="s">
        <v>650</v>
      </c>
      <c r="K181" s="162">
        <f>H181-F181</f>
        <v>-267.5</v>
      </c>
      <c r="L181" s="163">
        <f>K181/F181</f>
        <v>-0.53500000000000003</v>
      </c>
      <c r="M181" s="159" t="s">
        <v>549</v>
      </c>
      <c r="N181" s="156">
        <v>43735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59</v>
      </c>
      <c r="B182" s="146">
        <v>42527</v>
      </c>
      <c r="C182" s="146"/>
      <c r="D182" s="147" t="s">
        <v>495</v>
      </c>
      <c r="E182" s="148" t="s">
        <v>567</v>
      </c>
      <c r="F182" s="149">
        <v>110</v>
      </c>
      <c r="G182" s="148"/>
      <c r="H182" s="148">
        <v>126.5</v>
      </c>
      <c r="I182" s="150">
        <v>125</v>
      </c>
      <c r="J182" s="151" t="s">
        <v>576</v>
      </c>
      <c r="K182" s="152">
        <f>H182-F182</f>
        <v>16.5</v>
      </c>
      <c r="L182" s="153">
        <f>K182/F182</f>
        <v>0.15</v>
      </c>
      <c r="M182" s="148" t="s">
        <v>537</v>
      </c>
      <c r="N182" s="154">
        <v>42552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60</v>
      </c>
      <c r="B183" s="146">
        <v>42538</v>
      </c>
      <c r="C183" s="146"/>
      <c r="D183" s="147" t="s">
        <v>651</v>
      </c>
      <c r="E183" s="148" t="s">
        <v>567</v>
      </c>
      <c r="F183" s="149">
        <v>44</v>
      </c>
      <c r="G183" s="148"/>
      <c r="H183" s="148">
        <v>69.5</v>
      </c>
      <c r="I183" s="150">
        <v>69.5</v>
      </c>
      <c r="J183" s="151" t="s">
        <v>652</v>
      </c>
      <c r="K183" s="152">
        <f>H183-F183</f>
        <v>25.5</v>
      </c>
      <c r="L183" s="153">
        <f>K183/F183</f>
        <v>0.57954545454545459</v>
      </c>
      <c r="M183" s="148" t="s">
        <v>537</v>
      </c>
      <c r="N183" s="154">
        <v>42977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61</v>
      </c>
      <c r="B184" s="146">
        <v>42549</v>
      </c>
      <c r="C184" s="146"/>
      <c r="D184" s="147" t="s">
        <v>653</v>
      </c>
      <c r="E184" s="148" t="s">
        <v>567</v>
      </c>
      <c r="F184" s="149">
        <v>262.5</v>
      </c>
      <c r="G184" s="148"/>
      <c r="H184" s="148">
        <v>340</v>
      </c>
      <c r="I184" s="150">
        <v>333</v>
      </c>
      <c r="J184" s="151" t="s">
        <v>654</v>
      </c>
      <c r="K184" s="152">
        <v>77.5</v>
      </c>
      <c r="L184" s="153">
        <v>0.29523809523809502</v>
      </c>
      <c r="M184" s="148" t="s">
        <v>537</v>
      </c>
      <c r="N184" s="154">
        <v>43017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62</v>
      </c>
      <c r="B185" s="146">
        <v>42549</v>
      </c>
      <c r="C185" s="146"/>
      <c r="D185" s="147" t="s">
        <v>655</v>
      </c>
      <c r="E185" s="148" t="s">
        <v>567</v>
      </c>
      <c r="F185" s="149">
        <v>840</v>
      </c>
      <c r="G185" s="148"/>
      <c r="H185" s="148">
        <v>1230</v>
      </c>
      <c r="I185" s="150">
        <v>1230</v>
      </c>
      <c r="J185" s="151" t="s">
        <v>625</v>
      </c>
      <c r="K185" s="152">
        <v>390</v>
      </c>
      <c r="L185" s="153">
        <v>0.46428571428571402</v>
      </c>
      <c r="M185" s="148" t="s">
        <v>537</v>
      </c>
      <c r="N185" s="154">
        <v>42649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8">
        <v>63</v>
      </c>
      <c r="B186" s="169">
        <v>42556</v>
      </c>
      <c r="C186" s="169"/>
      <c r="D186" s="170" t="s">
        <v>656</v>
      </c>
      <c r="E186" s="171" t="s">
        <v>567</v>
      </c>
      <c r="F186" s="171">
        <v>395</v>
      </c>
      <c r="G186" s="172"/>
      <c r="H186" s="172">
        <f>(468.5+342.5)/2</f>
        <v>405.5</v>
      </c>
      <c r="I186" s="172">
        <v>510</v>
      </c>
      <c r="J186" s="173" t="s">
        <v>657</v>
      </c>
      <c r="K186" s="174">
        <f t="shared" ref="K186:K192" si="117">H186-F186</f>
        <v>10.5</v>
      </c>
      <c r="L186" s="175">
        <f t="shared" ref="L186:L192" si="118">K186/F186</f>
        <v>2.6582278481012658E-2</v>
      </c>
      <c r="M186" s="171" t="s">
        <v>658</v>
      </c>
      <c r="N186" s="169">
        <v>43606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5">
        <v>64</v>
      </c>
      <c r="B187" s="156">
        <v>42584</v>
      </c>
      <c r="C187" s="156"/>
      <c r="D187" s="157" t="s">
        <v>659</v>
      </c>
      <c r="E187" s="158" t="s">
        <v>539</v>
      </c>
      <c r="F187" s="159">
        <f>169.5-12.8</f>
        <v>156.69999999999999</v>
      </c>
      <c r="G187" s="159"/>
      <c r="H187" s="160">
        <v>77</v>
      </c>
      <c r="I187" s="160" t="s">
        <v>660</v>
      </c>
      <c r="J187" s="161" t="s">
        <v>661</v>
      </c>
      <c r="K187" s="162">
        <f t="shared" si="117"/>
        <v>-79.699999999999989</v>
      </c>
      <c r="L187" s="163">
        <f t="shared" si="118"/>
        <v>-0.50861518825781749</v>
      </c>
      <c r="M187" s="159" t="s">
        <v>549</v>
      </c>
      <c r="N187" s="156">
        <v>43522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5">
        <v>65</v>
      </c>
      <c r="B188" s="156">
        <v>42586</v>
      </c>
      <c r="C188" s="156"/>
      <c r="D188" s="157" t="s">
        <v>662</v>
      </c>
      <c r="E188" s="158" t="s">
        <v>567</v>
      </c>
      <c r="F188" s="159">
        <v>400</v>
      </c>
      <c r="G188" s="159"/>
      <c r="H188" s="160">
        <v>305</v>
      </c>
      <c r="I188" s="160">
        <v>475</v>
      </c>
      <c r="J188" s="161" t="s">
        <v>663</v>
      </c>
      <c r="K188" s="162">
        <f t="shared" si="117"/>
        <v>-95</v>
      </c>
      <c r="L188" s="163">
        <f t="shared" si="118"/>
        <v>-0.23749999999999999</v>
      </c>
      <c r="M188" s="159" t="s">
        <v>549</v>
      </c>
      <c r="N188" s="156">
        <v>43606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66</v>
      </c>
      <c r="B189" s="146">
        <v>42593</v>
      </c>
      <c r="C189" s="146"/>
      <c r="D189" s="147" t="s">
        <v>664</v>
      </c>
      <c r="E189" s="148" t="s">
        <v>567</v>
      </c>
      <c r="F189" s="149">
        <v>86.5</v>
      </c>
      <c r="G189" s="148"/>
      <c r="H189" s="148">
        <v>130</v>
      </c>
      <c r="I189" s="150">
        <v>130</v>
      </c>
      <c r="J189" s="151" t="s">
        <v>665</v>
      </c>
      <c r="K189" s="152">
        <f t="shared" si="117"/>
        <v>43.5</v>
      </c>
      <c r="L189" s="153">
        <f t="shared" si="118"/>
        <v>0.50289017341040465</v>
      </c>
      <c r="M189" s="148" t="s">
        <v>537</v>
      </c>
      <c r="N189" s="154">
        <v>43091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5">
        <v>67</v>
      </c>
      <c r="B190" s="156">
        <v>42600</v>
      </c>
      <c r="C190" s="156"/>
      <c r="D190" s="157" t="s">
        <v>109</v>
      </c>
      <c r="E190" s="158" t="s">
        <v>567</v>
      </c>
      <c r="F190" s="159">
        <v>133.5</v>
      </c>
      <c r="G190" s="159"/>
      <c r="H190" s="160">
        <v>126.5</v>
      </c>
      <c r="I190" s="160">
        <v>178</v>
      </c>
      <c r="J190" s="161" t="s">
        <v>666</v>
      </c>
      <c r="K190" s="162">
        <f t="shared" si="117"/>
        <v>-7</v>
      </c>
      <c r="L190" s="163">
        <f t="shared" si="118"/>
        <v>-5.2434456928838954E-2</v>
      </c>
      <c r="M190" s="159" t="s">
        <v>549</v>
      </c>
      <c r="N190" s="156">
        <v>42615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68</v>
      </c>
      <c r="B191" s="146">
        <v>42613</v>
      </c>
      <c r="C191" s="146"/>
      <c r="D191" s="147" t="s">
        <v>667</v>
      </c>
      <c r="E191" s="148" t="s">
        <v>567</v>
      </c>
      <c r="F191" s="149">
        <v>560</v>
      </c>
      <c r="G191" s="148"/>
      <c r="H191" s="148">
        <v>725</v>
      </c>
      <c r="I191" s="150">
        <v>725</v>
      </c>
      <c r="J191" s="151" t="s">
        <v>569</v>
      </c>
      <c r="K191" s="152">
        <f t="shared" si="117"/>
        <v>165</v>
      </c>
      <c r="L191" s="153">
        <f t="shared" si="118"/>
        <v>0.29464285714285715</v>
      </c>
      <c r="M191" s="148" t="s">
        <v>537</v>
      </c>
      <c r="N191" s="154">
        <v>42456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69</v>
      </c>
      <c r="B192" s="146">
        <v>42614</v>
      </c>
      <c r="C192" s="146"/>
      <c r="D192" s="147" t="s">
        <v>668</v>
      </c>
      <c r="E192" s="148" t="s">
        <v>567</v>
      </c>
      <c r="F192" s="149">
        <v>160.5</v>
      </c>
      <c r="G192" s="148"/>
      <c r="H192" s="148">
        <v>210</v>
      </c>
      <c r="I192" s="150">
        <v>210</v>
      </c>
      <c r="J192" s="151" t="s">
        <v>569</v>
      </c>
      <c r="K192" s="152">
        <f t="shared" si="117"/>
        <v>49.5</v>
      </c>
      <c r="L192" s="153">
        <f t="shared" si="118"/>
        <v>0.30841121495327101</v>
      </c>
      <c r="M192" s="148" t="s">
        <v>537</v>
      </c>
      <c r="N192" s="154">
        <v>42871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70</v>
      </c>
      <c r="B193" s="146">
        <v>42646</v>
      </c>
      <c r="C193" s="146"/>
      <c r="D193" s="147" t="s">
        <v>378</v>
      </c>
      <c r="E193" s="148" t="s">
        <v>567</v>
      </c>
      <c r="F193" s="149">
        <v>430</v>
      </c>
      <c r="G193" s="148"/>
      <c r="H193" s="148">
        <v>596</v>
      </c>
      <c r="I193" s="150">
        <v>575</v>
      </c>
      <c r="J193" s="151" t="s">
        <v>669</v>
      </c>
      <c r="K193" s="152">
        <v>166</v>
      </c>
      <c r="L193" s="153">
        <v>0.38604651162790699</v>
      </c>
      <c r="M193" s="148" t="s">
        <v>537</v>
      </c>
      <c r="N193" s="154">
        <v>42769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71</v>
      </c>
      <c r="B194" s="146">
        <v>42657</v>
      </c>
      <c r="C194" s="146"/>
      <c r="D194" s="147" t="s">
        <v>670</v>
      </c>
      <c r="E194" s="148" t="s">
        <v>567</v>
      </c>
      <c r="F194" s="149">
        <v>280</v>
      </c>
      <c r="G194" s="148"/>
      <c r="H194" s="148">
        <v>345</v>
      </c>
      <c r="I194" s="150">
        <v>345</v>
      </c>
      <c r="J194" s="151" t="s">
        <v>569</v>
      </c>
      <c r="K194" s="152">
        <f t="shared" ref="K194:K199" si="119">H194-F194</f>
        <v>65</v>
      </c>
      <c r="L194" s="153">
        <f>K194/F194</f>
        <v>0.23214285714285715</v>
      </c>
      <c r="M194" s="148" t="s">
        <v>537</v>
      </c>
      <c r="N194" s="154">
        <v>42814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72</v>
      </c>
      <c r="B195" s="146">
        <v>42657</v>
      </c>
      <c r="C195" s="146"/>
      <c r="D195" s="147" t="s">
        <v>671</v>
      </c>
      <c r="E195" s="148" t="s">
        <v>567</v>
      </c>
      <c r="F195" s="149">
        <v>245</v>
      </c>
      <c r="G195" s="148"/>
      <c r="H195" s="148">
        <v>325.5</v>
      </c>
      <c r="I195" s="150">
        <v>330</v>
      </c>
      <c r="J195" s="151" t="s">
        <v>672</v>
      </c>
      <c r="K195" s="152">
        <f t="shared" si="119"/>
        <v>80.5</v>
      </c>
      <c r="L195" s="153">
        <f>K195/F195</f>
        <v>0.32857142857142857</v>
      </c>
      <c r="M195" s="148" t="s">
        <v>537</v>
      </c>
      <c r="N195" s="154">
        <v>42769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73</v>
      </c>
      <c r="B196" s="146">
        <v>42660</v>
      </c>
      <c r="C196" s="146"/>
      <c r="D196" s="147" t="s">
        <v>334</v>
      </c>
      <c r="E196" s="148" t="s">
        <v>567</v>
      </c>
      <c r="F196" s="149">
        <v>125</v>
      </c>
      <c r="G196" s="148"/>
      <c r="H196" s="148">
        <v>160</v>
      </c>
      <c r="I196" s="150">
        <v>160</v>
      </c>
      <c r="J196" s="151" t="s">
        <v>625</v>
      </c>
      <c r="K196" s="152">
        <f t="shared" si="119"/>
        <v>35</v>
      </c>
      <c r="L196" s="153">
        <v>0.28000000000000003</v>
      </c>
      <c r="M196" s="148" t="s">
        <v>537</v>
      </c>
      <c r="N196" s="154">
        <v>42803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74</v>
      </c>
      <c r="B197" s="146">
        <v>42660</v>
      </c>
      <c r="C197" s="146"/>
      <c r="D197" s="147" t="s">
        <v>434</v>
      </c>
      <c r="E197" s="148" t="s">
        <v>567</v>
      </c>
      <c r="F197" s="149">
        <v>114</v>
      </c>
      <c r="G197" s="148"/>
      <c r="H197" s="148">
        <v>145</v>
      </c>
      <c r="I197" s="150">
        <v>145</v>
      </c>
      <c r="J197" s="151" t="s">
        <v>625</v>
      </c>
      <c r="K197" s="152">
        <f t="shared" si="119"/>
        <v>31</v>
      </c>
      <c r="L197" s="153">
        <f>K197/F197</f>
        <v>0.27192982456140352</v>
      </c>
      <c r="M197" s="148" t="s">
        <v>537</v>
      </c>
      <c r="N197" s="154">
        <v>42859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75</v>
      </c>
      <c r="B198" s="146">
        <v>42660</v>
      </c>
      <c r="C198" s="146"/>
      <c r="D198" s="147" t="s">
        <v>673</v>
      </c>
      <c r="E198" s="148" t="s">
        <v>567</v>
      </c>
      <c r="F198" s="149">
        <v>212</v>
      </c>
      <c r="G198" s="148"/>
      <c r="H198" s="148">
        <v>280</v>
      </c>
      <c r="I198" s="150">
        <v>276</v>
      </c>
      <c r="J198" s="151" t="s">
        <v>674</v>
      </c>
      <c r="K198" s="152">
        <f t="shared" si="119"/>
        <v>68</v>
      </c>
      <c r="L198" s="153">
        <f>K198/F198</f>
        <v>0.32075471698113206</v>
      </c>
      <c r="M198" s="148" t="s">
        <v>537</v>
      </c>
      <c r="N198" s="154">
        <v>42858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76</v>
      </c>
      <c r="B199" s="146">
        <v>42678</v>
      </c>
      <c r="C199" s="146"/>
      <c r="D199" s="147" t="s">
        <v>425</v>
      </c>
      <c r="E199" s="148" t="s">
        <v>567</v>
      </c>
      <c r="F199" s="149">
        <v>155</v>
      </c>
      <c r="G199" s="148"/>
      <c r="H199" s="148">
        <v>210</v>
      </c>
      <c r="I199" s="150">
        <v>210</v>
      </c>
      <c r="J199" s="151" t="s">
        <v>675</v>
      </c>
      <c r="K199" s="152">
        <f t="shared" si="119"/>
        <v>55</v>
      </c>
      <c r="L199" s="153">
        <f>K199/F199</f>
        <v>0.35483870967741937</v>
      </c>
      <c r="M199" s="148" t="s">
        <v>537</v>
      </c>
      <c r="N199" s="154">
        <v>42944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5">
        <v>77</v>
      </c>
      <c r="B200" s="156">
        <v>42710</v>
      </c>
      <c r="C200" s="156"/>
      <c r="D200" s="157" t="s">
        <v>676</v>
      </c>
      <c r="E200" s="158" t="s">
        <v>567</v>
      </c>
      <c r="F200" s="159">
        <v>150.5</v>
      </c>
      <c r="G200" s="159"/>
      <c r="H200" s="160">
        <v>72.5</v>
      </c>
      <c r="I200" s="160">
        <v>174</v>
      </c>
      <c r="J200" s="161" t="s">
        <v>677</v>
      </c>
      <c r="K200" s="162">
        <v>-78</v>
      </c>
      <c r="L200" s="163">
        <v>-0.51827242524916906</v>
      </c>
      <c r="M200" s="159" t="s">
        <v>549</v>
      </c>
      <c r="N200" s="156">
        <v>43333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78</v>
      </c>
      <c r="B201" s="146">
        <v>42712</v>
      </c>
      <c r="C201" s="146"/>
      <c r="D201" s="147" t="s">
        <v>678</v>
      </c>
      <c r="E201" s="148" t="s">
        <v>567</v>
      </c>
      <c r="F201" s="149">
        <v>380</v>
      </c>
      <c r="G201" s="148"/>
      <c r="H201" s="148">
        <v>478</v>
      </c>
      <c r="I201" s="150">
        <v>468</v>
      </c>
      <c r="J201" s="151" t="s">
        <v>625</v>
      </c>
      <c r="K201" s="152">
        <f>H201-F201</f>
        <v>98</v>
      </c>
      <c r="L201" s="153">
        <f>K201/F201</f>
        <v>0.25789473684210529</v>
      </c>
      <c r="M201" s="148" t="s">
        <v>537</v>
      </c>
      <c r="N201" s="154">
        <v>43025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79</v>
      </c>
      <c r="B202" s="146">
        <v>42734</v>
      </c>
      <c r="C202" s="146"/>
      <c r="D202" s="147" t="s">
        <v>108</v>
      </c>
      <c r="E202" s="148" t="s">
        <v>567</v>
      </c>
      <c r="F202" s="149">
        <v>305</v>
      </c>
      <c r="G202" s="148"/>
      <c r="H202" s="148">
        <v>375</v>
      </c>
      <c r="I202" s="150">
        <v>375</v>
      </c>
      <c r="J202" s="151" t="s">
        <v>625</v>
      </c>
      <c r="K202" s="152">
        <f>H202-F202</f>
        <v>70</v>
      </c>
      <c r="L202" s="153">
        <f>K202/F202</f>
        <v>0.22950819672131148</v>
      </c>
      <c r="M202" s="148" t="s">
        <v>537</v>
      </c>
      <c r="N202" s="154">
        <v>42768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80</v>
      </c>
      <c r="B203" s="146">
        <v>42739</v>
      </c>
      <c r="C203" s="146"/>
      <c r="D203" s="147" t="s">
        <v>94</v>
      </c>
      <c r="E203" s="148" t="s">
        <v>567</v>
      </c>
      <c r="F203" s="149">
        <v>99.5</v>
      </c>
      <c r="G203" s="148"/>
      <c r="H203" s="148">
        <v>158</v>
      </c>
      <c r="I203" s="150">
        <v>158</v>
      </c>
      <c r="J203" s="151" t="s">
        <v>625</v>
      </c>
      <c r="K203" s="152">
        <f>H203-F203</f>
        <v>58.5</v>
      </c>
      <c r="L203" s="153">
        <f>K203/F203</f>
        <v>0.5879396984924623</v>
      </c>
      <c r="M203" s="148" t="s">
        <v>537</v>
      </c>
      <c r="N203" s="154">
        <v>42898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81</v>
      </c>
      <c r="B204" s="146">
        <v>42739</v>
      </c>
      <c r="C204" s="146"/>
      <c r="D204" s="147" t="s">
        <v>94</v>
      </c>
      <c r="E204" s="148" t="s">
        <v>567</v>
      </c>
      <c r="F204" s="149">
        <v>99.5</v>
      </c>
      <c r="G204" s="148"/>
      <c r="H204" s="148">
        <v>158</v>
      </c>
      <c r="I204" s="150">
        <v>158</v>
      </c>
      <c r="J204" s="151" t="s">
        <v>625</v>
      </c>
      <c r="K204" s="152">
        <v>58.5</v>
      </c>
      <c r="L204" s="153">
        <v>0.58793969849246197</v>
      </c>
      <c r="M204" s="148" t="s">
        <v>537</v>
      </c>
      <c r="N204" s="154">
        <v>42898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82</v>
      </c>
      <c r="B205" s="146">
        <v>42786</v>
      </c>
      <c r="C205" s="146"/>
      <c r="D205" s="147" t="s">
        <v>182</v>
      </c>
      <c r="E205" s="148" t="s">
        <v>567</v>
      </c>
      <c r="F205" s="149">
        <v>140.5</v>
      </c>
      <c r="G205" s="148"/>
      <c r="H205" s="148">
        <v>220</v>
      </c>
      <c r="I205" s="150">
        <v>220</v>
      </c>
      <c r="J205" s="151" t="s">
        <v>625</v>
      </c>
      <c r="K205" s="152">
        <f>H205-F205</f>
        <v>79.5</v>
      </c>
      <c r="L205" s="153">
        <f>K205/F205</f>
        <v>0.5658362989323843</v>
      </c>
      <c r="M205" s="148" t="s">
        <v>537</v>
      </c>
      <c r="N205" s="154">
        <v>42864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83</v>
      </c>
      <c r="B206" s="146">
        <v>42786</v>
      </c>
      <c r="C206" s="146"/>
      <c r="D206" s="147" t="s">
        <v>679</v>
      </c>
      <c r="E206" s="148" t="s">
        <v>567</v>
      </c>
      <c r="F206" s="149">
        <v>202.5</v>
      </c>
      <c r="G206" s="148"/>
      <c r="H206" s="148">
        <v>234</v>
      </c>
      <c r="I206" s="150">
        <v>234</v>
      </c>
      <c r="J206" s="151" t="s">
        <v>625</v>
      </c>
      <c r="K206" s="152">
        <v>31.5</v>
      </c>
      <c r="L206" s="153">
        <v>0.155555555555556</v>
      </c>
      <c r="M206" s="148" t="s">
        <v>537</v>
      </c>
      <c r="N206" s="154">
        <v>42836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84</v>
      </c>
      <c r="B207" s="146">
        <v>42818</v>
      </c>
      <c r="C207" s="146"/>
      <c r="D207" s="147" t="s">
        <v>680</v>
      </c>
      <c r="E207" s="148" t="s">
        <v>567</v>
      </c>
      <c r="F207" s="149">
        <v>300.5</v>
      </c>
      <c r="G207" s="148"/>
      <c r="H207" s="148">
        <v>417.5</v>
      </c>
      <c r="I207" s="150">
        <v>420</v>
      </c>
      <c r="J207" s="151" t="s">
        <v>681</v>
      </c>
      <c r="K207" s="152">
        <f>H207-F207</f>
        <v>117</v>
      </c>
      <c r="L207" s="153">
        <f>K207/F207</f>
        <v>0.38935108153078202</v>
      </c>
      <c r="M207" s="148" t="s">
        <v>537</v>
      </c>
      <c r="N207" s="154">
        <v>43070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85</v>
      </c>
      <c r="B208" s="146">
        <v>42818</v>
      </c>
      <c r="C208" s="146"/>
      <c r="D208" s="147" t="s">
        <v>655</v>
      </c>
      <c r="E208" s="148" t="s">
        <v>567</v>
      </c>
      <c r="F208" s="149">
        <v>850</v>
      </c>
      <c r="G208" s="148"/>
      <c r="H208" s="148">
        <v>1042.5</v>
      </c>
      <c r="I208" s="150">
        <v>1023</v>
      </c>
      <c r="J208" s="151" t="s">
        <v>682</v>
      </c>
      <c r="K208" s="152">
        <v>192.5</v>
      </c>
      <c r="L208" s="153">
        <v>0.22647058823529401</v>
      </c>
      <c r="M208" s="148" t="s">
        <v>537</v>
      </c>
      <c r="N208" s="154">
        <v>42830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86</v>
      </c>
      <c r="B209" s="146">
        <v>42830</v>
      </c>
      <c r="C209" s="146"/>
      <c r="D209" s="147" t="s">
        <v>453</v>
      </c>
      <c r="E209" s="148" t="s">
        <v>567</v>
      </c>
      <c r="F209" s="149">
        <v>785</v>
      </c>
      <c r="G209" s="148"/>
      <c r="H209" s="148">
        <v>930</v>
      </c>
      <c r="I209" s="150">
        <v>920</v>
      </c>
      <c r="J209" s="151" t="s">
        <v>683</v>
      </c>
      <c r="K209" s="152">
        <f>H209-F209</f>
        <v>145</v>
      </c>
      <c r="L209" s="153">
        <f>K209/F209</f>
        <v>0.18471337579617833</v>
      </c>
      <c r="M209" s="148" t="s">
        <v>537</v>
      </c>
      <c r="N209" s="154">
        <v>42976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5">
        <v>87</v>
      </c>
      <c r="B210" s="156">
        <v>42831</v>
      </c>
      <c r="C210" s="156"/>
      <c r="D210" s="157" t="s">
        <v>684</v>
      </c>
      <c r="E210" s="158" t="s">
        <v>567</v>
      </c>
      <c r="F210" s="159">
        <v>40</v>
      </c>
      <c r="G210" s="159"/>
      <c r="H210" s="160">
        <v>13.1</v>
      </c>
      <c r="I210" s="160">
        <v>60</v>
      </c>
      <c r="J210" s="161" t="s">
        <v>685</v>
      </c>
      <c r="K210" s="162">
        <v>-26.9</v>
      </c>
      <c r="L210" s="163">
        <v>-0.67249999999999999</v>
      </c>
      <c r="M210" s="159" t="s">
        <v>549</v>
      </c>
      <c r="N210" s="156">
        <v>43138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88</v>
      </c>
      <c r="B211" s="146">
        <v>42837</v>
      </c>
      <c r="C211" s="146"/>
      <c r="D211" s="147" t="s">
        <v>93</v>
      </c>
      <c r="E211" s="148" t="s">
        <v>567</v>
      </c>
      <c r="F211" s="149">
        <v>289.5</v>
      </c>
      <c r="G211" s="148"/>
      <c r="H211" s="148">
        <v>354</v>
      </c>
      <c r="I211" s="150">
        <v>360</v>
      </c>
      <c r="J211" s="151" t="s">
        <v>686</v>
      </c>
      <c r="K211" s="152">
        <f t="shared" ref="K211:K219" si="120">H211-F211</f>
        <v>64.5</v>
      </c>
      <c r="L211" s="153">
        <f t="shared" ref="L211:L219" si="121">K211/F211</f>
        <v>0.22279792746113988</v>
      </c>
      <c r="M211" s="148" t="s">
        <v>537</v>
      </c>
      <c r="N211" s="154">
        <v>43040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89</v>
      </c>
      <c r="B212" s="146">
        <v>42845</v>
      </c>
      <c r="C212" s="146"/>
      <c r="D212" s="147" t="s">
        <v>401</v>
      </c>
      <c r="E212" s="148" t="s">
        <v>567</v>
      </c>
      <c r="F212" s="149">
        <v>700</v>
      </c>
      <c r="G212" s="148"/>
      <c r="H212" s="148">
        <v>840</v>
      </c>
      <c r="I212" s="150">
        <v>840</v>
      </c>
      <c r="J212" s="151" t="s">
        <v>687</v>
      </c>
      <c r="K212" s="152">
        <f t="shared" si="120"/>
        <v>140</v>
      </c>
      <c r="L212" s="153">
        <f t="shared" si="121"/>
        <v>0.2</v>
      </c>
      <c r="M212" s="148" t="s">
        <v>537</v>
      </c>
      <c r="N212" s="154">
        <v>42893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90</v>
      </c>
      <c r="B213" s="146">
        <v>42887</v>
      </c>
      <c r="C213" s="146"/>
      <c r="D213" s="147" t="s">
        <v>688</v>
      </c>
      <c r="E213" s="148" t="s">
        <v>567</v>
      </c>
      <c r="F213" s="149">
        <v>130</v>
      </c>
      <c r="G213" s="148"/>
      <c r="H213" s="148">
        <v>144.25</v>
      </c>
      <c r="I213" s="150">
        <v>170</v>
      </c>
      <c r="J213" s="151" t="s">
        <v>689</v>
      </c>
      <c r="K213" s="152">
        <f t="shared" si="120"/>
        <v>14.25</v>
      </c>
      <c r="L213" s="153">
        <f t="shared" si="121"/>
        <v>0.10961538461538461</v>
      </c>
      <c r="M213" s="148" t="s">
        <v>537</v>
      </c>
      <c r="N213" s="154">
        <v>43675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91</v>
      </c>
      <c r="B214" s="146">
        <v>42901</v>
      </c>
      <c r="C214" s="146"/>
      <c r="D214" s="147" t="s">
        <v>690</v>
      </c>
      <c r="E214" s="148" t="s">
        <v>567</v>
      </c>
      <c r="F214" s="149">
        <v>214.5</v>
      </c>
      <c r="G214" s="148"/>
      <c r="H214" s="148">
        <v>262</v>
      </c>
      <c r="I214" s="150">
        <v>262</v>
      </c>
      <c r="J214" s="151" t="s">
        <v>691</v>
      </c>
      <c r="K214" s="152">
        <f t="shared" si="120"/>
        <v>47.5</v>
      </c>
      <c r="L214" s="153">
        <f t="shared" si="121"/>
        <v>0.22144522144522144</v>
      </c>
      <c r="M214" s="148" t="s">
        <v>537</v>
      </c>
      <c r="N214" s="154">
        <v>42977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92</v>
      </c>
      <c r="B215" s="177">
        <v>42933</v>
      </c>
      <c r="C215" s="177"/>
      <c r="D215" s="178" t="s">
        <v>692</v>
      </c>
      <c r="E215" s="179" t="s">
        <v>567</v>
      </c>
      <c r="F215" s="180">
        <v>370</v>
      </c>
      <c r="G215" s="179"/>
      <c r="H215" s="179">
        <v>447.5</v>
      </c>
      <c r="I215" s="181">
        <v>450</v>
      </c>
      <c r="J215" s="182" t="s">
        <v>625</v>
      </c>
      <c r="K215" s="152">
        <f t="shared" si="120"/>
        <v>77.5</v>
      </c>
      <c r="L215" s="183">
        <f t="shared" si="121"/>
        <v>0.20945945945945946</v>
      </c>
      <c r="M215" s="179" t="s">
        <v>537</v>
      </c>
      <c r="N215" s="184">
        <v>43035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93</v>
      </c>
      <c r="B216" s="177">
        <v>42943</v>
      </c>
      <c r="C216" s="177"/>
      <c r="D216" s="178" t="s">
        <v>180</v>
      </c>
      <c r="E216" s="179" t="s">
        <v>567</v>
      </c>
      <c r="F216" s="180">
        <v>657.5</v>
      </c>
      <c r="G216" s="179"/>
      <c r="H216" s="179">
        <v>825</v>
      </c>
      <c r="I216" s="181">
        <v>820</v>
      </c>
      <c r="J216" s="182" t="s">
        <v>625</v>
      </c>
      <c r="K216" s="152">
        <f t="shared" si="120"/>
        <v>167.5</v>
      </c>
      <c r="L216" s="183">
        <f t="shared" si="121"/>
        <v>0.25475285171102663</v>
      </c>
      <c r="M216" s="179" t="s">
        <v>537</v>
      </c>
      <c r="N216" s="184">
        <v>43090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94</v>
      </c>
      <c r="B217" s="146">
        <v>42964</v>
      </c>
      <c r="C217" s="146"/>
      <c r="D217" s="147" t="s">
        <v>347</v>
      </c>
      <c r="E217" s="148" t="s">
        <v>567</v>
      </c>
      <c r="F217" s="149">
        <v>605</v>
      </c>
      <c r="G217" s="148"/>
      <c r="H217" s="148">
        <v>750</v>
      </c>
      <c r="I217" s="150">
        <v>750</v>
      </c>
      <c r="J217" s="151" t="s">
        <v>683</v>
      </c>
      <c r="K217" s="152">
        <f t="shared" si="120"/>
        <v>145</v>
      </c>
      <c r="L217" s="153">
        <f t="shared" si="121"/>
        <v>0.23966942148760331</v>
      </c>
      <c r="M217" s="148" t="s">
        <v>537</v>
      </c>
      <c r="N217" s="154">
        <v>43027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5">
        <v>95</v>
      </c>
      <c r="B218" s="156">
        <v>42979</v>
      </c>
      <c r="C218" s="156"/>
      <c r="D218" s="164" t="s">
        <v>693</v>
      </c>
      <c r="E218" s="159" t="s">
        <v>567</v>
      </c>
      <c r="F218" s="159">
        <v>255</v>
      </c>
      <c r="G218" s="160"/>
      <c r="H218" s="160">
        <v>217.25</v>
      </c>
      <c r="I218" s="160">
        <v>320</v>
      </c>
      <c r="J218" s="161" t="s">
        <v>694</v>
      </c>
      <c r="K218" s="162">
        <f t="shared" si="120"/>
        <v>-37.75</v>
      </c>
      <c r="L218" s="165">
        <f t="shared" si="121"/>
        <v>-0.14803921568627451</v>
      </c>
      <c r="M218" s="159" t="s">
        <v>549</v>
      </c>
      <c r="N218" s="156">
        <v>43661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45">
        <v>96</v>
      </c>
      <c r="B219" s="146">
        <v>42997</v>
      </c>
      <c r="C219" s="146"/>
      <c r="D219" s="147" t="s">
        <v>695</v>
      </c>
      <c r="E219" s="148" t="s">
        <v>567</v>
      </c>
      <c r="F219" s="149">
        <v>215</v>
      </c>
      <c r="G219" s="148"/>
      <c r="H219" s="148">
        <v>258</v>
      </c>
      <c r="I219" s="150">
        <v>258</v>
      </c>
      <c r="J219" s="151" t="s">
        <v>625</v>
      </c>
      <c r="K219" s="152">
        <f t="shared" si="120"/>
        <v>43</v>
      </c>
      <c r="L219" s="153">
        <f t="shared" si="121"/>
        <v>0.2</v>
      </c>
      <c r="M219" s="148" t="s">
        <v>537</v>
      </c>
      <c r="N219" s="154">
        <v>43040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97</v>
      </c>
      <c r="B220" s="146">
        <v>42997</v>
      </c>
      <c r="C220" s="146"/>
      <c r="D220" s="147" t="s">
        <v>695</v>
      </c>
      <c r="E220" s="148" t="s">
        <v>567</v>
      </c>
      <c r="F220" s="149">
        <v>215</v>
      </c>
      <c r="G220" s="148"/>
      <c r="H220" s="148">
        <v>258</v>
      </c>
      <c r="I220" s="150">
        <v>258</v>
      </c>
      <c r="J220" s="182" t="s">
        <v>625</v>
      </c>
      <c r="K220" s="152">
        <v>43</v>
      </c>
      <c r="L220" s="153">
        <v>0.2</v>
      </c>
      <c r="M220" s="148" t="s">
        <v>537</v>
      </c>
      <c r="N220" s="154">
        <v>43040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98</v>
      </c>
      <c r="B221" s="177">
        <v>42998</v>
      </c>
      <c r="C221" s="177"/>
      <c r="D221" s="178" t="s">
        <v>696</v>
      </c>
      <c r="E221" s="179" t="s">
        <v>567</v>
      </c>
      <c r="F221" s="149">
        <v>75</v>
      </c>
      <c r="G221" s="179"/>
      <c r="H221" s="179">
        <v>90</v>
      </c>
      <c r="I221" s="181">
        <v>90</v>
      </c>
      <c r="J221" s="151" t="s">
        <v>697</v>
      </c>
      <c r="K221" s="152">
        <f t="shared" ref="K221:K226" si="122">H221-F221</f>
        <v>15</v>
      </c>
      <c r="L221" s="153">
        <f t="shared" ref="L221:L226" si="123">K221/F221</f>
        <v>0.2</v>
      </c>
      <c r="M221" s="148" t="s">
        <v>537</v>
      </c>
      <c r="N221" s="154">
        <v>43019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99</v>
      </c>
      <c r="B222" s="177">
        <v>43011</v>
      </c>
      <c r="C222" s="177"/>
      <c r="D222" s="178" t="s">
        <v>551</v>
      </c>
      <c r="E222" s="179" t="s">
        <v>567</v>
      </c>
      <c r="F222" s="180">
        <v>315</v>
      </c>
      <c r="G222" s="179"/>
      <c r="H222" s="179">
        <v>392</v>
      </c>
      <c r="I222" s="181">
        <v>384</v>
      </c>
      <c r="J222" s="182" t="s">
        <v>698</v>
      </c>
      <c r="K222" s="152">
        <f t="shared" si="122"/>
        <v>77</v>
      </c>
      <c r="L222" s="183">
        <f t="shared" si="123"/>
        <v>0.24444444444444444</v>
      </c>
      <c r="M222" s="179" t="s">
        <v>537</v>
      </c>
      <c r="N222" s="184">
        <v>43017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100</v>
      </c>
      <c r="B223" s="177">
        <v>43013</v>
      </c>
      <c r="C223" s="177"/>
      <c r="D223" s="178" t="s">
        <v>429</v>
      </c>
      <c r="E223" s="179" t="s">
        <v>567</v>
      </c>
      <c r="F223" s="180">
        <v>145</v>
      </c>
      <c r="G223" s="179"/>
      <c r="H223" s="179">
        <v>179</v>
      </c>
      <c r="I223" s="181">
        <v>180</v>
      </c>
      <c r="J223" s="182" t="s">
        <v>699</v>
      </c>
      <c r="K223" s="152">
        <f t="shared" si="122"/>
        <v>34</v>
      </c>
      <c r="L223" s="183">
        <f t="shared" si="123"/>
        <v>0.23448275862068965</v>
      </c>
      <c r="M223" s="179" t="s">
        <v>537</v>
      </c>
      <c r="N223" s="184">
        <v>43025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101</v>
      </c>
      <c r="B224" s="177">
        <v>43014</v>
      </c>
      <c r="C224" s="177"/>
      <c r="D224" s="178" t="s">
        <v>324</v>
      </c>
      <c r="E224" s="179" t="s">
        <v>567</v>
      </c>
      <c r="F224" s="180">
        <v>256</v>
      </c>
      <c r="G224" s="179"/>
      <c r="H224" s="179">
        <v>323</v>
      </c>
      <c r="I224" s="181">
        <v>320</v>
      </c>
      <c r="J224" s="182" t="s">
        <v>625</v>
      </c>
      <c r="K224" s="152">
        <f t="shared" si="122"/>
        <v>67</v>
      </c>
      <c r="L224" s="183">
        <f t="shared" si="123"/>
        <v>0.26171875</v>
      </c>
      <c r="M224" s="179" t="s">
        <v>537</v>
      </c>
      <c r="N224" s="184">
        <v>43067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102</v>
      </c>
      <c r="B225" s="177">
        <v>43017</v>
      </c>
      <c r="C225" s="177"/>
      <c r="D225" s="178" t="s">
        <v>339</v>
      </c>
      <c r="E225" s="179" t="s">
        <v>567</v>
      </c>
      <c r="F225" s="180">
        <v>137.5</v>
      </c>
      <c r="G225" s="179"/>
      <c r="H225" s="179">
        <v>184</v>
      </c>
      <c r="I225" s="181">
        <v>183</v>
      </c>
      <c r="J225" s="182" t="s">
        <v>700</v>
      </c>
      <c r="K225" s="152">
        <f t="shared" si="122"/>
        <v>46.5</v>
      </c>
      <c r="L225" s="183">
        <f t="shared" si="123"/>
        <v>0.33818181818181819</v>
      </c>
      <c r="M225" s="179" t="s">
        <v>537</v>
      </c>
      <c r="N225" s="184">
        <v>43108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103</v>
      </c>
      <c r="B226" s="177">
        <v>43018</v>
      </c>
      <c r="C226" s="177"/>
      <c r="D226" s="178" t="s">
        <v>701</v>
      </c>
      <c r="E226" s="179" t="s">
        <v>567</v>
      </c>
      <c r="F226" s="180">
        <v>125.5</v>
      </c>
      <c r="G226" s="179"/>
      <c r="H226" s="179">
        <v>158</v>
      </c>
      <c r="I226" s="181">
        <v>155</v>
      </c>
      <c r="J226" s="182" t="s">
        <v>702</v>
      </c>
      <c r="K226" s="152">
        <f t="shared" si="122"/>
        <v>32.5</v>
      </c>
      <c r="L226" s="183">
        <f t="shared" si="123"/>
        <v>0.25896414342629481</v>
      </c>
      <c r="M226" s="179" t="s">
        <v>537</v>
      </c>
      <c r="N226" s="184">
        <v>43067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104</v>
      </c>
      <c r="B227" s="177">
        <v>43018</v>
      </c>
      <c r="C227" s="177"/>
      <c r="D227" s="178" t="s">
        <v>703</v>
      </c>
      <c r="E227" s="179" t="s">
        <v>567</v>
      </c>
      <c r="F227" s="180">
        <v>895</v>
      </c>
      <c r="G227" s="179"/>
      <c r="H227" s="179">
        <v>1122.5</v>
      </c>
      <c r="I227" s="181">
        <v>1078</v>
      </c>
      <c r="J227" s="182" t="s">
        <v>704</v>
      </c>
      <c r="K227" s="152">
        <v>227.5</v>
      </c>
      <c r="L227" s="183">
        <v>0.25418994413407803</v>
      </c>
      <c r="M227" s="179" t="s">
        <v>537</v>
      </c>
      <c r="N227" s="184">
        <v>43117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105</v>
      </c>
      <c r="B228" s="177">
        <v>43020</v>
      </c>
      <c r="C228" s="177"/>
      <c r="D228" s="178" t="s">
        <v>333</v>
      </c>
      <c r="E228" s="179" t="s">
        <v>567</v>
      </c>
      <c r="F228" s="180">
        <v>525</v>
      </c>
      <c r="G228" s="179"/>
      <c r="H228" s="179">
        <v>629</v>
      </c>
      <c r="I228" s="181">
        <v>629</v>
      </c>
      <c r="J228" s="182" t="s">
        <v>625</v>
      </c>
      <c r="K228" s="152">
        <v>104</v>
      </c>
      <c r="L228" s="183">
        <v>0.19809523809523799</v>
      </c>
      <c r="M228" s="179" t="s">
        <v>537</v>
      </c>
      <c r="N228" s="184">
        <v>43119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106</v>
      </c>
      <c r="B229" s="177">
        <v>43046</v>
      </c>
      <c r="C229" s="177"/>
      <c r="D229" s="178" t="s">
        <v>370</v>
      </c>
      <c r="E229" s="179" t="s">
        <v>567</v>
      </c>
      <c r="F229" s="180">
        <v>740</v>
      </c>
      <c r="G229" s="179"/>
      <c r="H229" s="179">
        <v>892.5</v>
      </c>
      <c r="I229" s="181">
        <v>900</v>
      </c>
      <c r="J229" s="182" t="s">
        <v>705</v>
      </c>
      <c r="K229" s="152">
        <f>H229-F229</f>
        <v>152.5</v>
      </c>
      <c r="L229" s="183">
        <f>K229/F229</f>
        <v>0.20608108108108109</v>
      </c>
      <c r="M229" s="179" t="s">
        <v>537</v>
      </c>
      <c r="N229" s="184">
        <v>43052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107</v>
      </c>
      <c r="B230" s="146">
        <v>43073</v>
      </c>
      <c r="C230" s="146"/>
      <c r="D230" s="147" t="s">
        <v>706</v>
      </c>
      <c r="E230" s="148" t="s">
        <v>567</v>
      </c>
      <c r="F230" s="149">
        <v>118.5</v>
      </c>
      <c r="G230" s="148"/>
      <c r="H230" s="148">
        <v>143.5</v>
      </c>
      <c r="I230" s="150">
        <v>145</v>
      </c>
      <c r="J230" s="151" t="s">
        <v>558</v>
      </c>
      <c r="K230" s="152">
        <f>H230-F230</f>
        <v>25</v>
      </c>
      <c r="L230" s="153">
        <f>K230/F230</f>
        <v>0.2109704641350211</v>
      </c>
      <c r="M230" s="148" t="s">
        <v>537</v>
      </c>
      <c r="N230" s="154">
        <v>43097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5">
        <v>108</v>
      </c>
      <c r="B231" s="156">
        <v>43090</v>
      </c>
      <c r="C231" s="156"/>
      <c r="D231" s="157" t="s">
        <v>406</v>
      </c>
      <c r="E231" s="158" t="s">
        <v>567</v>
      </c>
      <c r="F231" s="159">
        <v>715</v>
      </c>
      <c r="G231" s="159"/>
      <c r="H231" s="160">
        <v>500</v>
      </c>
      <c r="I231" s="160">
        <v>872</v>
      </c>
      <c r="J231" s="161" t="s">
        <v>707</v>
      </c>
      <c r="K231" s="162">
        <f>H231-F231</f>
        <v>-215</v>
      </c>
      <c r="L231" s="163">
        <f>K231/F231</f>
        <v>-0.30069930069930068</v>
      </c>
      <c r="M231" s="159" t="s">
        <v>549</v>
      </c>
      <c r="N231" s="156">
        <v>43670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45">
        <v>109</v>
      </c>
      <c r="B232" s="146">
        <v>43098</v>
      </c>
      <c r="C232" s="146"/>
      <c r="D232" s="147" t="s">
        <v>551</v>
      </c>
      <c r="E232" s="148" t="s">
        <v>567</v>
      </c>
      <c r="F232" s="149">
        <v>435</v>
      </c>
      <c r="G232" s="148"/>
      <c r="H232" s="148">
        <v>542.5</v>
      </c>
      <c r="I232" s="150">
        <v>539</v>
      </c>
      <c r="J232" s="151" t="s">
        <v>625</v>
      </c>
      <c r="K232" s="152">
        <v>107.5</v>
      </c>
      <c r="L232" s="153">
        <v>0.247126436781609</v>
      </c>
      <c r="M232" s="148" t="s">
        <v>537</v>
      </c>
      <c r="N232" s="154">
        <v>43206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45">
        <v>110</v>
      </c>
      <c r="B233" s="146">
        <v>43098</v>
      </c>
      <c r="C233" s="146"/>
      <c r="D233" s="147" t="s">
        <v>509</v>
      </c>
      <c r="E233" s="148" t="s">
        <v>567</v>
      </c>
      <c r="F233" s="149">
        <v>885</v>
      </c>
      <c r="G233" s="148"/>
      <c r="H233" s="148">
        <v>1090</v>
      </c>
      <c r="I233" s="150">
        <v>1084</v>
      </c>
      <c r="J233" s="151" t="s">
        <v>625</v>
      </c>
      <c r="K233" s="152">
        <v>205</v>
      </c>
      <c r="L233" s="153">
        <v>0.23163841807909599</v>
      </c>
      <c r="M233" s="148" t="s">
        <v>537</v>
      </c>
      <c r="N233" s="154">
        <v>43213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111</v>
      </c>
      <c r="B234" s="186">
        <v>43192</v>
      </c>
      <c r="C234" s="186"/>
      <c r="D234" s="164" t="s">
        <v>708</v>
      </c>
      <c r="E234" s="159" t="s">
        <v>567</v>
      </c>
      <c r="F234" s="187">
        <v>478.5</v>
      </c>
      <c r="G234" s="159"/>
      <c r="H234" s="159">
        <v>442</v>
      </c>
      <c r="I234" s="160">
        <v>613</v>
      </c>
      <c r="J234" s="161" t="s">
        <v>709</v>
      </c>
      <c r="K234" s="162">
        <f>H234-F234</f>
        <v>-36.5</v>
      </c>
      <c r="L234" s="163">
        <f>K234/F234</f>
        <v>-7.6280041797283177E-2</v>
      </c>
      <c r="M234" s="159" t="s">
        <v>549</v>
      </c>
      <c r="N234" s="156">
        <v>43762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5">
        <v>112</v>
      </c>
      <c r="B235" s="156">
        <v>43194</v>
      </c>
      <c r="C235" s="156"/>
      <c r="D235" s="157" t="s">
        <v>710</v>
      </c>
      <c r="E235" s="158" t="s">
        <v>567</v>
      </c>
      <c r="F235" s="159">
        <f>141.5-7.3</f>
        <v>134.19999999999999</v>
      </c>
      <c r="G235" s="159"/>
      <c r="H235" s="160">
        <v>77</v>
      </c>
      <c r="I235" s="160">
        <v>180</v>
      </c>
      <c r="J235" s="161" t="s">
        <v>711</v>
      </c>
      <c r="K235" s="162">
        <f>H235-F235</f>
        <v>-57.199999999999989</v>
      </c>
      <c r="L235" s="163">
        <f>K235/F235</f>
        <v>-0.42622950819672129</v>
      </c>
      <c r="M235" s="159" t="s">
        <v>549</v>
      </c>
      <c r="N235" s="156">
        <v>43522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5">
        <v>113</v>
      </c>
      <c r="B236" s="156">
        <v>43209</v>
      </c>
      <c r="C236" s="156"/>
      <c r="D236" s="157" t="s">
        <v>712</v>
      </c>
      <c r="E236" s="158" t="s">
        <v>567</v>
      </c>
      <c r="F236" s="159">
        <v>430</v>
      </c>
      <c r="G236" s="159"/>
      <c r="H236" s="160">
        <v>220</v>
      </c>
      <c r="I236" s="160">
        <v>537</v>
      </c>
      <c r="J236" s="161" t="s">
        <v>713</v>
      </c>
      <c r="K236" s="162">
        <f>H236-F236</f>
        <v>-210</v>
      </c>
      <c r="L236" s="163">
        <f>K236/F236</f>
        <v>-0.48837209302325579</v>
      </c>
      <c r="M236" s="159" t="s">
        <v>549</v>
      </c>
      <c r="N236" s="156">
        <v>43252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114</v>
      </c>
      <c r="B237" s="177">
        <v>43220</v>
      </c>
      <c r="C237" s="177"/>
      <c r="D237" s="178" t="s">
        <v>371</v>
      </c>
      <c r="E237" s="179" t="s">
        <v>567</v>
      </c>
      <c r="F237" s="179">
        <v>153.5</v>
      </c>
      <c r="G237" s="179"/>
      <c r="H237" s="179">
        <v>196</v>
      </c>
      <c r="I237" s="181">
        <v>196</v>
      </c>
      <c r="J237" s="151" t="s">
        <v>714</v>
      </c>
      <c r="K237" s="152">
        <f>H237-F237</f>
        <v>42.5</v>
      </c>
      <c r="L237" s="153">
        <f>K237/F237</f>
        <v>0.27687296416938112</v>
      </c>
      <c r="M237" s="148" t="s">
        <v>537</v>
      </c>
      <c r="N237" s="154">
        <v>43605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5">
        <v>115</v>
      </c>
      <c r="B238" s="156">
        <v>43306</v>
      </c>
      <c r="C238" s="156"/>
      <c r="D238" s="157" t="s">
        <v>684</v>
      </c>
      <c r="E238" s="158" t="s">
        <v>567</v>
      </c>
      <c r="F238" s="159">
        <v>27.5</v>
      </c>
      <c r="G238" s="159"/>
      <c r="H238" s="160">
        <v>13.1</v>
      </c>
      <c r="I238" s="160">
        <v>60</v>
      </c>
      <c r="J238" s="161" t="s">
        <v>715</v>
      </c>
      <c r="K238" s="162">
        <v>-14.4</v>
      </c>
      <c r="L238" s="163">
        <v>-0.52363636363636401</v>
      </c>
      <c r="M238" s="159" t="s">
        <v>549</v>
      </c>
      <c r="N238" s="156">
        <v>43138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116</v>
      </c>
      <c r="B239" s="186">
        <v>43318</v>
      </c>
      <c r="C239" s="186"/>
      <c r="D239" s="164" t="s">
        <v>716</v>
      </c>
      <c r="E239" s="159" t="s">
        <v>567</v>
      </c>
      <c r="F239" s="159">
        <v>148.5</v>
      </c>
      <c r="G239" s="159"/>
      <c r="H239" s="159">
        <v>102</v>
      </c>
      <c r="I239" s="160">
        <v>182</v>
      </c>
      <c r="J239" s="161" t="s">
        <v>717</v>
      </c>
      <c r="K239" s="162">
        <f>H239-F239</f>
        <v>-46.5</v>
      </c>
      <c r="L239" s="163">
        <f>K239/F239</f>
        <v>-0.31313131313131315</v>
      </c>
      <c r="M239" s="159" t="s">
        <v>549</v>
      </c>
      <c r="N239" s="156">
        <v>43661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45">
        <v>117</v>
      </c>
      <c r="B240" s="146">
        <v>43335</v>
      </c>
      <c r="C240" s="146"/>
      <c r="D240" s="147" t="s">
        <v>718</v>
      </c>
      <c r="E240" s="148" t="s">
        <v>567</v>
      </c>
      <c r="F240" s="179">
        <v>285</v>
      </c>
      <c r="G240" s="148"/>
      <c r="H240" s="148">
        <v>355</v>
      </c>
      <c r="I240" s="150">
        <v>364</v>
      </c>
      <c r="J240" s="151" t="s">
        <v>719</v>
      </c>
      <c r="K240" s="152">
        <v>70</v>
      </c>
      <c r="L240" s="153">
        <v>0.24561403508771901</v>
      </c>
      <c r="M240" s="148" t="s">
        <v>537</v>
      </c>
      <c r="N240" s="154">
        <v>43455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45">
        <v>118</v>
      </c>
      <c r="B241" s="146">
        <v>43341</v>
      </c>
      <c r="C241" s="146"/>
      <c r="D241" s="147" t="s">
        <v>359</v>
      </c>
      <c r="E241" s="148" t="s">
        <v>567</v>
      </c>
      <c r="F241" s="179">
        <v>525</v>
      </c>
      <c r="G241" s="148"/>
      <c r="H241" s="148">
        <v>585</v>
      </c>
      <c r="I241" s="150">
        <v>635</v>
      </c>
      <c r="J241" s="151" t="s">
        <v>720</v>
      </c>
      <c r="K241" s="152">
        <f t="shared" ref="K241:K258" si="124">H241-F241</f>
        <v>60</v>
      </c>
      <c r="L241" s="153">
        <f t="shared" ref="L241:L258" si="125">K241/F241</f>
        <v>0.11428571428571428</v>
      </c>
      <c r="M241" s="148" t="s">
        <v>537</v>
      </c>
      <c r="N241" s="154">
        <v>43662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45">
        <v>119</v>
      </c>
      <c r="B242" s="146">
        <v>43395</v>
      </c>
      <c r="C242" s="146"/>
      <c r="D242" s="147" t="s">
        <v>347</v>
      </c>
      <c r="E242" s="148" t="s">
        <v>567</v>
      </c>
      <c r="F242" s="179">
        <v>475</v>
      </c>
      <c r="G242" s="148"/>
      <c r="H242" s="148">
        <v>574</v>
      </c>
      <c r="I242" s="150">
        <v>570</v>
      </c>
      <c r="J242" s="151" t="s">
        <v>625</v>
      </c>
      <c r="K242" s="152">
        <f t="shared" si="124"/>
        <v>99</v>
      </c>
      <c r="L242" s="153">
        <f t="shared" si="125"/>
        <v>0.20842105263157895</v>
      </c>
      <c r="M242" s="148" t="s">
        <v>537</v>
      </c>
      <c r="N242" s="154">
        <v>43403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120</v>
      </c>
      <c r="B243" s="177">
        <v>43397</v>
      </c>
      <c r="C243" s="177"/>
      <c r="D243" s="178" t="s">
        <v>366</v>
      </c>
      <c r="E243" s="179" t="s">
        <v>567</v>
      </c>
      <c r="F243" s="179">
        <v>707.5</v>
      </c>
      <c r="G243" s="179"/>
      <c r="H243" s="179">
        <v>872</v>
      </c>
      <c r="I243" s="181">
        <v>872</v>
      </c>
      <c r="J243" s="182" t="s">
        <v>625</v>
      </c>
      <c r="K243" s="152">
        <f t="shared" si="124"/>
        <v>164.5</v>
      </c>
      <c r="L243" s="183">
        <f t="shared" si="125"/>
        <v>0.23250883392226149</v>
      </c>
      <c r="M243" s="179" t="s">
        <v>537</v>
      </c>
      <c r="N243" s="184">
        <v>43482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121</v>
      </c>
      <c r="B244" s="177">
        <v>43398</v>
      </c>
      <c r="C244" s="177"/>
      <c r="D244" s="178" t="s">
        <v>721</v>
      </c>
      <c r="E244" s="179" t="s">
        <v>567</v>
      </c>
      <c r="F244" s="179">
        <v>162</v>
      </c>
      <c r="G244" s="179"/>
      <c r="H244" s="179">
        <v>204</v>
      </c>
      <c r="I244" s="181">
        <v>209</v>
      </c>
      <c r="J244" s="182" t="s">
        <v>722</v>
      </c>
      <c r="K244" s="152">
        <f t="shared" si="124"/>
        <v>42</v>
      </c>
      <c r="L244" s="183">
        <f t="shared" si="125"/>
        <v>0.25925925925925924</v>
      </c>
      <c r="M244" s="179" t="s">
        <v>537</v>
      </c>
      <c r="N244" s="184">
        <v>43539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122</v>
      </c>
      <c r="B245" s="177">
        <v>43399</v>
      </c>
      <c r="C245" s="177"/>
      <c r="D245" s="178" t="s">
        <v>446</v>
      </c>
      <c r="E245" s="179" t="s">
        <v>567</v>
      </c>
      <c r="F245" s="179">
        <v>240</v>
      </c>
      <c r="G245" s="179"/>
      <c r="H245" s="179">
        <v>297</v>
      </c>
      <c r="I245" s="181">
        <v>297</v>
      </c>
      <c r="J245" s="182" t="s">
        <v>625</v>
      </c>
      <c r="K245" s="188">
        <f t="shared" si="124"/>
        <v>57</v>
      </c>
      <c r="L245" s="183">
        <f t="shared" si="125"/>
        <v>0.23749999999999999</v>
      </c>
      <c r="M245" s="179" t="s">
        <v>537</v>
      </c>
      <c r="N245" s="184">
        <v>43417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45">
        <v>123</v>
      </c>
      <c r="B246" s="146">
        <v>43439</v>
      </c>
      <c r="C246" s="146"/>
      <c r="D246" s="147" t="s">
        <v>723</v>
      </c>
      <c r="E246" s="148" t="s">
        <v>567</v>
      </c>
      <c r="F246" s="148">
        <v>202.5</v>
      </c>
      <c r="G246" s="148"/>
      <c r="H246" s="148">
        <v>255</v>
      </c>
      <c r="I246" s="150">
        <v>252</v>
      </c>
      <c r="J246" s="151" t="s">
        <v>625</v>
      </c>
      <c r="K246" s="152">
        <f t="shared" si="124"/>
        <v>52.5</v>
      </c>
      <c r="L246" s="153">
        <f t="shared" si="125"/>
        <v>0.25925925925925924</v>
      </c>
      <c r="M246" s="148" t="s">
        <v>537</v>
      </c>
      <c r="N246" s="154">
        <v>43542</v>
      </c>
      <c r="O246" s="1"/>
      <c r="P246" s="1"/>
      <c r="Q246" s="1"/>
      <c r="R246" s="6" t="s">
        <v>724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124</v>
      </c>
      <c r="B247" s="177">
        <v>43465</v>
      </c>
      <c r="C247" s="146"/>
      <c r="D247" s="178" t="s">
        <v>393</v>
      </c>
      <c r="E247" s="179" t="s">
        <v>567</v>
      </c>
      <c r="F247" s="179">
        <v>710</v>
      </c>
      <c r="G247" s="179"/>
      <c r="H247" s="179">
        <v>866</v>
      </c>
      <c r="I247" s="181">
        <v>866</v>
      </c>
      <c r="J247" s="182" t="s">
        <v>625</v>
      </c>
      <c r="K247" s="152">
        <f t="shared" si="124"/>
        <v>156</v>
      </c>
      <c r="L247" s="153">
        <f t="shared" si="125"/>
        <v>0.21971830985915494</v>
      </c>
      <c r="M247" s="148" t="s">
        <v>537</v>
      </c>
      <c r="N247" s="154">
        <v>43553</v>
      </c>
      <c r="O247" s="1"/>
      <c r="P247" s="1"/>
      <c r="Q247" s="1"/>
      <c r="R247" s="6" t="s">
        <v>724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125</v>
      </c>
      <c r="B248" s="177">
        <v>43522</v>
      </c>
      <c r="C248" s="177"/>
      <c r="D248" s="178" t="s">
        <v>151</v>
      </c>
      <c r="E248" s="179" t="s">
        <v>567</v>
      </c>
      <c r="F248" s="179">
        <v>337.25</v>
      </c>
      <c r="G248" s="179"/>
      <c r="H248" s="179">
        <v>398.5</v>
      </c>
      <c r="I248" s="181">
        <v>411</v>
      </c>
      <c r="J248" s="151" t="s">
        <v>725</v>
      </c>
      <c r="K248" s="152">
        <f t="shared" si="124"/>
        <v>61.25</v>
      </c>
      <c r="L248" s="153">
        <f t="shared" si="125"/>
        <v>0.1816160118606375</v>
      </c>
      <c r="M248" s="148" t="s">
        <v>537</v>
      </c>
      <c r="N248" s="154">
        <v>43760</v>
      </c>
      <c r="O248" s="1"/>
      <c r="P248" s="1"/>
      <c r="Q248" s="1"/>
      <c r="R248" s="6" t="s">
        <v>724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126</v>
      </c>
      <c r="B249" s="190">
        <v>43559</v>
      </c>
      <c r="C249" s="190"/>
      <c r="D249" s="191" t="s">
        <v>726</v>
      </c>
      <c r="E249" s="192" t="s">
        <v>567</v>
      </c>
      <c r="F249" s="192">
        <v>130</v>
      </c>
      <c r="G249" s="192"/>
      <c r="H249" s="192">
        <v>65</v>
      </c>
      <c r="I249" s="193">
        <v>158</v>
      </c>
      <c r="J249" s="161" t="s">
        <v>727</v>
      </c>
      <c r="K249" s="162">
        <f t="shared" si="124"/>
        <v>-65</v>
      </c>
      <c r="L249" s="163">
        <f t="shared" si="125"/>
        <v>-0.5</v>
      </c>
      <c r="M249" s="159" t="s">
        <v>549</v>
      </c>
      <c r="N249" s="156">
        <v>43726</v>
      </c>
      <c r="O249" s="1"/>
      <c r="P249" s="1"/>
      <c r="Q249" s="1"/>
      <c r="R249" s="6" t="s">
        <v>728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127</v>
      </c>
      <c r="B250" s="177">
        <v>43017</v>
      </c>
      <c r="C250" s="177"/>
      <c r="D250" s="178" t="s">
        <v>182</v>
      </c>
      <c r="E250" s="179" t="s">
        <v>567</v>
      </c>
      <c r="F250" s="179">
        <v>141.5</v>
      </c>
      <c r="G250" s="179"/>
      <c r="H250" s="179">
        <v>183.5</v>
      </c>
      <c r="I250" s="181">
        <v>210</v>
      </c>
      <c r="J250" s="151" t="s">
        <v>722</v>
      </c>
      <c r="K250" s="152">
        <f t="shared" si="124"/>
        <v>42</v>
      </c>
      <c r="L250" s="153">
        <f t="shared" si="125"/>
        <v>0.29681978798586572</v>
      </c>
      <c r="M250" s="148" t="s">
        <v>537</v>
      </c>
      <c r="N250" s="154">
        <v>43042</v>
      </c>
      <c r="O250" s="1"/>
      <c r="P250" s="1"/>
      <c r="Q250" s="1"/>
      <c r="R250" s="6" t="s">
        <v>728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128</v>
      </c>
      <c r="B251" s="190">
        <v>43074</v>
      </c>
      <c r="C251" s="190"/>
      <c r="D251" s="191" t="s">
        <v>729</v>
      </c>
      <c r="E251" s="192" t="s">
        <v>567</v>
      </c>
      <c r="F251" s="187">
        <v>172</v>
      </c>
      <c r="G251" s="192"/>
      <c r="H251" s="192">
        <v>155.25</v>
      </c>
      <c r="I251" s="193">
        <v>230</v>
      </c>
      <c r="J251" s="161" t="s">
        <v>730</v>
      </c>
      <c r="K251" s="162">
        <f t="shared" si="124"/>
        <v>-16.75</v>
      </c>
      <c r="L251" s="163">
        <f t="shared" si="125"/>
        <v>-9.7383720930232565E-2</v>
      </c>
      <c r="M251" s="159" t="s">
        <v>549</v>
      </c>
      <c r="N251" s="156">
        <v>43787</v>
      </c>
      <c r="O251" s="1"/>
      <c r="P251" s="1"/>
      <c r="Q251" s="1"/>
      <c r="R251" s="6" t="s">
        <v>728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129</v>
      </c>
      <c r="B252" s="177">
        <v>43398</v>
      </c>
      <c r="C252" s="177"/>
      <c r="D252" s="178" t="s">
        <v>107</v>
      </c>
      <c r="E252" s="179" t="s">
        <v>567</v>
      </c>
      <c r="F252" s="179">
        <v>698.5</v>
      </c>
      <c r="G252" s="179"/>
      <c r="H252" s="179">
        <v>890</v>
      </c>
      <c r="I252" s="181">
        <v>890</v>
      </c>
      <c r="J252" s="151" t="s">
        <v>790</v>
      </c>
      <c r="K252" s="152">
        <f t="shared" si="124"/>
        <v>191.5</v>
      </c>
      <c r="L252" s="153">
        <f t="shared" si="125"/>
        <v>0.27415891195418757</v>
      </c>
      <c r="M252" s="148" t="s">
        <v>537</v>
      </c>
      <c r="N252" s="154">
        <v>44328</v>
      </c>
      <c r="O252" s="1"/>
      <c r="P252" s="1"/>
      <c r="Q252" s="1"/>
      <c r="R252" s="6" t="s">
        <v>724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130</v>
      </c>
      <c r="B253" s="177">
        <v>42877</v>
      </c>
      <c r="C253" s="177"/>
      <c r="D253" s="178" t="s">
        <v>358</v>
      </c>
      <c r="E253" s="179" t="s">
        <v>567</v>
      </c>
      <c r="F253" s="179">
        <v>127.6</v>
      </c>
      <c r="G253" s="179"/>
      <c r="H253" s="179">
        <v>138</v>
      </c>
      <c r="I253" s="181">
        <v>190</v>
      </c>
      <c r="J253" s="151" t="s">
        <v>731</v>
      </c>
      <c r="K253" s="152">
        <f t="shared" si="124"/>
        <v>10.400000000000006</v>
      </c>
      <c r="L253" s="153">
        <f t="shared" si="125"/>
        <v>8.1504702194357417E-2</v>
      </c>
      <c r="M253" s="148" t="s">
        <v>537</v>
      </c>
      <c r="N253" s="154">
        <v>43774</v>
      </c>
      <c r="O253" s="1"/>
      <c r="P253" s="1"/>
      <c r="Q253" s="1"/>
      <c r="R253" s="6" t="s">
        <v>728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131</v>
      </c>
      <c r="B254" s="177">
        <v>43158</v>
      </c>
      <c r="C254" s="177"/>
      <c r="D254" s="178" t="s">
        <v>732</v>
      </c>
      <c r="E254" s="179" t="s">
        <v>567</v>
      </c>
      <c r="F254" s="179">
        <v>317</v>
      </c>
      <c r="G254" s="179"/>
      <c r="H254" s="179">
        <v>382.5</v>
      </c>
      <c r="I254" s="181">
        <v>398</v>
      </c>
      <c r="J254" s="151" t="s">
        <v>733</v>
      </c>
      <c r="K254" s="152">
        <f t="shared" si="124"/>
        <v>65.5</v>
      </c>
      <c r="L254" s="153">
        <f t="shared" si="125"/>
        <v>0.20662460567823343</v>
      </c>
      <c r="M254" s="148" t="s">
        <v>537</v>
      </c>
      <c r="N254" s="154">
        <v>44238</v>
      </c>
      <c r="O254" s="1"/>
      <c r="P254" s="1"/>
      <c r="Q254" s="1"/>
      <c r="R254" s="6" t="s">
        <v>728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132</v>
      </c>
      <c r="B255" s="190">
        <v>43164</v>
      </c>
      <c r="C255" s="190"/>
      <c r="D255" s="191" t="s">
        <v>144</v>
      </c>
      <c r="E255" s="192" t="s">
        <v>567</v>
      </c>
      <c r="F255" s="187">
        <f>510-14.4</f>
        <v>495.6</v>
      </c>
      <c r="G255" s="192"/>
      <c r="H255" s="192">
        <v>350</v>
      </c>
      <c r="I255" s="193">
        <v>672</v>
      </c>
      <c r="J255" s="161" t="s">
        <v>734</v>
      </c>
      <c r="K255" s="162">
        <f t="shared" si="124"/>
        <v>-145.60000000000002</v>
      </c>
      <c r="L255" s="163">
        <f t="shared" si="125"/>
        <v>-0.29378531073446329</v>
      </c>
      <c r="M255" s="159" t="s">
        <v>549</v>
      </c>
      <c r="N255" s="156">
        <v>43887</v>
      </c>
      <c r="O255" s="1"/>
      <c r="P255" s="1"/>
      <c r="Q255" s="1"/>
      <c r="R255" s="6" t="s">
        <v>724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133</v>
      </c>
      <c r="B256" s="190">
        <v>43237</v>
      </c>
      <c r="C256" s="190"/>
      <c r="D256" s="191" t="s">
        <v>438</v>
      </c>
      <c r="E256" s="192" t="s">
        <v>567</v>
      </c>
      <c r="F256" s="187">
        <v>230.3</v>
      </c>
      <c r="G256" s="192"/>
      <c r="H256" s="192">
        <v>102.5</v>
      </c>
      <c r="I256" s="193">
        <v>348</v>
      </c>
      <c r="J256" s="161" t="s">
        <v>735</v>
      </c>
      <c r="K256" s="162">
        <f t="shared" si="124"/>
        <v>-127.80000000000001</v>
      </c>
      <c r="L256" s="163">
        <f t="shared" si="125"/>
        <v>-0.55492835432045162</v>
      </c>
      <c r="M256" s="159" t="s">
        <v>549</v>
      </c>
      <c r="N256" s="156">
        <v>43896</v>
      </c>
      <c r="O256" s="1"/>
      <c r="P256" s="1"/>
      <c r="Q256" s="1"/>
      <c r="R256" s="6" t="s">
        <v>724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134</v>
      </c>
      <c r="B257" s="177">
        <v>43258</v>
      </c>
      <c r="C257" s="177"/>
      <c r="D257" s="178" t="s">
        <v>410</v>
      </c>
      <c r="E257" s="179" t="s">
        <v>567</v>
      </c>
      <c r="F257" s="179">
        <f>342.5-5.1</f>
        <v>337.4</v>
      </c>
      <c r="G257" s="179"/>
      <c r="H257" s="179">
        <v>412.5</v>
      </c>
      <c r="I257" s="181">
        <v>439</v>
      </c>
      <c r="J257" s="151" t="s">
        <v>736</v>
      </c>
      <c r="K257" s="152">
        <f t="shared" si="124"/>
        <v>75.100000000000023</v>
      </c>
      <c r="L257" s="153">
        <f t="shared" si="125"/>
        <v>0.22258446947243635</v>
      </c>
      <c r="M257" s="148" t="s">
        <v>537</v>
      </c>
      <c r="N257" s="154">
        <v>44230</v>
      </c>
      <c r="O257" s="1"/>
      <c r="P257" s="1"/>
      <c r="Q257" s="1"/>
      <c r="R257" s="6" t="s">
        <v>728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0">
        <v>135</v>
      </c>
      <c r="B258" s="169">
        <v>43285</v>
      </c>
      <c r="C258" s="169"/>
      <c r="D258" s="170" t="s">
        <v>55</v>
      </c>
      <c r="E258" s="171" t="s">
        <v>567</v>
      </c>
      <c r="F258" s="171">
        <f>127.5-5.53</f>
        <v>121.97</v>
      </c>
      <c r="G258" s="172"/>
      <c r="H258" s="172">
        <v>122.5</v>
      </c>
      <c r="I258" s="172">
        <v>170</v>
      </c>
      <c r="J258" s="173" t="s">
        <v>763</v>
      </c>
      <c r="K258" s="174">
        <f t="shared" si="124"/>
        <v>0.53000000000000114</v>
      </c>
      <c r="L258" s="175">
        <f t="shared" si="125"/>
        <v>4.3453308190538747E-3</v>
      </c>
      <c r="M258" s="171" t="s">
        <v>658</v>
      </c>
      <c r="N258" s="169">
        <v>44431</v>
      </c>
      <c r="O258" s="1"/>
      <c r="P258" s="1"/>
      <c r="Q258" s="1"/>
      <c r="R258" s="6" t="s">
        <v>724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136</v>
      </c>
      <c r="B259" s="190">
        <v>43294</v>
      </c>
      <c r="C259" s="190"/>
      <c r="D259" s="191" t="s">
        <v>349</v>
      </c>
      <c r="E259" s="192" t="s">
        <v>567</v>
      </c>
      <c r="F259" s="187">
        <v>46.5</v>
      </c>
      <c r="G259" s="192"/>
      <c r="H259" s="192">
        <v>17</v>
      </c>
      <c r="I259" s="193">
        <v>59</v>
      </c>
      <c r="J259" s="161" t="s">
        <v>737</v>
      </c>
      <c r="K259" s="162">
        <f t="shared" ref="K259:K267" si="126">H259-F259</f>
        <v>-29.5</v>
      </c>
      <c r="L259" s="163">
        <f t="shared" ref="L259:L267" si="127">K259/F259</f>
        <v>-0.63440860215053763</v>
      </c>
      <c r="M259" s="159" t="s">
        <v>549</v>
      </c>
      <c r="N259" s="156">
        <v>43887</v>
      </c>
      <c r="O259" s="1"/>
      <c r="P259" s="1"/>
      <c r="Q259" s="1"/>
      <c r="R259" s="6" t="s">
        <v>724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137</v>
      </c>
      <c r="B260" s="177">
        <v>43396</v>
      </c>
      <c r="C260" s="177"/>
      <c r="D260" s="178" t="s">
        <v>395</v>
      </c>
      <c r="E260" s="179" t="s">
        <v>567</v>
      </c>
      <c r="F260" s="179">
        <v>156.5</v>
      </c>
      <c r="G260" s="179"/>
      <c r="H260" s="179">
        <v>207.5</v>
      </c>
      <c r="I260" s="181">
        <v>191</v>
      </c>
      <c r="J260" s="151" t="s">
        <v>625</v>
      </c>
      <c r="K260" s="152">
        <f t="shared" si="126"/>
        <v>51</v>
      </c>
      <c r="L260" s="153">
        <f t="shared" si="127"/>
        <v>0.32587859424920129</v>
      </c>
      <c r="M260" s="148" t="s">
        <v>537</v>
      </c>
      <c r="N260" s="154">
        <v>44369</v>
      </c>
      <c r="O260" s="1"/>
      <c r="P260" s="1"/>
      <c r="Q260" s="1"/>
      <c r="R260" s="6" t="s">
        <v>724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138</v>
      </c>
      <c r="B261" s="177">
        <v>43439</v>
      </c>
      <c r="C261" s="177"/>
      <c r="D261" s="178" t="s">
        <v>314</v>
      </c>
      <c r="E261" s="179" t="s">
        <v>567</v>
      </c>
      <c r="F261" s="179">
        <v>259.5</v>
      </c>
      <c r="G261" s="179"/>
      <c r="H261" s="179">
        <v>320</v>
      </c>
      <c r="I261" s="181">
        <v>320</v>
      </c>
      <c r="J261" s="151" t="s">
        <v>625</v>
      </c>
      <c r="K261" s="152">
        <f t="shared" si="126"/>
        <v>60.5</v>
      </c>
      <c r="L261" s="153">
        <f t="shared" si="127"/>
        <v>0.23314065510597304</v>
      </c>
      <c r="M261" s="148" t="s">
        <v>537</v>
      </c>
      <c r="N261" s="154">
        <v>44323</v>
      </c>
      <c r="O261" s="1"/>
      <c r="P261" s="1"/>
      <c r="Q261" s="1"/>
      <c r="R261" s="6" t="s">
        <v>724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9">
        <v>139</v>
      </c>
      <c r="B262" s="190">
        <v>43439</v>
      </c>
      <c r="C262" s="190"/>
      <c r="D262" s="191" t="s">
        <v>738</v>
      </c>
      <c r="E262" s="192" t="s">
        <v>567</v>
      </c>
      <c r="F262" s="192">
        <v>715</v>
      </c>
      <c r="G262" s="192"/>
      <c r="H262" s="192">
        <v>445</v>
      </c>
      <c r="I262" s="193">
        <v>840</v>
      </c>
      <c r="J262" s="161" t="s">
        <v>739</v>
      </c>
      <c r="K262" s="162">
        <f t="shared" si="126"/>
        <v>-270</v>
      </c>
      <c r="L262" s="163">
        <f t="shared" si="127"/>
        <v>-0.3776223776223776</v>
      </c>
      <c r="M262" s="159" t="s">
        <v>549</v>
      </c>
      <c r="N262" s="156">
        <v>43800</v>
      </c>
      <c r="O262" s="1"/>
      <c r="P262" s="1"/>
      <c r="Q262" s="1"/>
      <c r="R262" s="6" t="s">
        <v>724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140</v>
      </c>
      <c r="B263" s="177">
        <v>43469</v>
      </c>
      <c r="C263" s="177"/>
      <c r="D263" s="178" t="s">
        <v>156</v>
      </c>
      <c r="E263" s="179" t="s">
        <v>567</v>
      </c>
      <c r="F263" s="179">
        <v>875</v>
      </c>
      <c r="G263" s="179"/>
      <c r="H263" s="179">
        <v>1165</v>
      </c>
      <c r="I263" s="181">
        <v>1185</v>
      </c>
      <c r="J263" s="151" t="s">
        <v>740</v>
      </c>
      <c r="K263" s="152">
        <f t="shared" si="126"/>
        <v>290</v>
      </c>
      <c r="L263" s="153">
        <f t="shared" si="127"/>
        <v>0.33142857142857141</v>
      </c>
      <c r="M263" s="148" t="s">
        <v>537</v>
      </c>
      <c r="N263" s="154">
        <v>43847</v>
      </c>
      <c r="O263" s="1"/>
      <c r="P263" s="1"/>
      <c r="Q263" s="1"/>
      <c r="R263" s="6" t="s">
        <v>724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141</v>
      </c>
      <c r="B264" s="177">
        <v>43559</v>
      </c>
      <c r="C264" s="177"/>
      <c r="D264" s="178" t="s">
        <v>330</v>
      </c>
      <c r="E264" s="179" t="s">
        <v>567</v>
      </c>
      <c r="F264" s="179">
        <f>387-14.63</f>
        <v>372.37</v>
      </c>
      <c r="G264" s="179"/>
      <c r="H264" s="179">
        <v>490</v>
      </c>
      <c r="I264" s="181">
        <v>490</v>
      </c>
      <c r="J264" s="151" t="s">
        <v>625</v>
      </c>
      <c r="K264" s="152">
        <f t="shared" si="126"/>
        <v>117.63</v>
      </c>
      <c r="L264" s="153">
        <f t="shared" si="127"/>
        <v>0.31589548030185027</v>
      </c>
      <c r="M264" s="148" t="s">
        <v>537</v>
      </c>
      <c r="N264" s="154">
        <v>43850</v>
      </c>
      <c r="O264" s="1"/>
      <c r="P264" s="1"/>
      <c r="Q264" s="1"/>
      <c r="R264" s="6" t="s">
        <v>724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9">
        <v>142</v>
      </c>
      <c r="B265" s="190">
        <v>43578</v>
      </c>
      <c r="C265" s="190"/>
      <c r="D265" s="191" t="s">
        <v>741</v>
      </c>
      <c r="E265" s="192" t="s">
        <v>539</v>
      </c>
      <c r="F265" s="192">
        <v>220</v>
      </c>
      <c r="G265" s="192"/>
      <c r="H265" s="192">
        <v>127.5</v>
      </c>
      <c r="I265" s="193">
        <v>284</v>
      </c>
      <c r="J265" s="161" t="s">
        <v>742</v>
      </c>
      <c r="K265" s="162">
        <f t="shared" si="126"/>
        <v>-92.5</v>
      </c>
      <c r="L265" s="163">
        <f t="shared" si="127"/>
        <v>-0.42045454545454547</v>
      </c>
      <c r="M265" s="159" t="s">
        <v>549</v>
      </c>
      <c r="N265" s="156">
        <v>43896</v>
      </c>
      <c r="O265" s="1"/>
      <c r="P265" s="1"/>
      <c r="Q265" s="1"/>
      <c r="R265" s="6" t="s">
        <v>724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143</v>
      </c>
      <c r="B266" s="177">
        <v>43622</v>
      </c>
      <c r="C266" s="177"/>
      <c r="D266" s="178" t="s">
        <v>447</v>
      </c>
      <c r="E266" s="179" t="s">
        <v>539</v>
      </c>
      <c r="F266" s="179">
        <v>332.8</v>
      </c>
      <c r="G266" s="179"/>
      <c r="H266" s="179">
        <v>405</v>
      </c>
      <c r="I266" s="181">
        <v>419</v>
      </c>
      <c r="J266" s="151" t="s">
        <v>743</v>
      </c>
      <c r="K266" s="152">
        <f t="shared" si="126"/>
        <v>72.199999999999989</v>
      </c>
      <c r="L266" s="153">
        <f t="shared" si="127"/>
        <v>0.21694711538461534</v>
      </c>
      <c r="M266" s="148" t="s">
        <v>537</v>
      </c>
      <c r="N266" s="154">
        <v>43860</v>
      </c>
      <c r="O266" s="1"/>
      <c r="P266" s="1"/>
      <c r="Q266" s="1"/>
      <c r="R266" s="6" t="s">
        <v>728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0">
        <v>144</v>
      </c>
      <c r="B267" s="169">
        <v>43641</v>
      </c>
      <c r="C267" s="169"/>
      <c r="D267" s="170" t="s">
        <v>149</v>
      </c>
      <c r="E267" s="171" t="s">
        <v>567</v>
      </c>
      <c r="F267" s="171">
        <v>386</v>
      </c>
      <c r="G267" s="172"/>
      <c r="H267" s="172">
        <v>395</v>
      </c>
      <c r="I267" s="172">
        <v>452</v>
      </c>
      <c r="J267" s="173" t="s">
        <v>744</v>
      </c>
      <c r="K267" s="174">
        <f t="shared" si="126"/>
        <v>9</v>
      </c>
      <c r="L267" s="175">
        <f t="shared" si="127"/>
        <v>2.3316062176165803E-2</v>
      </c>
      <c r="M267" s="171" t="s">
        <v>658</v>
      </c>
      <c r="N267" s="169">
        <v>43868</v>
      </c>
      <c r="O267" s="1"/>
      <c r="P267" s="1"/>
      <c r="Q267" s="1"/>
      <c r="R267" s="6" t="s">
        <v>728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0">
        <v>145</v>
      </c>
      <c r="B268" s="169">
        <v>43707</v>
      </c>
      <c r="C268" s="169"/>
      <c r="D268" s="170" t="s">
        <v>130</v>
      </c>
      <c r="E268" s="171" t="s">
        <v>567</v>
      </c>
      <c r="F268" s="171">
        <v>137.5</v>
      </c>
      <c r="G268" s="172"/>
      <c r="H268" s="172">
        <v>138.5</v>
      </c>
      <c r="I268" s="172">
        <v>190</v>
      </c>
      <c r="J268" s="173" t="s">
        <v>762</v>
      </c>
      <c r="K268" s="174">
        <f>H268-F268</f>
        <v>1</v>
      </c>
      <c r="L268" s="175">
        <f>K268/F268</f>
        <v>7.2727272727272727E-3</v>
      </c>
      <c r="M268" s="171" t="s">
        <v>658</v>
      </c>
      <c r="N268" s="169">
        <v>44432</v>
      </c>
      <c r="O268" s="1"/>
      <c r="P268" s="1"/>
      <c r="Q268" s="1"/>
      <c r="R268" s="6" t="s">
        <v>724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146</v>
      </c>
      <c r="B269" s="177">
        <v>43731</v>
      </c>
      <c r="C269" s="177"/>
      <c r="D269" s="178" t="s">
        <v>403</v>
      </c>
      <c r="E269" s="179" t="s">
        <v>567</v>
      </c>
      <c r="F269" s="179">
        <v>235</v>
      </c>
      <c r="G269" s="179"/>
      <c r="H269" s="179">
        <v>295</v>
      </c>
      <c r="I269" s="181">
        <v>296</v>
      </c>
      <c r="J269" s="151" t="s">
        <v>745</v>
      </c>
      <c r="K269" s="152">
        <f t="shared" ref="K269:K275" si="128">H269-F269</f>
        <v>60</v>
      </c>
      <c r="L269" s="153">
        <f t="shared" ref="L269:L275" si="129">K269/F269</f>
        <v>0.25531914893617019</v>
      </c>
      <c r="M269" s="148" t="s">
        <v>537</v>
      </c>
      <c r="N269" s="154">
        <v>43844</v>
      </c>
      <c r="O269" s="1"/>
      <c r="P269" s="1"/>
      <c r="Q269" s="1"/>
      <c r="R269" s="6" t="s">
        <v>728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147</v>
      </c>
      <c r="B270" s="177">
        <v>43752</v>
      </c>
      <c r="C270" s="177"/>
      <c r="D270" s="178" t="s">
        <v>746</v>
      </c>
      <c r="E270" s="179" t="s">
        <v>567</v>
      </c>
      <c r="F270" s="179">
        <v>277.5</v>
      </c>
      <c r="G270" s="179"/>
      <c r="H270" s="179">
        <v>333</v>
      </c>
      <c r="I270" s="181">
        <v>333</v>
      </c>
      <c r="J270" s="151" t="s">
        <v>747</v>
      </c>
      <c r="K270" s="152">
        <f t="shared" si="128"/>
        <v>55.5</v>
      </c>
      <c r="L270" s="153">
        <f t="shared" si="129"/>
        <v>0.2</v>
      </c>
      <c r="M270" s="148" t="s">
        <v>537</v>
      </c>
      <c r="N270" s="154">
        <v>43846</v>
      </c>
      <c r="O270" s="1"/>
      <c r="P270" s="1"/>
      <c r="Q270" s="1"/>
      <c r="R270" s="6" t="s">
        <v>724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148</v>
      </c>
      <c r="B271" s="177">
        <v>43752</v>
      </c>
      <c r="C271" s="177"/>
      <c r="D271" s="178" t="s">
        <v>748</v>
      </c>
      <c r="E271" s="179" t="s">
        <v>567</v>
      </c>
      <c r="F271" s="179">
        <v>930</v>
      </c>
      <c r="G271" s="179"/>
      <c r="H271" s="179">
        <v>1165</v>
      </c>
      <c r="I271" s="181">
        <v>1200</v>
      </c>
      <c r="J271" s="151" t="s">
        <v>749</v>
      </c>
      <c r="K271" s="152">
        <f t="shared" si="128"/>
        <v>235</v>
      </c>
      <c r="L271" s="153">
        <f t="shared" si="129"/>
        <v>0.25268817204301075</v>
      </c>
      <c r="M271" s="148" t="s">
        <v>537</v>
      </c>
      <c r="N271" s="154">
        <v>43847</v>
      </c>
      <c r="O271" s="1"/>
      <c r="P271" s="1"/>
      <c r="Q271" s="1"/>
      <c r="R271" s="6" t="s">
        <v>728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149</v>
      </c>
      <c r="B272" s="177">
        <v>43753</v>
      </c>
      <c r="C272" s="177"/>
      <c r="D272" s="178" t="s">
        <v>750</v>
      </c>
      <c r="E272" s="179" t="s">
        <v>567</v>
      </c>
      <c r="F272" s="149">
        <v>111</v>
      </c>
      <c r="G272" s="179"/>
      <c r="H272" s="179">
        <v>141</v>
      </c>
      <c r="I272" s="181">
        <v>141</v>
      </c>
      <c r="J272" s="151" t="s">
        <v>552</v>
      </c>
      <c r="K272" s="152">
        <f t="shared" si="128"/>
        <v>30</v>
      </c>
      <c r="L272" s="153">
        <f t="shared" si="129"/>
        <v>0.27027027027027029</v>
      </c>
      <c r="M272" s="148" t="s">
        <v>537</v>
      </c>
      <c r="N272" s="154">
        <v>44328</v>
      </c>
      <c r="O272" s="1"/>
      <c r="P272" s="1"/>
      <c r="Q272" s="1"/>
      <c r="R272" s="6" t="s">
        <v>728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150</v>
      </c>
      <c r="B273" s="177">
        <v>43753</v>
      </c>
      <c r="C273" s="177"/>
      <c r="D273" s="178" t="s">
        <v>751</v>
      </c>
      <c r="E273" s="179" t="s">
        <v>567</v>
      </c>
      <c r="F273" s="149">
        <v>296</v>
      </c>
      <c r="G273" s="179"/>
      <c r="H273" s="179">
        <v>370</v>
      </c>
      <c r="I273" s="181">
        <v>370</v>
      </c>
      <c r="J273" s="151" t="s">
        <v>625</v>
      </c>
      <c r="K273" s="152">
        <f t="shared" si="128"/>
        <v>74</v>
      </c>
      <c r="L273" s="153">
        <f t="shared" si="129"/>
        <v>0.25</v>
      </c>
      <c r="M273" s="148" t="s">
        <v>537</v>
      </c>
      <c r="N273" s="154">
        <v>43853</v>
      </c>
      <c r="O273" s="1"/>
      <c r="P273" s="1"/>
      <c r="Q273" s="1"/>
      <c r="R273" s="6" t="s">
        <v>728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6">
        <v>151</v>
      </c>
      <c r="B274" s="177">
        <v>43754</v>
      </c>
      <c r="C274" s="177"/>
      <c r="D274" s="178" t="s">
        <v>752</v>
      </c>
      <c r="E274" s="179" t="s">
        <v>567</v>
      </c>
      <c r="F274" s="149">
        <v>300</v>
      </c>
      <c r="G274" s="179"/>
      <c r="H274" s="179">
        <v>382.5</v>
      </c>
      <c r="I274" s="181">
        <v>344</v>
      </c>
      <c r="J274" s="151" t="s">
        <v>793</v>
      </c>
      <c r="K274" s="152">
        <f t="shared" si="128"/>
        <v>82.5</v>
      </c>
      <c r="L274" s="153">
        <f t="shared" si="129"/>
        <v>0.27500000000000002</v>
      </c>
      <c r="M274" s="148" t="s">
        <v>537</v>
      </c>
      <c r="N274" s="154">
        <v>44238</v>
      </c>
      <c r="O274" s="1"/>
      <c r="P274" s="1"/>
      <c r="Q274" s="1"/>
      <c r="R274" s="6" t="s">
        <v>728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152</v>
      </c>
      <c r="B275" s="177">
        <v>43832</v>
      </c>
      <c r="C275" s="177"/>
      <c r="D275" s="178" t="s">
        <v>753</v>
      </c>
      <c r="E275" s="179" t="s">
        <v>567</v>
      </c>
      <c r="F275" s="149">
        <v>495</v>
      </c>
      <c r="G275" s="179"/>
      <c r="H275" s="179">
        <v>595</v>
      </c>
      <c r="I275" s="181">
        <v>590</v>
      </c>
      <c r="J275" s="151" t="s">
        <v>792</v>
      </c>
      <c r="K275" s="152">
        <f t="shared" si="128"/>
        <v>100</v>
      </c>
      <c r="L275" s="153">
        <f t="shared" si="129"/>
        <v>0.20202020202020202</v>
      </c>
      <c r="M275" s="148" t="s">
        <v>537</v>
      </c>
      <c r="N275" s="154">
        <v>44589</v>
      </c>
      <c r="O275" s="1"/>
      <c r="P275" s="1"/>
      <c r="Q275" s="1"/>
      <c r="R275" s="6" t="s">
        <v>728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153</v>
      </c>
      <c r="B276" s="177">
        <v>43966</v>
      </c>
      <c r="C276" s="177"/>
      <c r="D276" s="178" t="s">
        <v>71</v>
      </c>
      <c r="E276" s="179" t="s">
        <v>567</v>
      </c>
      <c r="F276" s="149">
        <v>67.5</v>
      </c>
      <c r="G276" s="179"/>
      <c r="H276" s="179">
        <v>86</v>
      </c>
      <c r="I276" s="181">
        <v>86</v>
      </c>
      <c r="J276" s="151" t="s">
        <v>754</v>
      </c>
      <c r="K276" s="152">
        <f t="shared" ref="K276:K284" si="130">H276-F276</f>
        <v>18.5</v>
      </c>
      <c r="L276" s="153">
        <f t="shared" ref="L276:L284" si="131">K276/F276</f>
        <v>0.27407407407407408</v>
      </c>
      <c r="M276" s="148" t="s">
        <v>537</v>
      </c>
      <c r="N276" s="154">
        <v>44008</v>
      </c>
      <c r="O276" s="1"/>
      <c r="P276" s="1"/>
      <c r="Q276" s="1"/>
      <c r="R276" s="6" t="s">
        <v>728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6">
        <v>154</v>
      </c>
      <c r="B277" s="177">
        <v>44035</v>
      </c>
      <c r="C277" s="177"/>
      <c r="D277" s="178" t="s">
        <v>446</v>
      </c>
      <c r="E277" s="179" t="s">
        <v>567</v>
      </c>
      <c r="F277" s="149">
        <v>231</v>
      </c>
      <c r="G277" s="179"/>
      <c r="H277" s="179">
        <v>281</v>
      </c>
      <c r="I277" s="181">
        <v>281</v>
      </c>
      <c r="J277" s="151" t="s">
        <v>625</v>
      </c>
      <c r="K277" s="152">
        <f t="shared" si="130"/>
        <v>50</v>
      </c>
      <c r="L277" s="153">
        <f t="shared" si="131"/>
        <v>0.21645021645021645</v>
      </c>
      <c r="M277" s="148" t="s">
        <v>537</v>
      </c>
      <c r="N277" s="154">
        <v>44358</v>
      </c>
      <c r="O277" s="1"/>
      <c r="P277" s="1"/>
      <c r="Q277" s="1"/>
      <c r="R277" s="6" t="s">
        <v>728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6">
        <v>155</v>
      </c>
      <c r="B278" s="177">
        <v>44092</v>
      </c>
      <c r="C278" s="177"/>
      <c r="D278" s="178" t="s">
        <v>386</v>
      </c>
      <c r="E278" s="179" t="s">
        <v>567</v>
      </c>
      <c r="F278" s="179">
        <v>206</v>
      </c>
      <c r="G278" s="179"/>
      <c r="H278" s="179">
        <v>248</v>
      </c>
      <c r="I278" s="181">
        <v>248</v>
      </c>
      <c r="J278" s="151" t="s">
        <v>625</v>
      </c>
      <c r="K278" s="152">
        <f t="shared" si="130"/>
        <v>42</v>
      </c>
      <c r="L278" s="153">
        <f t="shared" si="131"/>
        <v>0.20388349514563106</v>
      </c>
      <c r="M278" s="148" t="s">
        <v>537</v>
      </c>
      <c r="N278" s="154">
        <v>44214</v>
      </c>
      <c r="O278" s="1"/>
      <c r="P278" s="1"/>
      <c r="Q278" s="1"/>
      <c r="R278" s="6" t="s">
        <v>728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6">
        <v>156</v>
      </c>
      <c r="B279" s="177">
        <v>44140</v>
      </c>
      <c r="C279" s="177"/>
      <c r="D279" s="178" t="s">
        <v>386</v>
      </c>
      <c r="E279" s="179" t="s">
        <v>567</v>
      </c>
      <c r="F279" s="179">
        <v>182.5</v>
      </c>
      <c r="G279" s="179"/>
      <c r="H279" s="179">
        <v>248</v>
      </c>
      <c r="I279" s="181">
        <v>248</v>
      </c>
      <c r="J279" s="151" t="s">
        <v>625</v>
      </c>
      <c r="K279" s="152">
        <f t="shared" si="130"/>
        <v>65.5</v>
      </c>
      <c r="L279" s="153">
        <f t="shared" si="131"/>
        <v>0.35890410958904112</v>
      </c>
      <c r="M279" s="148" t="s">
        <v>537</v>
      </c>
      <c r="N279" s="154">
        <v>44214</v>
      </c>
      <c r="O279" s="1"/>
      <c r="P279" s="1"/>
      <c r="Q279" s="1"/>
      <c r="R279" s="6" t="s">
        <v>728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157</v>
      </c>
      <c r="B280" s="177">
        <v>44140</v>
      </c>
      <c r="C280" s="177"/>
      <c r="D280" s="178" t="s">
        <v>314</v>
      </c>
      <c r="E280" s="179" t="s">
        <v>567</v>
      </c>
      <c r="F280" s="179">
        <v>247.5</v>
      </c>
      <c r="G280" s="179"/>
      <c r="H280" s="179">
        <v>320</v>
      </c>
      <c r="I280" s="181">
        <v>320</v>
      </c>
      <c r="J280" s="151" t="s">
        <v>625</v>
      </c>
      <c r="K280" s="152">
        <f t="shared" si="130"/>
        <v>72.5</v>
      </c>
      <c r="L280" s="153">
        <f t="shared" si="131"/>
        <v>0.29292929292929293</v>
      </c>
      <c r="M280" s="148" t="s">
        <v>537</v>
      </c>
      <c r="N280" s="154">
        <v>44323</v>
      </c>
      <c r="O280" s="1"/>
      <c r="P280" s="1"/>
      <c r="Q280" s="1"/>
      <c r="R280" s="6" t="s">
        <v>728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76">
        <v>158</v>
      </c>
      <c r="B281" s="177">
        <v>44140</v>
      </c>
      <c r="C281" s="177"/>
      <c r="D281" s="178" t="s">
        <v>267</v>
      </c>
      <c r="E281" s="179" t="s">
        <v>567</v>
      </c>
      <c r="F281" s="149">
        <v>925</v>
      </c>
      <c r="G281" s="179"/>
      <c r="H281" s="179">
        <v>1095</v>
      </c>
      <c r="I281" s="181">
        <v>1093</v>
      </c>
      <c r="J281" s="151" t="s">
        <v>755</v>
      </c>
      <c r="K281" s="152">
        <f t="shared" si="130"/>
        <v>170</v>
      </c>
      <c r="L281" s="153">
        <f t="shared" si="131"/>
        <v>0.18378378378378379</v>
      </c>
      <c r="M281" s="148" t="s">
        <v>537</v>
      </c>
      <c r="N281" s="154">
        <v>44201</v>
      </c>
      <c r="O281" s="1"/>
      <c r="P281" s="1"/>
      <c r="Q281" s="1"/>
      <c r="R281" s="6" t="s">
        <v>728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6">
        <v>159</v>
      </c>
      <c r="B282" s="177">
        <v>44140</v>
      </c>
      <c r="C282" s="177"/>
      <c r="D282" s="178" t="s">
        <v>330</v>
      </c>
      <c r="E282" s="179" t="s">
        <v>567</v>
      </c>
      <c r="F282" s="149">
        <v>332.5</v>
      </c>
      <c r="G282" s="179"/>
      <c r="H282" s="179">
        <v>393</v>
      </c>
      <c r="I282" s="181">
        <v>406</v>
      </c>
      <c r="J282" s="151" t="s">
        <v>756</v>
      </c>
      <c r="K282" s="152">
        <f t="shared" si="130"/>
        <v>60.5</v>
      </c>
      <c r="L282" s="153">
        <f t="shared" si="131"/>
        <v>0.18195488721804512</v>
      </c>
      <c r="M282" s="148" t="s">
        <v>537</v>
      </c>
      <c r="N282" s="154">
        <v>44256</v>
      </c>
      <c r="O282" s="1"/>
      <c r="P282" s="1"/>
      <c r="Q282" s="1"/>
      <c r="R282" s="6" t="s">
        <v>728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160</v>
      </c>
      <c r="B283" s="177">
        <v>44141</v>
      </c>
      <c r="C283" s="177"/>
      <c r="D283" s="178" t="s">
        <v>446</v>
      </c>
      <c r="E283" s="179" t="s">
        <v>567</v>
      </c>
      <c r="F283" s="149">
        <v>231</v>
      </c>
      <c r="G283" s="179"/>
      <c r="H283" s="179">
        <v>281</v>
      </c>
      <c r="I283" s="181">
        <v>281</v>
      </c>
      <c r="J283" s="151" t="s">
        <v>625</v>
      </c>
      <c r="K283" s="152">
        <f t="shared" si="130"/>
        <v>50</v>
      </c>
      <c r="L283" s="153">
        <f t="shared" si="131"/>
        <v>0.21645021645021645</v>
      </c>
      <c r="M283" s="148" t="s">
        <v>537</v>
      </c>
      <c r="N283" s="154">
        <v>44358</v>
      </c>
      <c r="O283" s="1"/>
      <c r="P283" s="1"/>
      <c r="Q283" s="1"/>
      <c r="R283" s="6" t="s">
        <v>728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76">
        <v>161</v>
      </c>
      <c r="B284" s="177">
        <v>44187</v>
      </c>
      <c r="C284" s="177"/>
      <c r="D284" s="178" t="s">
        <v>422</v>
      </c>
      <c r="E284" s="179" t="s">
        <v>567</v>
      </c>
      <c r="F284" s="149">
        <v>190</v>
      </c>
      <c r="G284" s="179"/>
      <c r="H284" s="179">
        <v>239</v>
      </c>
      <c r="I284" s="181">
        <v>239</v>
      </c>
      <c r="J284" s="151" t="s">
        <v>844</v>
      </c>
      <c r="K284" s="152">
        <f t="shared" si="130"/>
        <v>49</v>
      </c>
      <c r="L284" s="153">
        <f t="shared" si="131"/>
        <v>0.25789473684210529</v>
      </c>
      <c r="M284" s="148" t="s">
        <v>537</v>
      </c>
      <c r="N284" s="154">
        <v>44844</v>
      </c>
      <c r="O284" s="1"/>
      <c r="P284" s="1"/>
      <c r="Q284" s="1"/>
      <c r="R284" s="6" t="s">
        <v>728</v>
      </c>
    </row>
    <row r="285" spans="1:26" ht="12.75" customHeight="1">
      <c r="A285" s="176">
        <v>162</v>
      </c>
      <c r="B285" s="177">
        <v>44258</v>
      </c>
      <c r="C285" s="177"/>
      <c r="D285" s="178" t="s">
        <v>753</v>
      </c>
      <c r="E285" s="179" t="s">
        <v>567</v>
      </c>
      <c r="F285" s="149">
        <v>495</v>
      </c>
      <c r="G285" s="179"/>
      <c r="H285" s="179">
        <v>595</v>
      </c>
      <c r="I285" s="181">
        <v>590</v>
      </c>
      <c r="J285" s="151" t="s">
        <v>792</v>
      </c>
      <c r="K285" s="152">
        <f t="shared" ref="K285:K292" si="132">H285-F285</f>
        <v>100</v>
      </c>
      <c r="L285" s="153">
        <f t="shared" ref="L285:L292" si="133">K285/F285</f>
        <v>0.20202020202020202</v>
      </c>
      <c r="M285" s="148" t="s">
        <v>537</v>
      </c>
      <c r="N285" s="154">
        <v>44589</v>
      </c>
      <c r="O285" s="1"/>
      <c r="P285" s="1"/>
      <c r="R285" s="6" t="s">
        <v>728</v>
      </c>
    </row>
    <row r="286" spans="1:26" ht="12.75" customHeight="1">
      <c r="A286" s="176">
        <v>163</v>
      </c>
      <c r="B286" s="177">
        <v>44274</v>
      </c>
      <c r="C286" s="177"/>
      <c r="D286" s="178" t="s">
        <v>330</v>
      </c>
      <c r="E286" s="179" t="s">
        <v>567</v>
      </c>
      <c r="F286" s="149">
        <v>355</v>
      </c>
      <c r="G286" s="179"/>
      <c r="H286" s="179">
        <v>422.5</v>
      </c>
      <c r="I286" s="181">
        <v>420</v>
      </c>
      <c r="J286" s="151" t="s">
        <v>757</v>
      </c>
      <c r="K286" s="152">
        <f t="shared" si="132"/>
        <v>67.5</v>
      </c>
      <c r="L286" s="153">
        <f t="shared" si="133"/>
        <v>0.19014084507042253</v>
      </c>
      <c r="M286" s="148" t="s">
        <v>537</v>
      </c>
      <c r="N286" s="154">
        <v>44361</v>
      </c>
      <c r="O286" s="1"/>
      <c r="R286" s="194" t="s">
        <v>728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76">
        <v>164</v>
      </c>
      <c r="B287" s="177">
        <v>44295</v>
      </c>
      <c r="C287" s="177"/>
      <c r="D287" s="178" t="s">
        <v>758</v>
      </c>
      <c r="E287" s="179" t="s">
        <v>567</v>
      </c>
      <c r="F287" s="149">
        <v>555</v>
      </c>
      <c r="G287" s="179"/>
      <c r="H287" s="179">
        <v>663</v>
      </c>
      <c r="I287" s="181">
        <v>663</v>
      </c>
      <c r="J287" s="151" t="s">
        <v>759</v>
      </c>
      <c r="K287" s="152">
        <f t="shared" si="132"/>
        <v>108</v>
      </c>
      <c r="L287" s="153">
        <f t="shared" si="133"/>
        <v>0.19459459459459461</v>
      </c>
      <c r="M287" s="148" t="s">
        <v>537</v>
      </c>
      <c r="N287" s="154">
        <v>44321</v>
      </c>
      <c r="O287" s="1"/>
      <c r="P287" s="1"/>
      <c r="Q287" s="1"/>
      <c r="R287" s="194" t="s">
        <v>728</v>
      </c>
    </row>
    <row r="288" spans="1:26" ht="12.75" customHeight="1">
      <c r="A288" s="176">
        <v>165</v>
      </c>
      <c r="B288" s="177">
        <v>44308</v>
      </c>
      <c r="C288" s="177"/>
      <c r="D288" s="178" t="s">
        <v>358</v>
      </c>
      <c r="E288" s="179" t="s">
        <v>567</v>
      </c>
      <c r="F288" s="149">
        <v>126.5</v>
      </c>
      <c r="G288" s="179"/>
      <c r="H288" s="179">
        <v>155</v>
      </c>
      <c r="I288" s="181">
        <v>155</v>
      </c>
      <c r="J288" s="151" t="s">
        <v>625</v>
      </c>
      <c r="K288" s="152">
        <f t="shared" si="132"/>
        <v>28.5</v>
      </c>
      <c r="L288" s="153">
        <f t="shared" si="133"/>
        <v>0.22529644268774704</v>
      </c>
      <c r="M288" s="148" t="s">
        <v>537</v>
      </c>
      <c r="N288" s="154">
        <v>44362</v>
      </c>
      <c r="O288" s="1"/>
      <c r="R288" s="194" t="s">
        <v>728</v>
      </c>
    </row>
    <row r="289" spans="1:18" ht="12.75" customHeight="1">
      <c r="A289" s="220">
        <v>166</v>
      </c>
      <c r="B289" s="221">
        <v>44368</v>
      </c>
      <c r="C289" s="221"/>
      <c r="D289" s="222" t="s">
        <v>375</v>
      </c>
      <c r="E289" s="223" t="s">
        <v>567</v>
      </c>
      <c r="F289" s="224">
        <v>287.5</v>
      </c>
      <c r="G289" s="223"/>
      <c r="H289" s="223">
        <v>245</v>
      </c>
      <c r="I289" s="225">
        <v>344</v>
      </c>
      <c r="J289" s="161" t="s">
        <v>788</v>
      </c>
      <c r="K289" s="162">
        <f t="shared" si="132"/>
        <v>-42.5</v>
      </c>
      <c r="L289" s="163">
        <f t="shared" si="133"/>
        <v>-0.14782608695652175</v>
      </c>
      <c r="M289" s="159" t="s">
        <v>549</v>
      </c>
      <c r="N289" s="156">
        <v>44508</v>
      </c>
      <c r="O289" s="1"/>
      <c r="R289" s="194" t="s">
        <v>728</v>
      </c>
    </row>
    <row r="290" spans="1:18" ht="12.75" customHeight="1">
      <c r="A290" s="176">
        <v>167</v>
      </c>
      <c r="B290" s="177">
        <v>44368</v>
      </c>
      <c r="C290" s="177"/>
      <c r="D290" s="178" t="s">
        <v>446</v>
      </c>
      <c r="E290" s="179" t="s">
        <v>567</v>
      </c>
      <c r="F290" s="149">
        <v>241</v>
      </c>
      <c r="G290" s="179"/>
      <c r="H290" s="179">
        <v>298</v>
      </c>
      <c r="I290" s="181">
        <v>320</v>
      </c>
      <c r="J290" s="151" t="s">
        <v>625</v>
      </c>
      <c r="K290" s="152">
        <f t="shared" si="132"/>
        <v>57</v>
      </c>
      <c r="L290" s="153">
        <f t="shared" si="133"/>
        <v>0.23651452282157676</v>
      </c>
      <c r="M290" s="148" t="s">
        <v>537</v>
      </c>
      <c r="N290" s="154">
        <v>44802</v>
      </c>
      <c r="O290" s="41"/>
      <c r="R290" s="194" t="s">
        <v>728</v>
      </c>
    </row>
    <row r="291" spans="1:18" ht="12.75" customHeight="1">
      <c r="A291" s="176">
        <v>168</v>
      </c>
      <c r="B291" s="177">
        <v>44406</v>
      </c>
      <c r="C291" s="177"/>
      <c r="D291" s="178" t="s">
        <v>358</v>
      </c>
      <c r="E291" s="179" t="s">
        <v>567</v>
      </c>
      <c r="F291" s="149">
        <v>162.5</v>
      </c>
      <c r="G291" s="179"/>
      <c r="H291" s="179">
        <v>200</v>
      </c>
      <c r="I291" s="181">
        <v>200</v>
      </c>
      <c r="J291" s="151" t="s">
        <v>625</v>
      </c>
      <c r="K291" s="152">
        <f t="shared" si="132"/>
        <v>37.5</v>
      </c>
      <c r="L291" s="153">
        <f t="shared" si="133"/>
        <v>0.23076923076923078</v>
      </c>
      <c r="M291" s="148" t="s">
        <v>537</v>
      </c>
      <c r="N291" s="154">
        <v>44802</v>
      </c>
      <c r="O291" s="1"/>
      <c r="R291" s="194" t="s">
        <v>728</v>
      </c>
    </row>
    <row r="292" spans="1:18" ht="12.75" customHeight="1">
      <c r="A292" s="176">
        <v>169</v>
      </c>
      <c r="B292" s="177">
        <v>44462</v>
      </c>
      <c r="C292" s="177"/>
      <c r="D292" s="178" t="s">
        <v>764</v>
      </c>
      <c r="E292" s="179" t="s">
        <v>567</v>
      </c>
      <c r="F292" s="149">
        <v>1235</v>
      </c>
      <c r="G292" s="179"/>
      <c r="H292" s="179">
        <v>1505</v>
      </c>
      <c r="I292" s="181">
        <v>1500</v>
      </c>
      <c r="J292" s="151" t="s">
        <v>625</v>
      </c>
      <c r="K292" s="152">
        <f t="shared" si="132"/>
        <v>270</v>
      </c>
      <c r="L292" s="153">
        <f t="shared" si="133"/>
        <v>0.21862348178137653</v>
      </c>
      <c r="M292" s="148" t="s">
        <v>537</v>
      </c>
      <c r="N292" s="154">
        <v>44564</v>
      </c>
      <c r="O292" s="1"/>
      <c r="R292" s="194" t="s">
        <v>728</v>
      </c>
    </row>
    <row r="293" spans="1:18" ht="12.75" customHeight="1">
      <c r="A293" s="206">
        <v>170</v>
      </c>
      <c r="B293" s="207">
        <v>44480</v>
      </c>
      <c r="C293" s="207"/>
      <c r="D293" s="208" t="s">
        <v>766</v>
      </c>
      <c r="E293" s="209" t="s">
        <v>567</v>
      </c>
      <c r="F293" s="54">
        <v>58.75</v>
      </c>
      <c r="G293" s="209"/>
      <c r="H293" s="209"/>
      <c r="I293" s="54">
        <v>72.5</v>
      </c>
      <c r="J293" s="210" t="s">
        <v>540</v>
      </c>
      <c r="K293" s="206"/>
      <c r="L293" s="207"/>
      <c r="M293" s="207"/>
      <c r="N293" s="208"/>
      <c r="O293" s="41"/>
      <c r="R293" s="194" t="s">
        <v>728</v>
      </c>
    </row>
    <row r="294" spans="1:18" ht="12.75" customHeight="1">
      <c r="A294" s="211">
        <v>171</v>
      </c>
      <c r="B294" s="212">
        <v>44481</v>
      </c>
      <c r="C294" s="212"/>
      <c r="D294" s="213" t="s">
        <v>256</v>
      </c>
      <c r="E294" s="214" t="s">
        <v>567</v>
      </c>
      <c r="F294" s="215" t="s">
        <v>768</v>
      </c>
      <c r="G294" s="214"/>
      <c r="H294" s="214"/>
      <c r="I294" s="214">
        <v>380</v>
      </c>
      <c r="J294" s="216" t="s">
        <v>540</v>
      </c>
      <c r="K294" s="211"/>
      <c r="L294" s="212"/>
      <c r="M294" s="212"/>
      <c r="N294" s="213"/>
      <c r="O294" s="41"/>
      <c r="R294" s="194" t="s">
        <v>728</v>
      </c>
    </row>
    <row r="295" spans="1:18" ht="12.75" customHeight="1">
      <c r="A295" s="176">
        <v>172</v>
      </c>
      <c r="B295" s="177">
        <v>44481</v>
      </c>
      <c r="C295" s="177"/>
      <c r="D295" s="178" t="s">
        <v>381</v>
      </c>
      <c r="E295" s="179" t="s">
        <v>567</v>
      </c>
      <c r="F295" s="149">
        <v>45.5</v>
      </c>
      <c r="G295" s="179"/>
      <c r="H295" s="179">
        <v>56.5</v>
      </c>
      <c r="I295" s="181">
        <v>56</v>
      </c>
      <c r="J295" s="151" t="s">
        <v>873</v>
      </c>
      <c r="K295" s="152">
        <f>H295-F295</f>
        <v>11</v>
      </c>
      <c r="L295" s="153">
        <f>K295/F295</f>
        <v>0.24175824175824176</v>
      </c>
      <c r="M295" s="148" t="s">
        <v>537</v>
      </c>
      <c r="N295" s="154">
        <v>44881</v>
      </c>
      <c r="O295" s="41"/>
      <c r="R295" s="194"/>
    </row>
    <row r="296" spans="1:18" ht="12.75" customHeight="1">
      <c r="A296" s="176">
        <v>173</v>
      </c>
      <c r="B296" s="177">
        <v>44551</v>
      </c>
      <c r="C296" s="177"/>
      <c r="D296" s="178" t="s">
        <v>118</v>
      </c>
      <c r="E296" s="179" t="s">
        <v>567</v>
      </c>
      <c r="F296" s="149">
        <v>2300</v>
      </c>
      <c r="G296" s="179"/>
      <c r="H296" s="179">
        <f>(2820+2200)/2</f>
        <v>2510</v>
      </c>
      <c r="I296" s="181">
        <v>3000</v>
      </c>
      <c r="J296" s="151" t="s">
        <v>800</v>
      </c>
      <c r="K296" s="152">
        <f>H296-F296</f>
        <v>210</v>
      </c>
      <c r="L296" s="153">
        <f>K296/F296</f>
        <v>9.1304347826086957E-2</v>
      </c>
      <c r="M296" s="148" t="s">
        <v>537</v>
      </c>
      <c r="N296" s="154">
        <v>44649</v>
      </c>
      <c r="O296" s="1"/>
      <c r="R296" s="194"/>
    </row>
    <row r="297" spans="1:18" ht="12.75" customHeight="1">
      <c r="A297" s="217">
        <v>174</v>
      </c>
      <c r="B297" s="212">
        <v>44606</v>
      </c>
      <c r="C297" s="217"/>
      <c r="D297" s="217" t="s">
        <v>401</v>
      </c>
      <c r="E297" s="214" t="s">
        <v>567</v>
      </c>
      <c r="F297" s="214" t="s">
        <v>795</v>
      </c>
      <c r="G297" s="214"/>
      <c r="H297" s="214"/>
      <c r="I297" s="214">
        <v>764</v>
      </c>
      <c r="J297" s="214" t="s">
        <v>540</v>
      </c>
      <c r="K297" s="214"/>
      <c r="L297" s="214"/>
      <c r="M297" s="214"/>
      <c r="N297" s="217"/>
      <c r="O297" s="41"/>
      <c r="R297" s="194"/>
    </row>
    <row r="298" spans="1:18" ht="12.75" customHeight="1">
      <c r="A298" s="176">
        <v>175</v>
      </c>
      <c r="B298" s="177">
        <v>44613</v>
      </c>
      <c r="C298" s="177"/>
      <c r="D298" s="178" t="s">
        <v>764</v>
      </c>
      <c r="E298" s="179" t="s">
        <v>567</v>
      </c>
      <c r="F298" s="149">
        <v>1255</v>
      </c>
      <c r="G298" s="179"/>
      <c r="H298" s="179">
        <v>1515</v>
      </c>
      <c r="I298" s="181">
        <v>1510</v>
      </c>
      <c r="J298" s="151" t="s">
        <v>625</v>
      </c>
      <c r="K298" s="152">
        <f>H298-F298</f>
        <v>260</v>
      </c>
      <c r="L298" s="153">
        <f>K298/F298</f>
        <v>0.20717131474103587</v>
      </c>
      <c r="M298" s="148" t="s">
        <v>537</v>
      </c>
      <c r="N298" s="154">
        <v>44834</v>
      </c>
      <c r="O298" s="41"/>
      <c r="R298" s="194"/>
    </row>
    <row r="299" spans="1:18" ht="12.75" customHeight="1">
      <c r="A299">
        <v>176</v>
      </c>
      <c r="B299" s="212">
        <v>44670</v>
      </c>
      <c r="C299" s="212"/>
      <c r="D299" s="217" t="s">
        <v>502</v>
      </c>
      <c r="E299" s="243" t="s">
        <v>567</v>
      </c>
      <c r="F299" s="214" t="s">
        <v>802</v>
      </c>
      <c r="G299" s="214"/>
      <c r="H299" s="214"/>
      <c r="I299" s="214">
        <v>553</v>
      </c>
      <c r="J299" s="214" t="s">
        <v>540</v>
      </c>
      <c r="K299" s="214"/>
      <c r="L299" s="214"/>
      <c r="M299" s="214"/>
      <c r="N299" s="214"/>
      <c r="O299" s="41"/>
      <c r="R299" s="194"/>
    </row>
    <row r="300" spans="1:18" ht="12.75" customHeight="1">
      <c r="A300" s="176">
        <v>177</v>
      </c>
      <c r="B300" s="177">
        <v>44746</v>
      </c>
      <c r="C300" s="177"/>
      <c r="D300" s="178" t="s">
        <v>836</v>
      </c>
      <c r="E300" s="179" t="s">
        <v>567</v>
      </c>
      <c r="F300" s="149">
        <v>207.5</v>
      </c>
      <c r="G300" s="179"/>
      <c r="H300" s="179">
        <v>254</v>
      </c>
      <c r="I300" s="181">
        <v>254</v>
      </c>
      <c r="J300" s="151" t="s">
        <v>625</v>
      </c>
      <c r="K300" s="152">
        <f>H300-F300</f>
        <v>46.5</v>
      </c>
      <c r="L300" s="153">
        <f>K300/F300</f>
        <v>0.22409638554216868</v>
      </c>
      <c r="M300" s="148" t="s">
        <v>537</v>
      </c>
      <c r="N300" s="154">
        <v>44792</v>
      </c>
      <c r="O300" s="1"/>
      <c r="R300" s="194"/>
    </row>
    <row r="301" spans="1:18" ht="12.75" customHeight="1">
      <c r="A301" s="176">
        <v>178</v>
      </c>
      <c r="B301" s="177">
        <v>44775</v>
      </c>
      <c r="C301" s="177"/>
      <c r="D301" s="178" t="s">
        <v>448</v>
      </c>
      <c r="E301" s="179" t="s">
        <v>567</v>
      </c>
      <c r="F301" s="149">
        <v>31.25</v>
      </c>
      <c r="G301" s="179"/>
      <c r="H301" s="179">
        <v>38.75</v>
      </c>
      <c r="I301" s="181">
        <v>38</v>
      </c>
      <c r="J301" s="151" t="s">
        <v>625</v>
      </c>
      <c r="K301" s="152">
        <f t="shared" ref="K301" si="134">H301-F301</f>
        <v>7.5</v>
      </c>
      <c r="L301" s="153">
        <f t="shared" ref="L301" si="135">K301/F301</f>
        <v>0.24</v>
      </c>
      <c r="M301" s="148" t="s">
        <v>537</v>
      </c>
      <c r="N301" s="154">
        <v>44844</v>
      </c>
      <c r="O301" s="41"/>
      <c r="R301" s="54"/>
    </row>
    <row r="302" spans="1:18" ht="12.75" customHeight="1">
      <c r="A302" s="211">
        <v>179</v>
      </c>
      <c r="B302" s="212">
        <v>44841</v>
      </c>
      <c r="C302" s="217"/>
      <c r="D302" s="217" t="s">
        <v>842</v>
      </c>
      <c r="E302" s="243" t="s">
        <v>567</v>
      </c>
      <c r="F302" s="214" t="s">
        <v>843</v>
      </c>
      <c r="G302" s="214"/>
      <c r="H302" s="214"/>
      <c r="I302" s="214">
        <v>840</v>
      </c>
      <c r="J302" s="214" t="s">
        <v>540</v>
      </c>
      <c r="K302" s="214"/>
      <c r="L302" s="214"/>
      <c r="M302" s="214"/>
      <c r="N302" s="214"/>
      <c r="O302" s="41"/>
      <c r="Q302" s="197"/>
      <c r="R302" s="54"/>
    </row>
    <row r="303" spans="1:18" ht="12.75" customHeight="1">
      <c r="A303" s="211">
        <v>180</v>
      </c>
      <c r="B303" s="212">
        <v>44844</v>
      </c>
      <c r="C303" s="217"/>
      <c r="D303" s="217" t="s">
        <v>403</v>
      </c>
      <c r="E303" s="243" t="s">
        <v>567</v>
      </c>
      <c r="F303" s="214" t="s">
        <v>845</v>
      </c>
      <c r="G303" s="214"/>
      <c r="H303" s="214"/>
      <c r="I303" s="214">
        <v>291</v>
      </c>
      <c r="J303" s="214" t="s">
        <v>540</v>
      </c>
      <c r="K303" s="214"/>
      <c r="L303" s="214"/>
      <c r="M303" s="214"/>
      <c r="N303" s="214"/>
      <c r="O303" s="41"/>
      <c r="Q303" s="197"/>
      <c r="R303" s="54"/>
    </row>
    <row r="304" spans="1:18" ht="12.75" customHeight="1">
      <c r="A304" s="211">
        <v>181</v>
      </c>
      <c r="B304" s="212">
        <v>44845</v>
      </c>
      <c r="C304" s="217"/>
      <c r="D304" s="217" t="s">
        <v>401</v>
      </c>
      <c r="E304" s="243" t="s">
        <v>567</v>
      </c>
      <c r="F304" s="214" t="s">
        <v>872</v>
      </c>
      <c r="G304" s="214"/>
      <c r="H304" s="214"/>
      <c r="I304" s="214">
        <v>765</v>
      </c>
      <c r="J304" s="214" t="s">
        <v>540</v>
      </c>
      <c r="K304" s="214"/>
      <c r="L304" s="214"/>
      <c r="M304" s="214"/>
      <c r="N304" s="214"/>
      <c r="O304" s="41"/>
      <c r="Q304" s="197"/>
      <c r="R304" s="54"/>
    </row>
    <row r="305" spans="1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1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1:18" ht="12.75" customHeight="1">
      <c r="B307" s="195" t="s">
        <v>760</v>
      </c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1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1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1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1:18" ht="12.75" customHeight="1">
      <c r="A311" s="196"/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A312" s="196"/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A313" s="53"/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</sheetData>
  <autoFilter ref="R1:R309"/>
  <mergeCells count="18">
    <mergeCell ref="A108:A109"/>
    <mergeCell ref="B108:B109"/>
    <mergeCell ref="J108:J109"/>
    <mergeCell ref="A103:A104"/>
    <mergeCell ref="B103:B104"/>
    <mergeCell ref="J103:J104"/>
    <mergeCell ref="O103:O104"/>
    <mergeCell ref="P103:P104"/>
    <mergeCell ref="J95:J96"/>
    <mergeCell ref="A95:A96"/>
    <mergeCell ref="B95:B96"/>
    <mergeCell ref="O95:O96"/>
    <mergeCell ref="P95:P96"/>
    <mergeCell ref="A101:A102"/>
    <mergeCell ref="B101:B102"/>
    <mergeCell ref="J101:J102"/>
    <mergeCell ref="O101:O102"/>
    <mergeCell ref="P101:P102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2023-02-01T02:43:49Z</dcterms:modified>
</cp:coreProperties>
</file>