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F&amp;O)'!$S$1:$S$346</definedName>
  </definedNames>
  <calcPr calcId="125725"/>
</workbook>
</file>

<file path=xl/calcChain.xml><?xml version="1.0" encoding="utf-8"?>
<calcChain xmlns="http://schemas.openxmlformats.org/spreadsheetml/2006/main">
  <c r="L16" i="6"/>
  <c r="K16"/>
  <c r="P30"/>
  <c r="K120"/>
  <c r="M120" s="1"/>
  <c r="M16" l="1"/>
  <c r="L75"/>
  <c r="K75"/>
  <c r="L74"/>
  <c r="K74"/>
  <c r="K115"/>
  <c r="K114"/>
  <c r="K118"/>
  <c r="M118" s="1"/>
  <c r="M119"/>
  <c r="K119"/>
  <c r="M74" l="1"/>
  <c r="M75"/>
  <c r="K117"/>
  <c r="K116"/>
  <c r="L73"/>
  <c r="K73"/>
  <c r="L26"/>
  <c r="K26"/>
  <c r="L11"/>
  <c r="K11"/>
  <c r="M11" s="1"/>
  <c r="M26" l="1"/>
  <c r="M73"/>
  <c r="K113"/>
  <c r="K112"/>
  <c r="K340" l="1"/>
  <c r="L340" s="1"/>
  <c r="K111"/>
  <c r="M111" s="1"/>
  <c r="K71" l="1"/>
  <c r="L70"/>
  <c r="K70"/>
  <c r="K110"/>
  <c r="K109"/>
  <c r="K108"/>
  <c r="K107"/>
  <c r="K72"/>
  <c r="P29" l="1"/>
  <c r="K95"/>
  <c r="K94"/>
  <c r="K106"/>
  <c r="M106" s="1"/>
  <c r="L72"/>
  <c r="L28"/>
  <c r="K28"/>
  <c r="L67"/>
  <c r="K67"/>
  <c r="L69"/>
  <c r="K69"/>
  <c r="K98"/>
  <c r="K97"/>
  <c r="K105"/>
  <c r="M105" s="1"/>
  <c r="K102"/>
  <c r="K101"/>
  <c r="K104"/>
  <c r="K103"/>
  <c r="M72" l="1"/>
  <c r="M28"/>
  <c r="M67"/>
  <c r="M69"/>
  <c r="P27"/>
  <c r="L65"/>
  <c r="K65"/>
  <c r="L68"/>
  <c r="K68"/>
  <c r="K100"/>
  <c r="K99"/>
  <c r="L25"/>
  <c r="K25"/>
  <c r="M25" l="1"/>
  <c r="M68"/>
  <c r="M65"/>
  <c r="L66"/>
  <c r="K66"/>
  <c r="L64"/>
  <c r="K64"/>
  <c r="M64" l="1"/>
  <c r="M66"/>
  <c r="K96"/>
  <c r="M96" s="1"/>
  <c r="L62"/>
  <c r="K62"/>
  <c r="L57"/>
  <c r="K57"/>
  <c r="M62" l="1"/>
  <c r="M57"/>
  <c r="L63"/>
  <c r="K63"/>
  <c r="M63" s="1"/>
  <c r="K93"/>
  <c r="M93" s="1"/>
  <c r="L60"/>
  <c r="K60"/>
  <c r="L61"/>
  <c r="K61"/>
  <c r="M61" l="1"/>
  <c r="M60"/>
  <c r="P129"/>
  <c r="P128"/>
  <c r="P127"/>
  <c r="L12"/>
  <c r="K12"/>
  <c r="P24"/>
  <c r="P23"/>
  <c r="M90"/>
  <c r="K90"/>
  <c r="L59"/>
  <c r="K59"/>
  <c r="K58"/>
  <c r="L58"/>
  <c r="L21"/>
  <c r="K21"/>
  <c r="M58" l="1"/>
  <c r="M12"/>
  <c r="M21"/>
  <c r="M59"/>
  <c r="L56"/>
  <c r="K56"/>
  <c r="L55"/>
  <c r="K55"/>
  <c r="K92"/>
  <c r="M92" s="1"/>
  <c r="K91"/>
  <c r="M56" l="1"/>
  <c r="M55"/>
  <c r="K88"/>
  <c r="M88" s="1"/>
  <c r="L20"/>
  <c r="K20"/>
  <c r="L10"/>
  <c r="K10"/>
  <c r="L53"/>
  <c r="K53"/>
  <c r="L54"/>
  <c r="K54"/>
  <c r="K84"/>
  <c r="K83"/>
  <c r="K89"/>
  <c r="M89" s="1"/>
  <c r="L50"/>
  <c r="K50"/>
  <c r="L51"/>
  <c r="K51"/>
  <c r="L52"/>
  <c r="K52"/>
  <c r="M52" s="1"/>
  <c r="K332"/>
  <c r="L332" s="1"/>
  <c r="K86"/>
  <c r="K85"/>
  <c r="K87"/>
  <c r="M87" s="1"/>
  <c r="M20" l="1"/>
  <c r="M54"/>
  <c r="M10"/>
  <c r="M53"/>
  <c r="M50"/>
  <c r="M51"/>
  <c r="L13"/>
  <c r="K13"/>
  <c r="L19"/>
  <c r="K19"/>
  <c r="K82"/>
  <c r="M82" s="1"/>
  <c r="M19" l="1"/>
  <c r="M13"/>
  <c r="L49"/>
  <c r="K49"/>
  <c r="L44"/>
  <c r="K44"/>
  <c r="L48"/>
  <c r="K48"/>
  <c r="L45"/>
  <c r="K45"/>
  <c r="L22"/>
  <c r="K22"/>
  <c r="L17"/>
  <c r="K17"/>
  <c r="K336"/>
  <c r="L336" s="1"/>
  <c r="L14"/>
  <c r="K14"/>
  <c r="L47"/>
  <c r="K47"/>
  <c r="L46"/>
  <c r="K46"/>
  <c r="M45" l="1"/>
  <c r="M22"/>
  <c r="M48"/>
  <c r="M17"/>
  <c r="M46"/>
  <c r="M44"/>
  <c r="M49"/>
  <c r="M14"/>
  <c r="M47"/>
  <c r="P18" l="1"/>
  <c r="K341" l="1"/>
  <c r="L341" s="1"/>
  <c r="P15" l="1"/>
  <c r="K333" l="1"/>
  <c r="L333" s="1"/>
  <c r="K327"/>
  <c r="L327" s="1"/>
  <c r="K335" l="1"/>
  <c r="L335" s="1"/>
  <c r="K323" l="1"/>
  <c r="L323" s="1"/>
  <c r="K324" l="1"/>
  <c r="L324" s="1"/>
  <c r="K317"/>
  <c r="L317" s="1"/>
  <c r="K334" l="1"/>
  <c r="L334" s="1"/>
  <c r="K328"/>
  <c r="L328" s="1"/>
  <c r="K330" l="1"/>
  <c r="L330" s="1"/>
  <c r="L6" i="2" l="1"/>
  <c r="K6" i="3"/>
  <c r="D7" i="5" l="1"/>
  <c r="M7" i="6"/>
  <c r="K325" l="1"/>
  <c r="L325" s="1"/>
  <c r="K322" l="1"/>
  <c r="L322" s="1"/>
  <c r="K326" l="1"/>
  <c r="L326" s="1"/>
  <c r="K321"/>
  <c r="L321" s="1"/>
  <c r="K320"/>
  <c r="L320" s="1"/>
  <c r="K318"/>
  <c r="L318" s="1"/>
  <c r="H316"/>
  <c r="K316" s="1"/>
  <c r="L316" s="1"/>
  <c r="K315"/>
  <c r="L315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F278"/>
  <c r="K278" s="1"/>
  <c r="L278" s="1"/>
  <c r="F277"/>
  <c r="K277" s="1"/>
  <c r="L277" s="1"/>
  <c r="K276"/>
  <c r="L276" s="1"/>
  <c r="F275"/>
  <c r="K275" s="1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6"/>
  <c r="L256" s="1"/>
  <c r="F255"/>
  <c r="K255" s="1"/>
  <c r="L255" s="1"/>
  <c r="K254"/>
  <c r="L254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5"/>
  <c r="L225" s="1"/>
  <c r="K223"/>
  <c r="L223" s="1"/>
  <c r="K222"/>
  <c r="L222" s="1"/>
  <c r="K221"/>
  <c r="L221" s="1"/>
  <c r="K219"/>
  <c r="L219" s="1"/>
  <c r="K218"/>
  <c r="L218" s="1"/>
  <c r="K217"/>
  <c r="L217" s="1"/>
  <c r="K216"/>
  <c r="K215"/>
  <c r="L215" s="1"/>
  <c r="K214"/>
  <c r="L214" s="1"/>
  <c r="K212"/>
  <c r="L212" s="1"/>
  <c r="K211"/>
  <c r="L211" s="1"/>
  <c r="K210"/>
  <c r="L210" s="1"/>
  <c r="K209"/>
  <c r="L209" s="1"/>
  <c r="K208"/>
  <c r="L208" s="1"/>
  <c r="F207"/>
  <c r="K207" s="1"/>
  <c r="L207" s="1"/>
  <c r="H206"/>
  <c r="K206" s="1"/>
  <c r="L206" s="1"/>
  <c r="K203"/>
  <c r="L203" s="1"/>
  <c r="K202"/>
  <c r="L202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6" i="4"/>
</calcChain>
</file>

<file path=xl/sharedStrings.xml><?xml version="1.0" encoding="utf-8"?>
<sst xmlns="http://schemas.openxmlformats.org/spreadsheetml/2006/main" count="4031" uniqueCount="1368">
  <si>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</si>
  <si>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</si>
  <si>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</si>
  <si>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</si>
  <si>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</si>
  <si>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</si>
  <si>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</si>
  <si>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</si>
  <si>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</si>
  <si>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</si>
  <si>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</si>
  <si>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</si>
  <si>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</si>
  <si>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</si>
  <si>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</si>
  <si>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</si>
  <si>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</si>
  <si>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</si>
  <si>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</si>
  <si>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</si>
  <si>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</si>
  <si>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</si>
  <si>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</si>
  <si>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</si>
  <si>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</si>
  <si>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</si>
  <si>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</si>
  <si>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</si>
  <si>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</si>
  <si>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</si>
  <si>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</si>
  <si>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</si>
  <si>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</si>
  <si>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</si>
  <si>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</si>
  <si>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</si>
  <si>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</si>
  <si>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</si>
  <si>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</si>
  <si>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</si>
  <si>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</si>
  <si>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</si>
  <si>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</si>
  <si>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</si>
  <si>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</si>
  <si>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</si>
  <si>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</si>
  <si>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</si>
  <si>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</si>
  <si>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</si>
  <si>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</si>
  <si>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</si>
  <si>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</si>
  <si>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</si>
  <si>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</si>
  <si>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</si>
  <si>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</si>
  <si>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</si>
  <si>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</si>
  <si>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</si>
  <si>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</si>
  <si>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</si>
  <si>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</si>
  <si>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</si>
  <si>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</si>
  <si>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</si>
  <si>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</si>
  <si>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</si>
  <si>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</si>
  <si>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</si>
  <si>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</si>
  <si>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</si>
  <si>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</si>
  <si>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</si>
  <si>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</si>
  <si>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</si>
  <si>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</si>
  <si>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</si>
  <si>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</si>
  <si>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</si>
  <si>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</si>
  <si>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</si>
  <si>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</si>
  <si>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</si>
  <si>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</si>
  <si>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</si>
  <si>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</si>
  <si>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</si>
  <si>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</si>
  <si>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</si>
  <si>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</si>
  <si>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</si>
  <si>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</si>
  <si>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</si>
  <si>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</si>
  <si>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</si>
  <si>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</si>
  <si>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</si>
  <si>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</si>
  <si>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</si>
  <si>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</si>
  <si>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</si>
  <si>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</si>
  <si>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</si>
  <si>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</si>
  <si>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</si>
  <si>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</si>
  <si>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</si>
  <si>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</si>
  <si>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</si>
  <si>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</si>
  <si>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</si>
  <si>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</si>
  <si>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</si>
  <si>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</si>
  <si>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</si>
  <si>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</si>
  <si>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</si>
  <si>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</si>
  <si>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</si>
  <si>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</si>
  <si>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</si>
  <si>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</si>
  <si>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</si>
  <si>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</si>
  <si>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</si>
  <si>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</si>
  <si>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</si>
  <si>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</si>
  <si>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</si>
  <si>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</si>
  <si>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</si>
  <si>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</si>
  <si>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</si>
  <si>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</si>
  <si>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</si>
  <si>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</si>
  <si>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</si>
  <si>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</si>
  <si>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</si>
  <si>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</si>
  <si>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</si>
  <si>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</si>
  <si>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</si>
  <si>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</si>
  <si>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</si>
  <si>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</si>
  <si>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</si>
  <si>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</si>
  <si>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</si>
  <si>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</si>
  <si>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</si>
  <si>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</si>
  <si>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</si>
  <si>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</si>
  <si>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</si>
  <si>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</si>
  <si>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</si>
  <si>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</si>
  <si>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</si>
  <si>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</si>
  <si>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</si>
  <si>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</si>
  <si>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</si>
  <si>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</si>
  <si>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</si>
  <si>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</si>
  <si>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</si>
  <si>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</si>
  <si>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</si>
  <si>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</si>
  <si>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</si>
  <si>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</si>
  <si>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</si>
  <si>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</si>
  <si>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</si>
  <si>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</si>
  <si>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</si>
  <si>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</si>
  <si>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</si>
  <si>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</si>
  <si>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</si>
  <si>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</si>
  <si>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</si>
  <si>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</si>
  <si>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</si>
  <si>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</si>
  <si>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</si>
  <si>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</si>
  <si>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</si>
  <si>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</si>
  <si>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</si>
  <si>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</si>
  <si>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</si>
  <si>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</si>
  <si>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</si>
  <si>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</si>
  <si>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</si>
  <si>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</si>
  <si>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</si>
  <si>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</si>
  <si>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</si>
  <si>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</si>
  <si>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</si>
  <si>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</si>
  <si>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</si>
  <si>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</si>
  <si>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</si>
  <si>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</si>
  <si>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</si>
  <si>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</si>
  <si>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</si>
  <si>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</si>
  <si>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</si>
  <si>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</si>
  <si>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</si>
  <si>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</si>
  <si>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</si>
  <si>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</si>
  <si>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</si>
  <si>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</si>
  <si>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</si>
  <si>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</si>
  <si>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</si>
  <si>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</si>
  <si>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</si>
  <si>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</si>
  <si>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</si>
  <si>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</si>
  <si>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</si>
  <si>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</si>
  <si>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</si>
  <si>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</si>
  <si>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</si>
  <si>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</si>
  <si>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</si>
  <si>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</si>
  <si>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</si>
  <si>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</si>
  <si>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</si>
  <si>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</si>
  <si>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</si>
  <si>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</si>
  <si>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</si>
  <si>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</si>
  <si>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</si>
  <si>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</si>
  <si>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</si>
  <si>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</si>
  <si>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</si>
  <si>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</si>
  <si>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</si>
  <si>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</si>
  <si>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</si>
  <si>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</si>
  <si>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</si>
  <si>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</si>
  <si>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</si>
  <si>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</si>
  <si>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</si>
  <si>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</si>
  <si>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</si>
  <si>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</si>
  <si>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</si>
  <si>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</si>
  <si>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</si>
  <si>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</si>
  <si>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</si>
  <si>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</si>
  <si>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</si>
  <si>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</si>
  <si>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</si>
  <si>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</si>
  <si>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</si>
  <si>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</si>
  <si>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</si>
  <si>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</si>
  <si>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</si>
  <si>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</si>
  <si>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</si>
  <si>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</si>
  <si>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</si>
  <si>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</si>
  <si>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</si>
  <si>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</si>
  <si>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</si>
  <si>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</si>
  <si>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</si>
  <si>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</si>
  <si>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</si>
  <si>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</si>
  <si>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</si>
  <si>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</si>
  <si>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</si>
  <si>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</si>
  <si>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</si>
  <si>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</si>
  <si>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</si>
  <si>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</si>
  <si>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</si>
  <si>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</si>
  <si>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</si>
  <si>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</si>
  <si>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</si>
  <si>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</si>
  <si>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</si>
  <si>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</si>
  <si>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</si>
  <si>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</si>
  <si>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</si>
  <si>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</si>
  <si>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</si>
  <si>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</si>
  <si>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</si>
  <si>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</si>
  <si>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</si>
  <si>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</si>
  <si>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</si>
  <si>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</si>
  <si>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</si>
  <si>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</si>
  <si>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</si>
  <si>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</si>
  <si>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</si>
  <si>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</si>
  <si>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</si>
  <si>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</si>
  <si>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</si>
  <si>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</si>
  <si>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</si>
  <si>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</si>
  <si>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</si>
  <si>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</si>
  <si>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</si>
  <si>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</si>
  <si>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</si>
  <si>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</si>
  <si>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</si>
  <si>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</si>
  <si>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</si>
  <si>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</si>
  <si>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</si>
  <si>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</si>
  <si>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</si>
  <si>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</si>
  <si>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</si>
  <si>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</si>
  <si>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</si>
  <si>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</si>
  <si>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</si>
  <si>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</si>
  <si>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</si>
  <si>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</si>
  <si>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</si>
  <si>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</si>
  <si>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</si>
  <si>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</si>
  <si>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</si>
  <si>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</si>
  <si>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</si>
  <si>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</si>
  <si>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</si>
  <si>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</si>
  <si>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</si>
  <si>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</si>
  <si>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</si>
  <si>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</si>
  <si>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</si>
  <si>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</si>
  <si>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</si>
  <si>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</si>
  <si>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</si>
  <si>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</si>
  <si>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</si>
  <si>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</si>
  <si>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</si>
  <si>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</si>
  <si>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</si>
  <si>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</si>
  <si>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</si>
  <si>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</si>
  <si>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</si>
  <si>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</si>
  <si>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</si>
  <si>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</si>
  <si>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</si>
  <si>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</si>
  <si>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</si>
  <si>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</si>
  <si>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</si>
  <si>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</si>
  <si>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</si>
  <si>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</si>
  <si>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</si>
  <si>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</si>
  <si>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</si>
  <si>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</si>
  <si>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</si>
  <si>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</si>
  <si>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</si>
  <si>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</si>
  <si>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</si>
  <si>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</si>
  <si>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</si>
  <si>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</si>
  <si>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</si>
  <si>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</si>
  <si>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</si>
  <si>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</si>
  <si>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</si>
  <si>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</si>
  <si>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</si>
  <si>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</si>
  <si>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</si>
  <si>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</si>
  <si>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</si>
  <si>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</si>
  <si>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</si>
  <si>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</si>
  <si>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</si>
  <si>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</si>
  <si>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</si>
  <si>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</si>
  <si>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</si>
  <si>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</si>
  <si>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</si>
  <si>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</si>
  <si>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</si>
  <si>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</si>
  <si>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</si>
  <si>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</si>
  <si>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</si>
  <si>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</si>
  <si>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</si>
  <si>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</si>
  <si>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</si>
  <si>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</si>
  <si>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</si>
  <si>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</si>
  <si>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</si>
  <si>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</si>
  <si>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</si>
  <si>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</si>
  <si>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</si>
  <si>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</si>
  <si>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</si>
  <si>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</si>
  <si>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</si>
  <si>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</si>
  <si>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</si>
  <si>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</si>
  <si>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</si>
  <si>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</si>
  <si>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</si>
  <si>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</si>
  <si>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</si>
  <si>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</si>
  <si>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</si>
  <si>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</si>
  <si>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</si>
  <si>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</si>
  <si>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</si>
  <si>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</si>
  <si>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</si>
  <si>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</si>
  <si>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</si>
  <si>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</si>
  <si>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</si>
  <si>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</si>
  <si>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</si>
  <si>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</si>
  <si>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</si>
  <si>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</si>
  <si>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</si>
  <si>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</si>
  <si>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</si>
  <si>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</si>
  <si>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</si>
  <si>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</si>
  <si>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</si>
  <si>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</si>
  <si>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</si>
  <si>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</si>
  <si>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</si>
  <si>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</si>
  <si>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</si>
  <si>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</si>
  <si>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</si>
  <si>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</si>
  <si>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</si>
  <si>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</si>
  <si>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</si>
  <si>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</si>
  <si>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</si>
  <si>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</si>
  <si>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</si>
  <si>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</si>
  <si>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</si>
  <si>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</si>
  <si>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</si>
  <si>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</si>
  <si>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</si>
  <si>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</si>
  <si>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</si>
  <si>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</si>
  <si>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</si>
  <si>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</si>
  <si>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</si>
  <si>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</si>
  <si>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</si>
  <si>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</si>
  <si>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</si>
  <si>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</si>
  <si>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</si>
  <si>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</si>
  <si>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</si>
  <si>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</si>
  <si>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</si>
  <si>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</si>
  <si>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</si>
  <si>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</si>
  <si>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</si>
  <si>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</si>
  <si>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</si>
  <si>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</si>
  <si>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</si>
  <si>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</si>
  <si>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</si>
  <si>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</si>
  <si>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</si>
  <si>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</si>
  <si>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</si>
  <si>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</si>
  <si>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</si>
  <si>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</si>
  <si>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</si>
  <si>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</si>
  <si>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</si>
  <si>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</si>
  <si>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</si>
  <si>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</si>
  <si>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</si>
  <si>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</si>
  <si>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</si>
  <si>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</si>
  <si>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</si>
  <si>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</si>
  <si>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</si>
  <si>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</si>
  <si>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</si>
  <si>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</si>
  <si>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</si>
  <si>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</si>
  <si>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</si>
  <si>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</si>
  <si>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</si>
  <si>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</si>
  <si>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</si>
  <si>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</si>
  <si>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</si>
  <si>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</si>
  <si>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</si>
  <si>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</si>
  <si>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</si>
  <si>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</si>
  <si>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</si>
  <si>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</si>
  <si>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</si>
  <si>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</si>
  <si>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</si>
  <si>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</si>
  <si>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</si>
  <si>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</si>
  <si>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</si>
  <si>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</si>
  <si>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</si>
  <si>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</si>
  <si>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</si>
  <si>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</si>
  <si>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</si>
  <si>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</si>
  <si>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</si>
  <si>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</si>
  <si>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</si>
  <si>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</si>
  <si>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</si>
  <si>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</si>
  <si>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</si>
  <si>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</si>
  <si>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</si>
  <si>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</si>
  <si>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</si>
  <si>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</si>
  <si>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</si>
  <si>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</si>
  <si>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</si>
  <si>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</si>
  <si>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</si>
  <si>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</si>
  <si>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</si>
  <si>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</si>
  <si>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</si>
  <si>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</si>
  <si>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</si>
  <si>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</si>
  <si>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</si>
  <si>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</si>
  <si>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</si>
  <si>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</si>
  <si>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</si>
  <si>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</si>
  <si>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</si>
  <si>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</si>
  <si>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</si>
  <si>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</si>
  <si>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</si>
  <si>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</si>
  <si>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</si>
  <si>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</si>
  <si>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</si>
  <si>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</si>
  <si>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</si>
  <si>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</si>
  <si>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</si>
  <si>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</si>
  <si>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</si>
  <si>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</si>
  <si>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</si>
  <si>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</si>
  <si>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</si>
  <si>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</si>
  <si>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</si>
  <si>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</si>
  <si>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</si>
  <si>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</si>
  <si>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</si>
  <si>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</si>
  <si>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</si>
  <si>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</si>
  <si>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</si>
  <si>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</si>
  <si>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</si>
  <si>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</si>
  <si>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</si>
  <si>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</si>
  <si>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</si>
  <si>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</si>
  <si>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</si>
  <si>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</si>
  <si>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</si>
  <si>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</si>
  <si>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</si>
  <si>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</si>
  <si>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</si>
  <si>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</si>
  <si>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</si>
  <si>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</si>
  <si>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</si>
  <si>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</si>
  <si>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</si>
  <si>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</si>
  <si>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</si>
  <si>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</si>
  <si>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</si>
  <si>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</si>
  <si>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</si>
  <si>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</si>
  <si>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</si>
  <si>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</si>
  <si>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</si>
  <si>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</si>
  <si>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</si>
  <si>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</si>
  <si>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</si>
  <si>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</si>
  <si>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</si>
  <si>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</si>
  <si>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</si>
  <si>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</si>
  <si>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</si>
  <si>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</si>
  <si>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</si>
  <si>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</si>
  <si>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</si>
  <si>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</si>
  <si>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</si>
  <si>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</si>
  <si>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</si>
  <si>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</si>
  <si>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</si>
  <si>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</si>
  <si>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</si>
  <si>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</si>
  <si>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</si>
  <si>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</si>
  <si>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</si>
  <si>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</si>
  <si>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</si>
  <si>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</si>
  <si>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</si>
  <si>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</si>
  <si>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</si>
  <si>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</si>
  <si>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</si>
  <si>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</si>
  <si>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</si>
  <si>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</si>
  <si>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</si>
  <si>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</si>
  <si>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</si>
  <si>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</si>
  <si>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</si>
  <si>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</si>
  <si>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</si>
  <si>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</si>
  <si>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</si>
  <si>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</si>
  <si>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</si>
  <si>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</si>
  <si>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</si>
  <si>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</si>
  <si>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</si>
  <si>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</si>
  <si>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</si>
  <si>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</si>
  <si>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</si>
  <si>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</si>
  <si>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</si>
  <si>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</si>
  <si>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</si>
  <si>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</si>
  <si>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</si>
  <si>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</si>
  <si>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</si>
  <si>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</si>
  <si>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</si>
  <si>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</si>
  <si>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</si>
  <si>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</si>
  <si>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</si>
  <si>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</si>
  <si>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</si>
  <si>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</si>
  <si>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</si>
  <si>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</si>
  <si>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</si>
  <si>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</si>
  <si>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</si>
  <si>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</si>
  <si>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</si>
  <si>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</si>
  <si>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</si>
  <si>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</si>
  <si>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</si>
  <si>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</si>
  <si>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</si>
  <si>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</si>
  <si>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</si>
  <si>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</si>
  <si>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</si>
  <si>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</si>
  <si>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</si>
  <si>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</si>
  <si>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</si>
  <si>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</si>
  <si>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</si>
  <si>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</si>
  <si>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</si>
  <si>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</si>
  <si>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</si>
  <si>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</si>
  <si>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</si>
  <si>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</si>
  <si>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</si>
  <si>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</si>
  <si>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</si>
  <si>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</si>
  <si>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</si>
  <si>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</si>
  <si>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</si>
  <si>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</si>
  <si>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</si>
  <si>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</si>
  <si>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</si>
  <si>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</si>
  <si>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</si>
  <si>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</si>
  <si>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</si>
  <si>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</si>
  <si>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</si>
  <si>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</si>
  <si>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</si>
  <si>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</si>
  <si>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</si>
  <si>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</si>
  <si>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</si>
  <si>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</si>
  <si>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</si>
  <si>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</si>
  <si>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</si>
  <si>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</si>
  <si>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</si>
  <si>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</si>
  <si>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</si>
  <si>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</si>
  <si>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</si>
  <si>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</si>
  <si>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</si>
  <si>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</si>
  <si>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</si>
  <si>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</si>
  <si>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</si>
  <si>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</si>
  <si>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</si>
  <si>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</si>
  <si>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</si>
  <si>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</si>
  <si>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</si>
  <si>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</si>
  <si>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</si>
  <si>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</si>
  <si>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</si>
  <si>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</si>
  <si>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</si>
  <si>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</si>
  <si>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</si>
  <si>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</si>
  <si>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</si>
  <si>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</si>
  <si>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</si>
  <si>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</si>
  <si>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</si>
  <si>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</si>
  <si>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</si>
  <si>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</si>
  <si>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</si>
  <si>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</si>
  <si>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</si>
  <si>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</si>
  <si>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</si>
  <si>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</si>
  <si>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</si>
  <si>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</si>
  <si>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</si>
  <si>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</si>
  <si>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</si>
  <si>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</si>
  <si>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</si>
  <si>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</si>
  <si>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</si>
  <si>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</si>
  <si>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</si>
  <si>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</si>
  <si>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</si>
  <si>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</si>
  <si>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</si>
  <si>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</si>
  <si>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</si>
  <si>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</si>
  <si>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</si>
  <si>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</si>
  <si>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</si>
  <si>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</si>
  <si>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</si>
  <si>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</si>
  <si>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</si>
  <si>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</si>
  <si>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</si>
  <si>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</si>
  <si>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</si>
  <si>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</si>
  <si>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</si>
  <si>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</si>
  <si>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330-350</t>
  </si>
  <si>
    <t>990-995</t>
  </si>
  <si>
    <t>3800-4000</t>
  </si>
  <si>
    <t>5400-5450</t>
  </si>
  <si>
    <t>CAPLIPOINT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</si>
  <si>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</si>
  <si>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</si>
  <si>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</si>
  <si>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</si>
  <si>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</si>
  <si>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</si>
  <si>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</si>
  <si>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</si>
  <si>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</si>
  <si>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</si>
  <si>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</si>
  <si>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</si>
  <si>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</si>
  <si>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</si>
  <si>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</si>
  <si>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</si>
  <si>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</si>
  <si>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</si>
  <si>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</si>
  <si>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</si>
  <si>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</si>
  <si>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</si>
  <si>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</si>
  <si>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</si>
  <si>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</si>
  <si>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</si>
  <si>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</si>
  <si>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</si>
  <si>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</si>
  <si>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</si>
  <si>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</si>
  <si>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</si>
  <si>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</si>
  <si>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</si>
  <si>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</si>
  <si>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</si>
  <si>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</si>
  <si>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</si>
  <si>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</si>
  <si>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</si>
  <si>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</si>
  <si>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</si>
  <si>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</si>
  <si>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</si>
  <si>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</si>
  <si>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</si>
  <si>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</si>
  <si>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</si>
  <si>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</si>
  <si>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</si>
  <si>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</si>
  <si>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</si>
  <si>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</si>
  <si>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</si>
  <si>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</si>
  <si>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</si>
  <si>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</si>
  <si>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</si>
  <si>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</si>
  <si>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</si>
  <si>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</si>
  <si>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</si>
  <si>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</si>
  <si>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</si>
  <si>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</si>
  <si>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</si>
  <si>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</si>
  <si>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</si>
  <si>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</si>
  <si>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</si>
  <si>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</si>
  <si>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</si>
  <si>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</si>
  <si>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</si>
  <si>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</si>
  <si>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</si>
  <si>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</si>
  <si>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</si>
  <si>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</si>
  <si>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</si>
  <si>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</si>
  <si>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</si>
  <si>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</si>
  <si>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</si>
  <si>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</si>
  <si>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</si>
  <si>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</si>
  <si>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</si>
  <si>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</si>
  <si>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</si>
  <si>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</si>
  <si>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</si>
  <si>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</si>
  <si>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</si>
  <si>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</si>
  <si>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</si>
  <si>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</si>
  <si>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</si>
  <si>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</si>
  <si>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</si>
  <si>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</si>
  <si>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</si>
  <si>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</si>
  <si>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</si>
  <si>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</si>
  <si>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</si>
  <si>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</si>
  <si>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Profit of Rs.156.5/-</t>
  </si>
  <si>
    <t>HDFCAMC DEC FUT</t>
  </si>
  <si>
    <t>3026-3061</t>
  </si>
  <si>
    <t>1210-1231</t>
  </si>
  <si>
    <t>545-625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</si>
  <si>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</si>
  <si>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</si>
  <si>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</si>
  <si>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</si>
  <si>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</si>
  <si>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</si>
  <si>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</si>
  <si>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</si>
  <si>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</si>
  <si>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</si>
  <si>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</si>
  <si>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</si>
  <si>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</si>
  <si>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</si>
  <si>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</si>
  <si>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</si>
  <si>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</si>
  <si>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</si>
  <si>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</si>
  <si>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</si>
  <si>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</si>
  <si>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</si>
  <si>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</si>
  <si>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</si>
  <si>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</si>
  <si>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</si>
  <si>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</si>
  <si>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</si>
  <si>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</si>
  <si>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</si>
  <si>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</si>
  <si>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</si>
  <si>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</si>
  <si>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</si>
  <si>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</si>
  <si>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</si>
  <si>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</si>
  <si>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</si>
  <si>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</si>
  <si>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</si>
  <si>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</si>
  <si>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</si>
  <si>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</si>
  <si>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</si>
  <si>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</si>
  <si>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</si>
  <si>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AKSHAR</t>
  </si>
  <si>
    <t>Akshar Spintex Limited</t>
  </si>
  <si>
    <t>Profit of Rs.6.5/-</t>
  </si>
  <si>
    <t>25-35</t>
  </si>
  <si>
    <t>Loss of Rs.9.5/-</t>
  </si>
  <si>
    <t>METROPOLIS DEC FUT</t>
  </si>
  <si>
    <t>1661-1687</t>
  </si>
  <si>
    <t>No Profit No loss</t>
  </si>
  <si>
    <t>TRANSPACT</t>
  </si>
  <si>
    <t>MANSI SHARE &amp; STOCK ADVISORS PRIVATE LIMITED</t>
  </si>
  <si>
    <t>MANSI SHARE AND STOCK ADVISORS PVT LTD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</si>
  <si>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</si>
  <si>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</si>
  <si>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</si>
  <si>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</si>
  <si>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</si>
  <si>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</si>
  <si>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</si>
  <si>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</si>
  <si>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</si>
  <si>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</si>
  <si>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</si>
  <si>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</si>
  <si>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</si>
  <si>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</si>
  <si>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</si>
  <si>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</si>
  <si>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</si>
  <si>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</si>
  <si>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</si>
  <si>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SETU SECURITIES PVT LTD</t>
  </si>
  <si>
    <t>Loss of Rs.26/-</t>
  </si>
  <si>
    <t>FINNIFTY 21350 CE 26-DEC</t>
  </si>
  <si>
    <t>FINNIFTY 21150 PE 26-DEC</t>
  </si>
  <si>
    <t>Profit of Rs.50/-</t>
  </si>
  <si>
    <t>TITAN JAN FUT</t>
  </si>
  <si>
    <t>3723-3783</t>
  </si>
  <si>
    <t>BENCHMARK</t>
  </si>
  <si>
    <t>SETU SECURITIES PVT. LTD.</t>
  </si>
  <si>
    <t>UNISHIRE</t>
  </si>
  <si>
    <t>RAHUL UPPAL</t>
  </si>
  <si>
    <t>GANGAFORGE</t>
  </si>
  <si>
    <t>Ganga Forging Limited</t>
  </si>
  <si>
    <t>GODHA</t>
  </si>
  <si>
    <t>Godha Cabcon Insulat Ltd</t>
  </si>
  <si>
    <t>MUSIGMA SECURITIES</t>
  </si>
  <si>
    <t>SMITAL SURESH THAKKAR</t>
  </si>
  <si>
    <t>LLOYDS-RE</t>
  </si>
  <si>
    <t>LLOYDS ENGG WORK LIMITED</t>
  </si>
  <si>
    <t>Loss of Rs.4/-</t>
  </si>
  <si>
    <t>Profit of Rs.54.5/-</t>
  </si>
  <si>
    <t>DIVISLAB JAN FUT</t>
  </si>
  <si>
    <t>3965-4018</t>
  </si>
  <si>
    <t>BANKNIFTY 48500 CE 28-DEC</t>
  </si>
  <si>
    <t>BANKNIFTY 47500 PE 28-DEC</t>
  </si>
  <si>
    <t>NIFTY 21700 CE 28-DEC</t>
  </si>
  <si>
    <t>NIFTY 21500 PE 28-DEC</t>
  </si>
  <si>
    <t>ABB JAN FUT</t>
  </si>
  <si>
    <t>4864-4948</t>
  </si>
  <si>
    <t>FINNIFTY 21550 CE 02 JAN</t>
  </si>
  <si>
    <t>180-220</t>
  </si>
  <si>
    <t>BANKNIFTY 48300 CE 28 DEC</t>
  </si>
  <si>
    <t>350-400</t>
  </si>
  <si>
    <t>Loss of Rs.15.5/-</t>
  </si>
  <si>
    <t>MAHADEV MANUBHAI MAKVANA</t>
  </si>
  <si>
    <t>ENBETRD</t>
  </si>
  <si>
    <t>SAHASTRAA ADVISORS PRIVATE LIMITED</t>
  </si>
  <si>
    <t>CYRIACTHOMAS</t>
  </si>
  <si>
    <t>KIRTI KANTILAL MEHTA</t>
  </si>
  <si>
    <t>HARPREET SINGH GREWAL</t>
  </si>
  <si>
    <t>BANKA</t>
  </si>
  <si>
    <t>Banka BioLoo Limited</t>
  </si>
  <si>
    <t>YUGA STOCKS AND COMMODITIES PRIVATE LIMITED  .</t>
  </si>
  <si>
    <t>JAINAM BROKING LIMITED</t>
  </si>
  <si>
    <t>SW CAPITAL PRIVATE LIMITED</t>
  </si>
  <si>
    <t>RPPL</t>
  </si>
  <si>
    <t>Rajshree PolyPack Ltd</t>
  </si>
  <si>
    <t>Profit of Rs.130/-</t>
  </si>
  <si>
    <t>Profit of Rs.27.5/-</t>
  </si>
  <si>
    <t>Loss of Rs.89.5/-</t>
  </si>
  <si>
    <t>1700-1750</t>
  </si>
  <si>
    <t>1860-1960</t>
  </si>
  <si>
    <t>7NR</t>
  </si>
  <si>
    <t>UMANG VIJAYKUMAR TRIVEDI</t>
  </si>
  <si>
    <t>ASHNI</t>
  </si>
  <si>
    <t>VIMLABEN VISHNUBHAI CHAUHAN</t>
  </si>
  <si>
    <t>TIW SYSTEMS PVT. LTD</t>
  </si>
  <si>
    <t>SPREAD X SECURITIES PRIVATE LIMITED</t>
  </si>
  <si>
    <t>CONCORD</t>
  </si>
  <si>
    <t>DHRUVCA</t>
  </si>
  <si>
    <t>JAINAM UDAY SHAH</t>
  </si>
  <si>
    <t>DPL</t>
  </si>
  <si>
    <t>KEYUR DIPAKKUMAR SHAH</t>
  </si>
  <si>
    <t>STOCK VERTEX VENTURES</t>
  </si>
  <si>
    <t>GARNETINT</t>
  </si>
  <si>
    <t>SURESH GAGGAR</t>
  </si>
  <si>
    <t>NITIN JAGDISHBHAI DUGADE</t>
  </si>
  <si>
    <t>YUGA STOCKS AND COMMODITIES PRIVATE LIMITED .</t>
  </si>
  <si>
    <t>SWAGTAM</t>
  </si>
  <si>
    <t>THINKINK</t>
  </si>
  <si>
    <t>PUNAM NARENDRA PADIA</t>
  </si>
  <si>
    <t>SHAH TRACOM PRIVATE LIMITED</t>
  </si>
  <si>
    <t>AZAD</t>
  </si>
  <si>
    <t>Azad Engineering Limited</t>
  </si>
  <si>
    <t>BTML</t>
  </si>
  <si>
    <t>Bodhi Tree Multimedia Ltd</t>
  </si>
  <si>
    <t>SHRISHTI AGRAWAL</t>
  </si>
  <si>
    <t>ISHAN</t>
  </si>
  <si>
    <t>Ishan International Ltd</t>
  </si>
  <si>
    <t>SHAH SANDIP JAYSHUKHLAL</t>
  </si>
  <si>
    <t>MSTCLTD</t>
  </si>
  <si>
    <t>MSTC Limited</t>
  </si>
  <si>
    <t>HJS SECURITIES PRIVATE LIMITED</t>
  </si>
  <si>
    <t>VINEETLAB</t>
  </si>
  <si>
    <t>Vineet Laboratories Ltd</t>
  </si>
  <si>
    <t>ANAND SAJJANKUMAR RUNGTA</t>
  </si>
  <si>
    <t>135-160</t>
  </si>
  <si>
    <t>BANKNIFTY 48400 CE 03-JAN</t>
  </si>
  <si>
    <t>BANKNIFTY 49000 CE 03-JAN</t>
  </si>
  <si>
    <t>100-110</t>
  </si>
  <si>
    <t>Loss of Rs.32.5/-</t>
  </si>
  <si>
    <t xml:space="preserve">CAPACITE </t>
  </si>
  <si>
    <t>240.5-251.5</t>
  </si>
  <si>
    <t>280-310</t>
  </si>
  <si>
    <t>Profit of Rs.10.75/-</t>
  </si>
  <si>
    <t>ADVIKCA</t>
  </si>
  <si>
    <t>ROHIT SINGHAL</t>
  </si>
  <si>
    <t>AERPACE</t>
  </si>
  <si>
    <t>ANILKUMAR</t>
  </si>
  <si>
    <t>AKM</t>
  </si>
  <si>
    <t>MAHEBOOB RAMZANI AJMERWALA</t>
  </si>
  <si>
    <t>BASANTIBEN ANKITKUMAR PARMAR</t>
  </si>
  <si>
    <t>MANISHA MAHESHWARI</t>
  </si>
  <si>
    <t>CHANDA SONI</t>
  </si>
  <si>
    <t>REKHABEN HARIKRUSHNABHAI CHAUHAN</t>
  </si>
  <si>
    <t>HARIKRUSHNA SHAMJIBHAI CHAUHAN</t>
  </si>
  <si>
    <t>BISHAL P MORE</t>
  </si>
  <si>
    <t>PANKAJKUMAR JAYANTILAL PATEL</t>
  </si>
  <si>
    <t>SHRI MUKTA SHARES</t>
  </si>
  <si>
    <t>ALSTONE</t>
  </si>
  <si>
    <t>VISHAL BIPINCHANDRA DOSHI</t>
  </si>
  <si>
    <t>ATHARVENT</t>
  </si>
  <si>
    <t>JINAL DILIP PANCHAL</t>
  </si>
  <si>
    <t>AVL</t>
  </si>
  <si>
    <t>ASK INVESTMENT MANAGERS PVT LTD</t>
  </si>
  <si>
    <t>SUNITA SINHA</t>
  </si>
  <si>
    <t>NISHANT PRABHAKAR</t>
  </si>
  <si>
    <t>BIOGEN</t>
  </si>
  <si>
    <t>CFL</t>
  </si>
  <si>
    <t>NIKUNJKUMAR MANSUKHBAI SANGANI</t>
  </si>
  <si>
    <t>CLARA</t>
  </si>
  <si>
    <t>ZYANA STOCKS AND COMMODITIES</t>
  </si>
  <si>
    <t>MATALIA STOCK BROKING PRIVATE LIMITED</t>
  </si>
  <si>
    <t>DEEPAK JUGALKISHORE CHOKHANI</t>
  </si>
  <si>
    <t>SANDIP NAMDEV SHINDE</t>
  </si>
  <si>
    <t>ANIL KUMAR</t>
  </si>
  <si>
    <t>EARUM</t>
  </si>
  <si>
    <t>ASHOK KUMAR</t>
  </si>
  <si>
    <t>EMPOWER</t>
  </si>
  <si>
    <t>KRYSTALKLEAR PROPERTIES PRIVATE LIMITED</t>
  </si>
  <si>
    <t>GREEN PEAKS ENTERPRISES LLP</t>
  </si>
  <si>
    <t>BONANZA PORTFOLIO LIMITED</t>
  </si>
  <si>
    <t>SSAMTA AMAR GAALA</t>
  </si>
  <si>
    <t>DEEPIKA VERMA</t>
  </si>
  <si>
    <t>PARESH DHIRAJLAL SHAH</t>
  </si>
  <si>
    <t>CAMELLIA TRADEX PRIVATE LIMITED</t>
  </si>
  <si>
    <t>ENCODE</t>
  </si>
  <si>
    <t>HETAL YOGESHKUMAR PATEL</t>
  </si>
  <si>
    <t>SMITABEN ANILBHAI PATEL</t>
  </si>
  <si>
    <t>GARBIFIN</t>
  </si>
  <si>
    <t>BARNALI DEY</t>
  </si>
  <si>
    <t>KALPATARU SHARES &amp; STOCK BROKING PRIVATE LIMITED</t>
  </si>
  <si>
    <t>MANGAL SAVITRI BIZCON PRIVATE LIMITED</t>
  </si>
  <si>
    <t>GCSL</t>
  </si>
  <si>
    <t>PURVI PRABHATCHANDRA JAIN</t>
  </si>
  <si>
    <t>GUJCOTEX</t>
  </si>
  <si>
    <t>HARESHBHAI DAYALBHAI PANSURIYA</t>
  </si>
  <si>
    <t>HAZOOR</t>
  </si>
  <si>
    <t>INNOVACAP</t>
  </si>
  <si>
    <t>JFL</t>
  </si>
  <si>
    <t>JSHL</t>
  </si>
  <si>
    <t>JANAGIRAMAN SUBASHREE</t>
  </si>
  <si>
    <t>KDL</t>
  </si>
  <si>
    <t>ALKA SANDEEP MEHTA</t>
  </si>
  <si>
    <t>MIHIKA</t>
  </si>
  <si>
    <t>DIPAL PRERIT DOSHI</t>
  </si>
  <si>
    <t>SAPTSWATI PRIVATE LIMITED</t>
  </si>
  <si>
    <t>MADHUSUDAN RAO POLINENI</t>
  </si>
  <si>
    <t>NMSRESRC</t>
  </si>
  <si>
    <t>GLADISMENEZES</t>
  </si>
  <si>
    <t>BHANU PARKASH SINGH PATWAL</t>
  </si>
  <si>
    <t>PANABYTE</t>
  </si>
  <si>
    <t>DEVCHAND LALJI RAMBHIA</t>
  </si>
  <si>
    <t>PRAKASHSTL</t>
  </si>
  <si>
    <t>RAMASIGNS</t>
  </si>
  <si>
    <t>PANKAJ HASMUKH JOBALIA</t>
  </si>
  <si>
    <t>SAMPRE</t>
  </si>
  <si>
    <t>DEBASHISH NEOGI</t>
  </si>
  <si>
    <t>SHINEFASH</t>
  </si>
  <si>
    <t>HEEMABIPINSHAH</t>
  </si>
  <si>
    <t>SHIVAEXPO</t>
  </si>
  <si>
    <t>RAMESH BHANDAPPA MUNNOLI</t>
  </si>
  <si>
    <t>SHRAAITECH</t>
  </si>
  <si>
    <t>JAIN ENGINEERING WORKS (INDIA) PRIVATE LIMITED</t>
  </si>
  <si>
    <t>DHANTERASH SUPPLIERS PRIVATE LIMITED</t>
  </si>
  <si>
    <t>SHREESHAY</t>
  </si>
  <si>
    <t>EMRALD COMMERCIAL LIMITED</t>
  </si>
  <si>
    <t>SK GROWTH FUND PRIVATE LIMITED</t>
  </si>
  <si>
    <t>VINOD HARILAL JHAVERI</t>
  </si>
  <si>
    <t>SUYOG</t>
  </si>
  <si>
    <t>FORTUNE SMART LIFESTYLE PRIVATE LIMITED</t>
  </si>
  <si>
    <t>RAUNAKAGARWAL</t>
  </si>
  <si>
    <t>PAULOMI KETAN DOSHI</t>
  </si>
  <si>
    <t>SYLPH</t>
  </si>
  <si>
    <t>B B COMMERCIAL LTD</t>
  </si>
  <si>
    <t>NOPEA CAPITAL SERVICES PRIVATE LIMITED</t>
  </si>
  <si>
    <t>78 INVESTMENTS</t>
  </si>
  <si>
    <t>VASANT BALIRAMPANT BELORKAR</t>
  </si>
  <si>
    <t>YELLOWSTONE VENTURES LLP</t>
  </si>
  <si>
    <t>SWADESH ARORA</t>
  </si>
  <si>
    <t>FORAUMSAVLA</t>
  </si>
  <si>
    <t>UHZAVERI</t>
  </si>
  <si>
    <t>HARPREET SINGH</t>
  </si>
  <si>
    <t>VISVEN</t>
  </si>
  <si>
    <t>GULSHAN INVESTMENT COMPANY LIMITED</t>
  </si>
  <si>
    <t>3IINFOLTD</t>
  </si>
  <si>
    <t>3i Infotech Limited</t>
  </si>
  <si>
    <t>QE SECURITIES LLP</t>
  </si>
  <si>
    <t>AKG</t>
  </si>
  <si>
    <t>AKG Exim Limited</t>
  </si>
  <si>
    <t>YASHWI SECURITIES PVT. LTD.</t>
  </si>
  <si>
    <t>ALANKIT</t>
  </si>
  <si>
    <t>Alankit Limited</t>
  </si>
  <si>
    <t>CITADEL SECURITIES INDIA MARKETS PRIVATE LIMITED</t>
  </si>
  <si>
    <t>ANZEN</t>
  </si>
  <si>
    <t>Anzen Ind Ene Yld Plu Tru</t>
  </si>
  <si>
    <t>MANOMAYA BUSINESS TRUST</t>
  </si>
  <si>
    <t>SUNRISE GILTS &amp; SECURITIES PVT LTD</t>
  </si>
  <si>
    <t>PCA SECURITIES INVESTMENT TRUST CO. LTD A/C PCA INDIA EQUITY FUND</t>
  </si>
  <si>
    <t>Balrampur Chini Mills</t>
  </si>
  <si>
    <t>BHAVNABEN PANKAJKUMAR PATEL</t>
  </si>
  <si>
    <t>MUDUPULAVEMULA SURENDRANADHA REDDY</t>
  </si>
  <si>
    <t>BHAGYANGR</t>
  </si>
  <si>
    <t>Bhagyanagar India Limited</t>
  </si>
  <si>
    <t>COFFEEDAY</t>
  </si>
  <si>
    <t>Coffee Day Enterprise Ltd</t>
  </si>
  <si>
    <t>GOKUL</t>
  </si>
  <si>
    <t>Gokul Refoils and Solvent</t>
  </si>
  <si>
    <t>BR AGRITRADE PRIVATE LIMITED</t>
  </si>
  <si>
    <t>Vodafone Idea Limited</t>
  </si>
  <si>
    <t>Indian Energy Exc Ltd</t>
  </si>
  <si>
    <t>INDIFRA</t>
  </si>
  <si>
    <t>Indifra Limited</t>
  </si>
  <si>
    <t>KOMALAY INVESTRADE PRIVATE LIMITED</t>
  </si>
  <si>
    <t>Innova Captab Limited</t>
  </si>
  <si>
    <t>CANARA ROBECO MUTUAL FUND</t>
  </si>
  <si>
    <t>GOLDMINE STOCKS PRIVATE LIMITED</t>
  </si>
  <si>
    <t>INVESCO MUTUAL FUND</t>
  </si>
  <si>
    <t>ELIXIR WEALTH MANAGEMENT PRIVATE LIMITED</t>
  </si>
  <si>
    <t>SANJEEV HARBANSLAL BHATIA</t>
  </si>
  <si>
    <t>AJMERA  ASSOCIATES LIMITED</t>
  </si>
  <si>
    <t>MBECL</t>
  </si>
  <si>
    <t>Mcnally Bharat Engineerin</t>
  </si>
  <si>
    <t>SANJAY KUMAR SINGHAL</t>
  </si>
  <si>
    <t>MITTAL</t>
  </si>
  <si>
    <t>Mittal Life Style Limited</t>
  </si>
  <si>
    <t>COMFORT CAPITAL PRIVATE LIMITED</t>
  </si>
  <si>
    <t>SHAH HEMLATA RAJNIKANT</t>
  </si>
  <si>
    <t>MOTISONS</t>
  </si>
  <si>
    <t>Motisons Jewellers Ltd</t>
  </si>
  <si>
    <t>MTNL</t>
  </si>
  <si>
    <t>Maha Tel Nigam Ltd.</t>
  </si>
  <si>
    <t>NARENDRA PRATAP SINGH GAHLOT</t>
  </si>
  <si>
    <t>Olectra Greentech Limited</t>
  </si>
  <si>
    <t>Prakash Steelage Ltd</t>
  </si>
  <si>
    <t>HI GROWTH CORPORATE SERVICES PVT LTD</t>
  </si>
  <si>
    <t>RAILTEL</t>
  </si>
  <si>
    <t>Railtel Corp of Ind Ltd</t>
  </si>
  <si>
    <t>RAJMET</t>
  </si>
  <si>
    <t>Rajnandini Metal Limited</t>
  </si>
  <si>
    <t>MOHAN LAL CHOUDHARY</t>
  </si>
  <si>
    <t>SANGEETA CHOUDHARY</t>
  </si>
  <si>
    <t>NITN  KAPOOR</t>
  </si>
  <si>
    <t>RAMCOIND</t>
  </si>
  <si>
    <t>Ramco Industries Ltd</t>
  </si>
  <si>
    <t>THE RAMCO CEMENTS LIMITED</t>
  </si>
  <si>
    <t>RPOWER</t>
  </si>
  <si>
    <t>Reliance Power Limited</t>
  </si>
  <si>
    <t>SEAMECLTD</t>
  </si>
  <si>
    <t>SEAMEC Limited</t>
  </si>
  <si>
    <t>SUPREMEPWR</t>
  </si>
  <si>
    <t>Supreme Power Equipment L</t>
  </si>
  <si>
    <t>SURYAROSNI</t>
  </si>
  <si>
    <t>Surya Roshni Ltd</t>
  </si>
  <si>
    <t>SVPGLOB</t>
  </si>
  <si>
    <t>SVP GLOBAL TEXTILES LTD</t>
  </si>
  <si>
    <t>ANANT WEALTH CONSULTANTS PRIVATE LIMITED</t>
  </si>
  <si>
    <t>TARMAT</t>
  </si>
  <si>
    <t>Tarmat Limited</t>
  </si>
  <si>
    <t>ASHOK POPATLAL SHAH</t>
  </si>
  <si>
    <t>TECHLABS</t>
  </si>
  <si>
    <t>Trident Techlabs Limited</t>
  </si>
  <si>
    <t>SELVAMURTHY  AKILANDESWARI</t>
  </si>
  <si>
    <t>LAROIA MONA</t>
  </si>
  <si>
    <t>TRU</t>
  </si>
  <si>
    <t>TruCap Finance Limited</t>
  </si>
  <si>
    <t>VENUSPIPES</t>
  </si>
  <si>
    <t>Venus Pipes &amp; Tubes Ltd</t>
  </si>
  <si>
    <t>POOJA AMIT GADHIYA</t>
  </si>
  <si>
    <t>HARIKRISHNA SHAMJIBHAI CHAUHAN(HUF)</t>
  </si>
  <si>
    <t>HARIKRISHNA SHAMJIBHAI CHAUHAN</t>
  </si>
  <si>
    <t>CHARMEE NAYAN GADHIYA</t>
  </si>
  <si>
    <t>ANTGRAPHIC</t>
  </si>
  <si>
    <t>Antarctica Graphics Ltd</t>
  </si>
  <si>
    <t>STATSOL RESEARCH LLP</t>
  </si>
  <si>
    <t>EDELWEISS INFRASTRUCTURE YIELD PLUS</t>
  </si>
  <si>
    <t>SHARMA RAKESH KUMAR</t>
  </si>
  <si>
    <t>MADHU DEVI GODHA</t>
  </si>
  <si>
    <t>ANAND RATHI GLOBAL FINANCE LTD</t>
  </si>
  <si>
    <t>KOLTEPATIL</t>
  </si>
  <si>
    <t>Kolte - Patil Developers</t>
  </si>
  <si>
    <t>SUNITA MILIND KOLTE</t>
  </si>
  <si>
    <t>SUNITA RAJESH PATIL</t>
  </si>
  <si>
    <t>RAJESH ANIRUDHA PATIL</t>
  </si>
  <si>
    <t>LLOYDS ENTERPRISES LIMITED</t>
  </si>
  <si>
    <t>HET RAM</t>
  </si>
  <si>
    <t>NALINA RAMALAKSHMI</t>
  </si>
  <si>
    <t>SUNIL KUMAR BHALA (HUF)</t>
  </si>
  <si>
    <t>PADMASHREE INC</t>
  </si>
  <si>
    <t>PUESH KUMAR GUPTA</t>
  </si>
  <si>
    <t>GENTLEMAN PRODUCTS P LTD</t>
  </si>
  <si>
    <t>B.W.TRADERS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</si>
</sst>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7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26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6" fontId="36" fillId="46" borderId="7" xfId="0" applyNumberFormat="1" applyFont="1" applyFill="1" applyBorder="1" applyAlignment="1">
      <alignment horizontal="center" vertical="center"/>
    </xf>
    <xf numFmtId="166" fontId="36" fillId="46" borderId="44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2" t="s">
        <v>16</v>
      </c>
      <c r="B9" s="364" t="s">
        <v>17</v>
      </c>
      <c r="C9" s="364" t="s">
        <v>18</v>
      </c>
      <c r="D9" s="364" t="s">
        <v>19</v>
      </c>
      <c r="E9" s="26" t="s">
        <v>20</v>
      </c>
      <c r="F9" s="26" t="s">
        <v>21</v>
      </c>
      <c r="G9" s="359" t="s">
        <v>22</v>
      </c>
      <c r="H9" s="360"/>
      <c r="I9" s="361"/>
      <c r="J9" s="359" t="s">
        <v>23</v>
      </c>
      <c r="K9" s="360"/>
      <c r="L9" s="361"/>
      <c r="M9" s="26"/>
      <c r="N9" s="27"/>
      <c r="O9" s="27"/>
      <c r="P9" s="27"/>
    </row>
    <row r="10" spans="1:16" ht="38.25">
      <c r="A10" s="363"/>
      <c r="B10" s="365"/>
      <c r="C10" s="365"/>
      <c r="D10" s="365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45316</v>
      </c>
      <c r="E11" s="249">
        <v>21885.95</v>
      </c>
      <c r="F11" s="249">
        <v>21885.283333333336</v>
      </c>
      <c r="G11" s="248">
        <v>21830.666666666672</v>
      </c>
      <c r="H11" s="248">
        <v>21775.383333333335</v>
      </c>
      <c r="I11" s="248">
        <v>21720.76666666667</v>
      </c>
      <c r="J11" s="248">
        <v>21940.566666666673</v>
      </c>
      <c r="K11" s="248">
        <v>21995.183333333334</v>
      </c>
      <c r="L11" s="248">
        <v>22050.466666666674</v>
      </c>
      <c r="M11" s="247">
        <v>21939.9</v>
      </c>
      <c r="N11" s="247">
        <v>21830</v>
      </c>
      <c r="O11" s="247">
        <v>13814350</v>
      </c>
      <c r="P11" s="250">
        <v>-1.149653838506173E-3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45316</v>
      </c>
      <c r="E12" s="249">
        <v>48628.800000000003</v>
      </c>
      <c r="F12" s="249">
        <v>48612.85</v>
      </c>
      <c r="G12" s="248">
        <v>48420.7</v>
      </c>
      <c r="H12" s="248">
        <v>48212.6</v>
      </c>
      <c r="I12" s="248">
        <v>48020.45</v>
      </c>
      <c r="J12" s="248">
        <v>48820.95</v>
      </c>
      <c r="K12" s="248">
        <v>49013.100000000006</v>
      </c>
      <c r="L12" s="248">
        <v>49221.2</v>
      </c>
      <c r="M12" s="247">
        <v>48805</v>
      </c>
      <c r="N12" s="247">
        <v>48404.75</v>
      </c>
      <c r="O12" s="247">
        <v>2302575</v>
      </c>
      <c r="P12" s="250">
        <v>2.0393919049170085E-2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21657</v>
      </c>
      <c r="F13" s="264">
        <v>21646.649999999998</v>
      </c>
      <c r="G13" s="266">
        <v>21594.049999999996</v>
      </c>
      <c r="H13" s="266">
        <v>21531.1</v>
      </c>
      <c r="I13" s="266">
        <v>21478.499999999996</v>
      </c>
      <c r="J13" s="266">
        <v>21709.599999999995</v>
      </c>
      <c r="K13" s="266">
        <v>21762.199999999993</v>
      </c>
      <c r="L13" s="266">
        <v>21825.149999999994</v>
      </c>
      <c r="M13" s="267">
        <v>21699.25</v>
      </c>
      <c r="N13" s="267">
        <v>21583.7</v>
      </c>
      <c r="O13" s="267">
        <v>67880</v>
      </c>
      <c r="P13" s="268">
        <v>0.2664179104477612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10444.549999999999</v>
      </c>
      <c r="F14" s="264">
        <v>10415.283333333333</v>
      </c>
      <c r="G14" s="266">
        <v>10369.166666666666</v>
      </c>
      <c r="H14" s="266">
        <v>10293.783333333333</v>
      </c>
      <c r="I14" s="266">
        <v>10247.666666666666</v>
      </c>
      <c r="J14" s="266">
        <v>10490.666666666666</v>
      </c>
      <c r="K14" s="266">
        <v>10536.783333333335</v>
      </c>
      <c r="L14" s="266">
        <v>10612.166666666666</v>
      </c>
      <c r="M14" s="267">
        <v>10461.4</v>
      </c>
      <c r="N14" s="267">
        <v>10339.9</v>
      </c>
      <c r="O14" s="267">
        <v>625350</v>
      </c>
      <c r="P14" s="268">
        <v>3.6420136730888751E-2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45316</v>
      </c>
      <c r="E15" s="264">
        <v>655.65</v>
      </c>
      <c r="F15" s="264">
        <v>657.08333333333326</v>
      </c>
      <c r="G15" s="266">
        <v>647.61666666666656</v>
      </c>
      <c r="H15" s="266">
        <v>639.58333333333326</v>
      </c>
      <c r="I15" s="266">
        <v>630.11666666666656</v>
      </c>
      <c r="J15" s="266">
        <v>665.11666666666656</v>
      </c>
      <c r="K15" s="266">
        <v>674.58333333333326</v>
      </c>
      <c r="L15" s="266">
        <v>682.61666666666656</v>
      </c>
      <c r="M15" s="267">
        <v>666.55</v>
      </c>
      <c r="N15" s="267">
        <v>649.04999999999995</v>
      </c>
      <c r="O15" s="267">
        <v>13287000</v>
      </c>
      <c r="P15" s="268">
        <v>4.0811530628231237E-2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45316</v>
      </c>
      <c r="E16" s="264">
        <v>4709.1000000000004</v>
      </c>
      <c r="F16" s="264">
        <v>4700.45</v>
      </c>
      <c r="G16" s="266">
        <v>4670.8999999999996</v>
      </c>
      <c r="H16" s="266">
        <v>4632.7</v>
      </c>
      <c r="I16" s="266">
        <v>4603.1499999999996</v>
      </c>
      <c r="J16" s="266">
        <v>4738.6499999999996</v>
      </c>
      <c r="K16" s="266">
        <v>4768.2000000000007</v>
      </c>
      <c r="L16" s="266">
        <v>4806.3999999999996</v>
      </c>
      <c r="M16" s="267">
        <v>4730</v>
      </c>
      <c r="N16" s="267">
        <v>4662.25</v>
      </c>
      <c r="O16" s="267">
        <v>1006250</v>
      </c>
      <c r="P16" s="268">
        <v>9.5309756709305235E-3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45316</v>
      </c>
      <c r="E17" s="264">
        <v>23062.05</v>
      </c>
      <c r="F17" s="264">
        <v>22964.016666666666</v>
      </c>
      <c r="G17" s="266">
        <v>22828.033333333333</v>
      </c>
      <c r="H17" s="266">
        <v>22594.016666666666</v>
      </c>
      <c r="I17" s="266">
        <v>22458.033333333333</v>
      </c>
      <c r="J17" s="266">
        <v>23198.033333333333</v>
      </c>
      <c r="K17" s="266">
        <v>23334.016666666663</v>
      </c>
      <c r="L17" s="266">
        <v>23568.033333333333</v>
      </c>
      <c r="M17" s="267">
        <v>23100</v>
      </c>
      <c r="N17" s="267">
        <v>22730</v>
      </c>
      <c r="O17" s="267">
        <v>135800</v>
      </c>
      <c r="P17" s="268">
        <v>4.2370279398219218E-2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45316</v>
      </c>
      <c r="E18" s="264">
        <v>167.9</v>
      </c>
      <c r="F18" s="264">
        <v>166.65</v>
      </c>
      <c r="G18" s="266">
        <v>164.65</v>
      </c>
      <c r="H18" s="266">
        <v>161.4</v>
      </c>
      <c r="I18" s="266">
        <v>159.4</v>
      </c>
      <c r="J18" s="266">
        <v>169.9</v>
      </c>
      <c r="K18" s="266">
        <v>171.9</v>
      </c>
      <c r="L18" s="266">
        <v>175.15</v>
      </c>
      <c r="M18" s="267">
        <v>168.65</v>
      </c>
      <c r="N18" s="267">
        <v>163.4</v>
      </c>
      <c r="O18" s="267">
        <v>74595600</v>
      </c>
      <c r="P18" s="268">
        <v>1.2905118052500367E-2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45316</v>
      </c>
      <c r="E19" s="264">
        <v>225.8</v>
      </c>
      <c r="F19" s="264">
        <v>224.9</v>
      </c>
      <c r="G19" s="266">
        <v>222.9</v>
      </c>
      <c r="H19" s="266">
        <v>220</v>
      </c>
      <c r="I19" s="266">
        <v>218</v>
      </c>
      <c r="J19" s="266">
        <v>227.8</v>
      </c>
      <c r="K19" s="266">
        <v>229.8</v>
      </c>
      <c r="L19" s="266">
        <v>232.70000000000002</v>
      </c>
      <c r="M19" s="267">
        <v>226.9</v>
      </c>
      <c r="N19" s="267">
        <v>222</v>
      </c>
      <c r="O19" s="267">
        <v>31158400</v>
      </c>
      <c r="P19" s="268">
        <v>1.0029498525073746E-2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45316</v>
      </c>
      <c r="E20" s="264">
        <v>2224.75</v>
      </c>
      <c r="F20" s="264">
        <v>2213.9833333333331</v>
      </c>
      <c r="G20" s="266">
        <v>2197.0166666666664</v>
      </c>
      <c r="H20" s="266">
        <v>2169.2833333333333</v>
      </c>
      <c r="I20" s="266">
        <v>2152.3166666666666</v>
      </c>
      <c r="J20" s="266">
        <v>2241.7166666666662</v>
      </c>
      <c r="K20" s="266">
        <v>2258.6833333333325</v>
      </c>
      <c r="L20" s="266">
        <v>2286.4166666666661</v>
      </c>
      <c r="M20" s="267">
        <v>2230.9499999999998</v>
      </c>
      <c r="N20" s="267">
        <v>2186.25</v>
      </c>
      <c r="O20" s="267">
        <v>4185000</v>
      </c>
      <c r="P20" s="268">
        <v>-1.098901098901099E-2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45316</v>
      </c>
      <c r="E21" s="264">
        <v>2877.5</v>
      </c>
      <c r="F21" s="264">
        <v>2865.8833333333337</v>
      </c>
      <c r="G21" s="266">
        <v>2839.6666666666674</v>
      </c>
      <c r="H21" s="266">
        <v>2801.8333333333339</v>
      </c>
      <c r="I21" s="266">
        <v>2775.6166666666677</v>
      </c>
      <c r="J21" s="266">
        <v>2903.7166666666672</v>
      </c>
      <c r="K21" s="266">
        <v>2929.9333333333334</v>
      </c>
      <c r="L21" s="266">
        <v>2967.7666666666669</v>
      </c>
      <c r="M21" s="267">
        <v>2892.1</v>
      </c>
      <c r="N21" s="267">
        <v>2828.05</v>
      </c>
      <c r="O21" s="267">
        <v>13048800</v>
      </c>
      <c r="P21" s="268">
        <v>1.403459691332121E-2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45316</v>
      </c>
      <c r="E22" s="264">
        <v>1033.45</v>
      </c>
      <c r="F22" s="264">
        <v>1033.8666666666668</v>
      </c>
      <c r="G22" s="266">
        <v>1025.0833333333335</v>
      </c>
      <c r="H22" s="266">
        <v>1016.7166666666667</v>
      </c>
      <c r="I22" s="266">
        <v>1007.9333333333334</v>
      </c>
      <c r="J22" s="266">
        <v>1042.2333333333336</v>
      </c>
      <c r="K22" s="266">
        <v>1051.0166666666669</v>
      </c>
      <c r="L22" s="266">
        <v>1059.3833333333337</v>
      </c>
      <c r="M22" s="267">
        <v>1042.6500000000001</v>
      </c>
      <c r="N22" s="267">
        <v>1025.5</v>
      </c>
      <c r="O22" s="267">
        <v>50196000</v>
      </c>
      <c r="P22" s="268">
        <v>6.3754163943832576E-5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45316</v>
      </c>
      <c r="E23" s="264">
        <v>5220.45</v>
      </c>
      <c r="F23" s="264">
        <v>5182.3499999999995</v>
      </c>
      <c r="G23" s="266">
        <v>5134.7499999999991</v>
      </c>
      <c r="H23" s="266">
        <v>5049.0499999999993</v>
      </c>
      <c r="I23" s="266">
        <v>5001.4499999999989</v>
      </c>
      <c r="J23" s="266">
        <v>5268.0499999999993</v>
      </c>
      <c r="K23" s="266">
        <v>5315.65</v>
      </c>
      <c r="L23" s="266">
        <v>5401.3499999999995</v>
      </c>
      <c r="M23" s="267">
        <v>5229.95</v>
      </c>
      <c r="N23" s="267">
        <v>5096.6499999999996</v>
      </c>
      <c r="O23" s="267">
        <v>451800</v>
      </c>
      <c r="P23" s="268">
        <v>2.032520325203252E-2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45316</v>
      </c>
      <c r="E24" s="264">
        <v>526.04999999999995</v>
      </c>
      <c r="F24" s="264">
        <v>523.11666666666667</v>
      </c>
      <c r="G24" s="266">
        <v>518.58333333333337</v>
      </c>
      <c r="H24" s="266">
        <v>511.11666666666667</v>
      </c>
      <c r="I24" s="266">
        <v>506.58333333333337</v>
      </c>
      <c r="J24" s="266">
        <v>530.58333333333337</v>
      </c>
      <c r="K24" s="266">
        <v>535.11666666666667</v>
      </c>
      <c r="L24" s="266">
        <v>542.58333333333337</v>
      </c>
      <c r="M24" s="267">
        <v>527.65</v>
      </c>
      <c r="N24" s="267">
        <v>515.65</v>
      </c>
      <c r="O24" s="267">
        <v>49143600</v>
      </c>
      <c r="P24" s="268">
        <v>7.0451108406181994E-3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45316</v>
      </c>
      <c r="E25" s="264">
        <v>5757.6</v>
      </c>
      <c r="F25" s="264">
        <v>5754.3833333333341</v>
      </c>
      <c r="G25" s="266">
        <v>5729.2166666666681</v>
      </c>
      <c r="H25" s="266">
        <v>5700.8333333333339</v>
      </c>
      <c r="I25" s="266">
        <v>5675.6666666666679</v>
      </c>
      <c r="J25" s="266">
        <v>5782.7666666666682</v>
      </c>
      <c r="K25" s="266">
        <v>5807.9333333333343</v>
      </c>
      <c r="L25" s="266">
        <v>5836.3166666666684</v>
      </c>
      <c r="M25" s="267">
        <v>5779.55</v>
      </c>
      <c r="N25" s="267">
        <v>5726</v>
      </c>
      <c r="O25" s="267">
        <v>1982750</v>
      </c>
      <c r="P25" s="268">
        <v>3.4230944774075761E-2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45316</v>
      </c>
      <c r="E26" s="264">
        <v>458.3</v>
      </c>
      <c r="F26" s="264">
        <v>453.41666666666669</v>
      </c>
      <c r="G26" s="266">
        <v>447.38333333333338</v>
      </c>
      <c r="H26" s="266">
        <v>436.4666666666667</v>
      </c>
      <c r="I26" s="266">
        <v>430.43333333333339</v>
      </c>
      <c r="J26" s="266">
        <v>464.33333333333337</v>
      </c>
      <c r="K26" s="266">
        <v>470.36666666666667</v>
      </c>
      <c r="L26" s="266">
        <v>481.28333333333336</v>
      </c>
      <c r="M26" s="267">
        <v>459.45</v>
      </c>
      <c r="N26" s="267">
        <v>442.5</v>
      </c>
      <c r="O26" s="267">
        <v>16552900</v>
      </c>
      <c r="P26" s="268">
        <v>4.6651617757712566E-2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45316</v>
      </c>
      <c r="E27" s="264">
        <v>183.15</v>
      </c>
      <c r="F27" s="264">
        <v>181.6</v>
      </c>
      <c r="G27" s="266">
        <v>178.45</v>
      </c>
      <c r="H27" s="266">
        <v>173.75</v>
      </c>
      <c r="I27" s="266">
        <v>170.6</v>
      </c>
      <c r="J27" s="266">
        <v>186.29999999999998</v>
      </c>
      <c r="K27" s="266">
        <v>189.45000000000002</v>
      </c>
      <c r="L27" s="266">
        <v>194.14999999999998</v>
      </c>
      <c r="M27" s="267">
        <v>184.75</v>
      </c>
      <c r="N27" s="267">
        <v>176.9</v>
      </c>
      <c r="O27" s="267">
        <v>86160000</v>
      </c>
      <c r="P27" s="268">
        <v>0.11526762021875607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45316</v>
      </c>
      <c r="E28" s="264">
        <v>3430.05</v>
      </c>
      <c r="F28" s="264">
        <v>3432.4500000000003</v>
      </c>
      <c r="G28" s="266">
        <v>3412.1500000000005</v>
      </c>
      <c r="H28" s="266">
        <v>3394.2500000000005</v>
      </c>
      <c r="I28" s="266">
        <v>3373.9500000000007</v>
      </c>
      <c r="J28" s="266">
        <v>3450.3500000000004</v>
      </c>
      <c r="K28" s="266">
        <v>3470.6500000000005</v>
      </c>
      <c r="L28" s="266">
        <v>3488.55</v>
      </c>
      <c r="M28" s="267">
        <v>3452.75</v>
      </c>
      <c r="N28" s="267">
        <v>3414.55</v>
      </c>
      <c r="O28" s="267">
        <v>4731400</v>
      </c>
      <c r="P28" s="268">
        <v>4.3729302878491973E-3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45316</v>
      </c>
      <c r="E29" s="264">
        <v>1920.75</v>
      </c>
      <c r="F29" s="264">
        <v>1915.0166666666667</v>
      </c>
      <c r="G29" s="266">
        <v>1906.0333333333333</v>
      </c>
      <c r="H29" s="266">
        <v>1891.3166666666666</v>
      </c>
      <c r="I29" s="266">
        <v>1882.3333333333333</v>
      </c>
      <c r="J29" s="266">
        <v>1929.7333333333333</v>
      </c>
      <c r="K29" s="266">
        <v>1938.7166666666665</v>
      </c>
      <c r="L29" s="266">
        <v>1953.4333333333334</v>
      </c>
      <c r="M29" s="267">
        <v>1924</v>
      </c>
      <c r="N29" s="267">
        <v>1900.3</v>
      </c>
      <c r="O29" s="267">
        <v>2953249</v>
      </c>
      <c r="P29" s="268">
        <v>1.4242500630199143E-2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45316</v>
      </c>
      <c r="E30" s="264">
        <v>7225.65</v>
      </c>
      <c r="F30" s="264">
        <v>7205.0333333333328</v>
      </c>
      <c r="G30" s="266">
        <v>7141.1666666666661</v>
      </c>
      <c r="H30" s="266">
        <v>7056.6833333333334</v>
      </c>
      <c r="I30" s="266">
        <v>6992.8166666666666</v>
      </c>
      <c r="J30" s="266">
        <v>7289.5166666666655</v>
      </c>
      <c r="K30" s="266">
        <v>7353.3833333333323</v>
      </c>
      <c r="L30" s="266">
        <v>7437.866666666665</v>
      </c>
      <c r="M30" s="267">
        <v>7268.9</v>
      </c>
      <c r="N30" s="267">
        <v>7120.55</v>
      </c>
      <c r="O30" s="267">
        <v>218100</v>
      </c>
      <c r="P30" s="268">
        <v>4.830569574621485E-2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45316</v>
      </c>
      <c r="E31" s="264">
        <v>783.3</v>
      </c>
      <c r="F31" s="264">
        <v>783.43333333333339</v>
      </c>
      <c r="G31" s="266">
        <v>775.86666666666679</v>
      </c>
      <c r="H31" s="266">
        <v>768.43333333333339</v>
      </c>
      <c r="I31" s="266">
        <v>760.86666666666679</v>
      </c>
      <c r="J31" s="266">
        <v>790.86666666666679</v>
      </c>
      <c r="K31" s="266">
        <v>798.43333333333339</v>
      </c>
      <c r="L31" s="266">
        <v>805.86666666666679</v>
      </c>
      <c r="M31" s="267">
        <v>791</v>
      </c>
      <c r="N31" s="267">
        <v>776</v>
      </c>
      <c r="O31" s="267">
        <v>13538000</v>
      </c>
      <c r="P31" s="268">
        <v>1.8277547950357277E-2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45316</v>
      </c>
      <c r="E32" s="264">
        <v>1091.95</v>
      </c>
      <c r="F32" s="264">
        <v>1092.9833333333333</v>
      </c>
      <c r="G32" s="266">
        <v>1080.7166666666667</v>
      </c>
      <c r="H32" s="266">
        <v>1069.4833333333333</v>
      </c>
      <c r="I32" s="266">
        <v>1057.2166666666667</v>
      </c>
      <c r="J32" s="266">
        <v>1104.2166666666667</v>
      </c>
      <c r="K32" s="266">
        <v>1116.4833333333336</v>
      </c>
      <c r="L32" s="266">
        <v>1127.7166666666667</v>
      </c>
      <c r="M32" s="267">
        <v>1105.25</v>
      </c>
      <c r="N32" s="267">
        <v>1081.75</v>
      </c>
      <c r="O32" s="267">
        <v>21519300</v>
      </c>
      <c r="P32" s="268">
        <v>9.2864881597275965E-3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45316</v>
      </c>
      <c r="E33" s="264">
        <v>1110.8499999999999</v>
      </c>
      <c r="F33" s="264">
        <v>1109.7833333333331</v>
      </c>
      <c r="G33" s="266">
        <v>1103.5166666666662</v>
      </c>
      <c r="H33" s="266">
        <v>1096.1833333333332</v>
      </c>
      <c r="I33" s="266">
        <v>1089.9166666666663</v>
      </c>
      <c r="J33" s="266">
        <v>1117.1166666666661</v>
      </c>
      <c r="K33" s="266">
        <v>1123.383333333333</v>
      </c>
      <c r="L33" s="266">
        <v>1130.716666666666</v>
      </c>
      <c r="M33" s="267">
        <v>1116.05</v>
      </c>
      <c r="N33" s="267">
        <v>1102.45</v>
      </c>
      <c r="O33" s="267">
        <v>43623750</v>
      </c>
      <c r="P33" s="268">
        <v>9.2249855407750148E-3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45316</v>
      </c>
      <c r="E34" s="264">
        <v>6840.3</v>
      </c>
      <c r="F34" s="264">
        <v>6799.2</v>
      </c>
      <c r="G34" s="266">
        <v>6743.0999999999995</v>
      </c>
      <c r="H34" s="266">
        <v>6645.9</v>
      </c>
      <c r="I34" s="266">
        <v>6589.7999999999993</v>
      </c>
      <c r="J34" s="266">
        <v>6896.4</v>
      </c>
      <c r="K34" s="266">
        <v>6952.5</v>
      </c>
      <c r="L34" s="266">
        <v>7049.7</v>
      </c>
      <c r="M34" s="267">
        <v>6855.3</v>
      </c>
      <c r="N34" s="267">
        <v>6702</v>
      </c>
      <c r="O34" s="267">
        <v>1869500</v>
      </c>
      <c r="P34" s="268">
        <v>-5.1882399893574561E-3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45316</v>
      </c>
      <c r="E35" s="264">
        <v>1701.55</v>
      </c>
      <c r="F35" s="264">
        <v>1698.4333333333332</v>
      </c>
      <c r="G35" s="266">
        <v>1689.4666666666662</v>
      </c>
      <c r="H35" s="266">
        <v>1677.383333333333</v>
      </c>
      <c r="I35" s="266">
        <v>1668.4166666666661</v>
      </c>
      <c r="J35" s="266">
        <v>1710.5166666666664</v>
      </c>
      <c r="K35" s="266">
        <v>1719.4833333333331</v>
      </c>
      <c r="L35" s="266">
        <v>1731.5666666666666</v>
      </c>
      <c r="M35" s="267">
        <v>1707.4</v>
      </c>
      <c r="N35" s="267">
        <v>1686.35</v>
      </c>
      <c r="O35" s="267">
        <v>8205500</v>
      </c>
      <c r="P35" s="268">
        <v>3.3626803619466864E-3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45316</v>
      </c>
      <c r="E36" s="264">
        <v>7377.9</v>
      </c>
      <c r="F36" s="264">
        <v>7348.9666666666672</v>
      </c>
      <c r="G36" s="266">
        <v>7299.9333333333343</v>
      </c>
      <c r="H36" s="266">
        <v>7221.9666666666672</v>
      </c>
      <c r="I36" s="266">
        <v>7172.9333333333343</v>
      </c>
      <c r="J36" s="266">
        <v>7426.9333333333343</v>
      </c>
      <c r="K36" s="266">
        <v>7475.9666666666672</v>
      </c>
      <c r="L36" s="266">
        <v>7553.9333333333343</v>
      </c>
      <c r="M36" s="267">
        <v>7398</v>
      </c>
      <c r="N36" s="267">
        <v>7271</v>
      </c>
      <c r="O36" s="267">
        <v>6175625</v>
      </c>
      <c r="P36" s="268">
        <v>-4.4733713502730366E-3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45316</v>
      </c>
      <c r="E37" s="264">
        <v>2588.6</v>
      </c>
      <c r="F37" s="264">
        <v>2575.15</v>
      </c>
      <c r="G37" s="266">
        <v>2551</v>
      </c>
      <c r="H37" s="266">
        <v>2513.4</v>
      </c>
      <c r="I37" s="266">
        <v>2489.25</v>
      </c>
      <c r="J37" s="266">
        <v>2612.75</v>
      </c>
      <c r="K37" s="266">
        <v>2636.9000000000005</v>
      </c>
      <c r="L37" s="266">
        <v>2674.5</v>
      </c>
      <c r="M37" s="267">
        <v>2599.3000000000002</v>
      </c>
      <c r="N37" s="267">
        <v>2537.5500000000002</v>
      </c>
      <c r="O37" s="267">
        <v>1575600</v>
      </c>
      <c r="P37" s="268">
        <v>2.5781249999999999E-2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45316</v>
      </c>
      <c r="E38" s="264">
        <v>414.45</v>
      </c>
      <c r="F38" s="264">
        <v>413.58333333333331</v>
      </c>
      <c r="G38" s="266">
        <v>404.41666666666663</v>
      </c>
      <c r="H38" s="266">
        <v>394.38333333333333</v>
      </c>
      <c r="I38" s="266">
        <v>385.21666666666664</v>
      </c>
      <c r="J38" s="266">
        <v>423.61666666666662</v>
      </c>
      <c r="K38" s="266">
        <v>432.78333333333325</v>
      </c>
      <c r="L38" s="266">
        <v>442.81666666666661</v>
      </c>
      <c r="M38" s="267">
        <v>422.75</v>
      </c>
      <c r="N38" s="267">
        <v>403.55</v>
      </c>
      <c r="O38" s="267">
        <v>11153600</v>
      </c>
      <c r="P38" s="268">
        <v>0.35385511749854343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45316</v>
      </c>
      <c r="E39" s="264">
        <v>243.7</v>
      </c>
      <c r="F39" s="264">
        <v>242.88333333333335</v>
      </c>
      <c r="G39" s="266">
        <v>240.8666666666667</v>
      </c>
      <c r="H39" s="266">
        <v>238.03333333333336</v>
      </c>
      <c r="I39" s="266">
        <v>236.01666666666671</v>
      </c>
      <c r="J39" s="266">
        <v>245.7166666666667</v>
      </c>
      <c r="K39" s="266">
        <v>247.73333333333335</v>
      </c>
      <c r="L39" s="266">
        <v>250.56666666666669</v>
      </c>
      <c r="M39" s="267">
        <v>244.9</v>
      </c>
      <c r="N39" s="267">
        <v>240.05</v>
      </c>
      <c r="O39" s="267">
        <v>95860000</v>
      </c>
      <c r="P39" s="268">
        <v>5.5596349522710588E-3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45316</v>
      </c>
      <c r="E40" s="264">
        <v>233.15</v>
      </c>
      <c r="F40" s="264">
        <v>233.28333333333333</v>
      </c>
      <c r="G40" s="266">
        <v>230.91666666666666</v>
      </c>
      <c r="H40" s="266">
        <v>228.68333333333334</v>
      </c>
      <c r="I40" s="266">
        <v>226.31666666666666</v>
      </c>
      <c r="J40" s="266">
        <v>235.51666666666665</v>
      </c>
      <c r="K40" s="266">
        <v>237.88333333333333</v>
      </c>
      <c r="L40" s="266">
        <v>240.11666666666665</v>
      </c>
      <c r="M40" s="267">
        <v>235.65</v>
      </c>
      <c r="N40" s="267">
        <v>231.05</v>
      </c>
      <c r="O40" s="267">
        <v>109918575</v>
      </c>
      <c r="P40" s="268">
        <v>1.228349001966436E-2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45316</v>
      </c>
      <c r="E41" s="264">
        <v>1664.55</v>
      </c>
      <c r="F41" s="264">
        <v>1661.5166666666667</v>
      </c>
      <c r="G41" s="266">
        <v>1647.2833333333333</v>
      </c>
      <c r="H41" s="266">
        <v>1630.0166666666667</v>
      </c>
      <c r="I41" s="266">
        <v>1615.7833333333333</v>
      </c>
      <c r="J41" s="266">
        <v>1678.7833333333333</v>
      </c>
      <c r="K41" s="266">
        <v>1693.0166666666664</v>
      </c>
      <c r="L41" s="266">
        <v>1710.2833333333333</v>
      </c>
      <c r="M41" s="267">
        <v>1675.75</v>
      </c>
      <c r="N41" s="267">
        <v>1644.25</v>
      </c>
      <c r="O41" s="267">
        <v>1314375</v>
      </c>
      <c r="P41" s="268">
        <v>-2.8522532800912719E-4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45316</v>
      </c>
      <c r="E42" s="264">
        <v>185.25</v>
      </c>
      <c r="F42" s="264">
        <v>184.70000000000002</v>
      </c>
      <c r="G42" s="266">
        <v>182.70000000000005</v>
      </c>
      <c r="H42" s="266">
        <v>180.15000000000003</v>
      </c>
      <c r="I42" s="266">
        <v>178.15000000000006</v>
      </c>
      <c r="J42" s="266">
        <v>187.25000000000003</v>
      </c>
      <c r="K42" s="266">
        <v>189.24999999999997</v>
      </c>
      <c r="L42" s="266">
        <v>191.8</v>
      </c>
      <c r="M42" s="267">
        <v>186.7</v>
      </c>
      <c r="N42" s="267">
        <v>182.15</v>
      </c>
      <c r="O42" s="267">
        <v>76801800</v>
      </c>
      <c r="P42" s="268">
        <v>-1.3616398243045388E-2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45316</v>
      </c>
      <c r="E43" s="264">
        <v>610.20000000000005</v>
      </c>
      <c r="F43" s="264">
        <v>607.15</v>
      </c>
      <c r="G43" s="266">
        <v>601.4</v>
      </c>
      <c r="H43" s="266">
        <v>592.6</v>
      </c>
      <c r="I43" s="266">
        <v>586.85</v>
      </c>
      <c r="J43" s="266">
        <v>615.94999999999993</v>
      </c>
      <c r="K43" s="266">
        <v>621.69999999999993</v>
      </c>
      <c r="L43" s="266">
        <v>630.49999999999989</v>
      </c>
      <c r="M43" s="267">
        <v>612.9</v>
      </c>
      <c r="N43" s="267">
        <v>598.35</v>
      </c>
      <c r="O43" s="267">
        <v>7897560</v>
      </c>
      <c r="P43" s="268">
        <v>3.4405255878284927E-2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45316</v>
      </c>
      <c r="E44" s="264">
        <v>1250.0999999999999</v>
      </c>
      <c r="F44" s="264">
        <v>1248.6333333333332</v>
      </c>
      <c r="G44" s="266">
        <v>1241.5166666666664</v>
      </c>
      <c r="H44" s="266">
        <v>1232.9333333333332</v>
      </c>
      <c r="I44" s="266">
        <v>1225.8166666666664</v>
      </c>
      <c r="J44" s="266">
        <v>1257.2166666666665</v>
      </c>
      <c r="K44" s="266">
        <v>1264.3333333333333</v>
      </c>
      <c r="L44" s="266">
        <v>1272.9166666666665</v>
      </c>
      <c r="M44" s="267">
        <v>1255.75</v>
      </c>
      <c r="N44" s="267">
        <v>1240.05</v>
      </c>
      <c r="O44" s="267">
        <v>5657000</v>
      </c>
      <c r="P44" s="268">
        <v>2.6865129787620259E-2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45316</v>
      </c>
      <c r="E45" s="264">
        <v>1041.1500000000001</v>
      </c>
      <c r="F45" s="264">
        <v>1042.2166666666667</v>
      </c>
      <c r="G45" s="266">
        <v>1032.1833333333334</v>
      </c>
      <c r="H45" s="266">
        <v>1023.2166666666667</v>
      </c>
      <c r="I45" s="266">
        <v>1013.1833333333334</v>
      </c>
      <c r="J45" s="266">
        <v>1051.1833333333334</v>
      </c>
      <c r="K45" s="266">
        <v>1061.2166666666667</v>
      </c>
      <c r="L45" s="266">
        <v>1070.1833333333334</v>
      </c>
      <c r="M45" s="267">
        <v>1052.25</v>
      </c>
      <c r="N45" s="267">
        <v>1033.25</v>
      </c>
      <c r="O45" s="267">
        <v>31734750</v>
      </c>
      <c r="P45" s="268">
        <v>-1.1071967790639155E-2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45316</v>
      </c>
      <c r="E46" s="264">
        <v>195.25</v>
      </c>
      <c r="F46" s="264">
        <v>196.4666666666667</v>
      </c>
      <c r="G46" s="266">
        <v>191.5833333333334</v>
      </c>
      <c r="H46" s="266">
        <v>187.91666666666671</v>
      </c>
      <c r="I46" s="266">
        <v>183.03333333333342</v>
      </c>
      <c r="J46" s="266">
        <v>200.13333333333338</v>
      </c>
      <c r="K46" s="266">
        <v>205.01666666666671</v>
      </c>
      <c r="L46" s="266">
        <v>208.68333333333337</v>
      </c>
      <c r="M46" s="267">
        <v>201.35</v>
      </c>
      <c r="N46" s="267">
        <v>192.8</v>
      </c>
      <c r="O46" s="267">
        <v>103020750</v>
      </c>
      <c r="P46" s="268">
        <v>3.4422772799156565E-2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45316</v>
      </c>
      <c r="E47" s="264">
        <v>252</v>
      </c>
      <c r="F47" s="264">
        <v>251.46666666666667</v>
      </c>
      <c r="G47" s="266">
        <v>249.93333333333334</v>
      </c>
      <c r="H47" s="266">
        <v>247.86666666666667</v>
      </c>
      <c r="I47" s="266">
        <v>246.33333333333334</v>
      </c>
      <c r="J47" s="266">
        <v>253.53333333333333</v>
      </c>
      <c r="K47" s="266">
        <v>255.06666666666669</v>
      </c>
      <c r="L47" s="266">
        <v>257.13333333333333</v>
      </c>
      <c r="M47" s="267">
        <v>253</v>
      </c>
      <c r="N47" s="267">
        <v>249.4</v>
      </c>
      <c r="O47" s="267">
        <v>38632500</v>
      </c>
      <c r="P47" s="268">
        <v>-7.8330658105939012E-3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45316</v>
      </c>
      <c r="E48" s="264">
        <v>22420.6</v>
      </c>
      <c r="F48" s="264">
        <v>22366.599999999995</v>
      </c>
      <c r="G48" s="266">
        <v>22254.399999999991</v>
      </c>
      <c r="H48" s="266">
        <v>22088.199999999997</v>
      </c>
      <c r="I48" s="266">
        <v>21975.999999999993</v>
      </c>
      <c r="J48" s="266">
        <v>22532.799999999988</v>
      </c>
      <c r="K48" s="266">
        <v>22644.999999999993</v>
      </c>
      <c r="L48" s="266">
        <v>22811.199999999986</v>
      </c>
      <c r="M48" s="267">
        <v>22478.799999999999</v>
      </c>
      <c r="N48" s="267">
        <v>22200.400000000001</v>
      </c>
      <c r="O48" s="267">
        <v>128550</v>
      </c>
      <c r="P48" s="268">
        <v>3.2944957814383287E-2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45316</v>
      </c>
      <c r="E49" s="264">
        <v>453.8</v>
      </c>
      <c r="F49" s="264">
        <v>455.4666666666667</v>
      </c>
      <c r="G49" s="266">
        <v>449.93333333333339</v>
      </c>
      <c r="H49" s="266">
        <v>446.06666666666672</v>
      </c>
      <c r="I49" s="266">
        <v>440.53333333333342</v>
      </c>
      <c r="J49" s="266">
        <v>459.33333333333337</v>
      </c>
      <c r="K49" s="266">
        <v>464.86666666666667</v>
      </c>
      <c r="L49" s="266">
        <v>468.73333333333335</v>
      </c>
      <c r="M49" s="267">
        <v>461</v>
      </c>
      <c r="N49" s="267">
        <v>451.6</v>
      </c>
      <c r="O49" s="267">
        <v>37326600</v>
      </c>
      <c r="P49" s="268">
        <v>-3.1162399551485705E-2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45316</v>
      </c>
      <c r="E50" s="264">
        <v>5326.55</v>
      </c>
      <c r="F50" s="264">
        <v>5318.1833333333334</v>
      </c>
      <c r="G50" s="266">
        <v>5278.3666666666668</v>
      </c>
      <c r="H50" s="266">
        <v>5230.1833333333334</v>
      </c>
      <c r="I50" s="266">
        <v>5190.3666666666668</v>
      </c>
      <c r="J50" s="266">
        <v>5366.3666666666668</v>
      </c>
      <c r="K50" s="266">
        <v>5406.1833333333343</v>
      </c>
      <c r="L50" s="266">
        <v>5454.3666666666668</v>
      </c>
      <c r="M50" s="267">
        <v>5358</v>
      </c>
      <c r="N50" s="267">
        <v>5270</v>
      </c>
      <c r="O50" s="267">
        <v>2614600</v>
      </c>
      <c r="P50" s="268">
        <v>0.1120279006464784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45316</v>
      </c>
      <c r="E51" s="264">
        <v>727.7</v>
      </c>
      <c r="F51" s="264">
        <v>728.11666666666667</v>
      </c>
      <c r="G51" s="266">
        <v>720.68333333333339</v>
      </c>
      <c r="H51" s="266">
        <v>713.66666666666674</v>
      </c>
      <c r="I51" s="266">
        <v>706.23333333333346</v>
      </c>
      <c r="J51" s="266">
        <v>735.13333333333333</v>
      </c>
      <c r="K51" s="266">
        <v>742.56666666666649</v>
      </c>
      <c r="L51" s="266">
        <v>749.58333333333326</v>
      </c>
      <c r="M51" s="267">
        <v>735.55</v>
      </c>
      <c r="N51" s="267">
        <v>721.1</v>
      </c>
      <c r="O51" s="267">
        <v>6034000</v>
      </c>
      <c r="P51" s="268">
        <v>8.5251798561151074E-2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45316</v>
      </c>
      <c r="E52" s="264">
        <v>441.35</v>
      </c>
      <c r="F52" s="264">
        <v>441.75</v>
      </c>
      <c r="G52" s="266">
        <v>438.25</v>
      </c>
      <c r="H52" s="266">
        <v>435.15</v>
      </c>
      <c r="I52" s="266">
        <v>431.65</v>
      </c>
      <c r="J52" s="266">
        <v>444.85</v>
      </c>
      <c r="K52" s="266">
        <v>448.35</v>
      </c>
      <c r="L52" s="266">
        <v>451.45000000000005</v>
      </c>
      <c r="M52" s="267">
        <v>445.25</v>
      </c>
      <c r="N52" s="267">
        <v>438.65</v>
      </c>
      <c r="O52" s="267">
        <v>50835600</v>
      </c>
      <c r="P52" s="268">
        <v>8.1927710843373493E-3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45316</v>
      </c>
      <c r="E53" s="264">
        <v>785.15</v>
      </c>
      <c r="F53" s="264">
        <v>784.43333333333339</v>
      </c>
      <c r="G53" s="266">
        <v>781.26666666666677</v>
      </c>
      <c r="H53" s="266">
        <v>777.38333333333333</v>
      </c>
      <c r="I53" s="266">
        <v>774.2166666666667</v>
      </c>
      <c r="J53" s="266">
        <v>788.31666666666683</v>
      </c>
      <c r="K53" s="266">
        <v>791.48333333333335</v>
      </c>
      <c r="L53" s="266">
        <v>795.3666666666669</v>
      </c>
      <c r="M53" s="267">
        <v>787.6</v>
      </c>
      <c r="N53" s="267">
        <v>780.55</v>
      </c>
      <c r="O53" s="267">
        <v>4966650</v>
      </c>
      <c r="P53" s="268">
        <v>2.8052472250252269E-2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45316</v>
      </c>
      <c r="E54" s="264">
        <v>377</v>
      </c>
      <c r="F54" s="264">
        <v>378.45</v>
      </c>
      <c r="G54" s="266">
        <v>372.04999999999995</v>
      </c>
      <c r="H54" s="266">
        <v>367.09999999999997</v>
      </c>
      <c r="I54" s="266">
        <v>360.69999999999993</v>
      </c>
      <c r="J54" s="266">
        <v>383.4</v>
      </c>
      <c r="K54" s="266">
        <v>389.79999999999995</v>
      </c>
      <c r="L54" s="266">
        <v>394.75</v>
      </c>
      <c r="M54" s="267">
        <v>384.85</v>
      </c>
      <c r="N54" s="267">
        <v>373.5</v>
      </c>
      <c r="O54" s="267">
        <v>15046100</v>
      </c>
      <c r="P54" s="268">
        <v>2.1542827657378742E-2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45316</v>
      </c>
      <c r="E55" s="264">
        <v>1263</v>
      </c>
      <c r="F55" s="264">
        <v>1258.5999999999999</v>
      </c>
      <c r="G55" s="266">
        <v>1250.7499999999998</v>
      </c>
      <c r="H55" s="266">
        <v>1238.4999999999998</v>
      </c>
      <c r="I55" s="266">
        <v>1230.6499999999996</v>
      </c>
      <c r="J55" s="266">
        <v>1270.8499999999999</v>
      </c>
      <c r="K55" s="266">
        <v>1278.7000000000003</v>
      </c>
      <c r="L55" s="266">
        <v>1290.95</v>
      </c>
      <c r="M55" s="267">
        <v>1266.45</v>
      </c>
      <c r="N55" s="267">
        <v>1246.3499999999999</v>
      </c>
      <c r="O55" s="267">
        <v>9378750</v>
      </c>
      <c r="P55" s="268">
        <v>6.9789290028184139E-3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45316</v>
      </c>
      <c r="E56" s="264">
        <v>1257.9000000000001</v>
      </c>
      <c r="F56" s="264">
        <v>1262.7</v>
      </c>
      <c r="G56" s="266">
        <v>1248.5</v>
      </c>
      <c r="H56" s="266">
        <v>1239.0999999999999</v>
      </c>
      <c r="I56" s="266">
        <v>1224.8999999999999</v>
      </c>
      <c r="J56" s="266">
        <v>1272.1000000000001</v>
      </c>
      <c r="K56" s="266">
        <v>1286.3000000000004</v>
      </c>
      <c r="L56" s="266">
        <v>1295.7000000000003</v>
      </c>
      <c r="M56" s="267">
        <v>1276.9000000000001</v>
      </c>
      <c r="N56" s="267">
        <v>1253.3</v>
      </c>
      <c r="O56" s="267">
        <v>10046400</v>
      </c>
      <c r="P56" s="268">
        <v>3.3777004882616549E-2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45316</v>
      </c>
      <c r="E57" s="264">
        <v>379.25</v>
      </c>
      <c r="F57" s="264">
        <v>379.86666666666662</v>
      </c>
      <c r="G57" s="266">
        <v>375.68333333333322</v>
      </c>
      <c r="H57" s="266">
        <v>372.11666666666662</v>
      </c>
      <c r="I57" s="266">
        <v>367.93333333333322</v>
      </c>
      <c r="J57" s="266">
        <v>383.43333333333322</v>
      </c>
      <c r="K57" s="266">
        <v>387.61666666666662</v>
      </c>
      <c r="L57" s="266">
        <v>391.18333333333322</v>
      </c>
      <c r="M57" s="267">
        <v>384.05</v>
      </c>
      <c r="N57" s="267">
        <v>376.3</v>
      </c>
      <c r="O57" s="267">
        <v>54440400</v>
      </c>
      <c r="P57" s="268">
        <v>-1.4109146225518159E-2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45316</v>
      </c>
      <c r="E58" s="264">
        <v>6333.1</v>
      </c>
      <c r="F58" s="264">
        <v>6322.7</v>
      </c>
      <c r="G58" s="266">
        <v>6270.4</v>
      </c>
      <c r="H58" s="266">
        <v>6207.7</v>
      </c>
      <c r="I58" s="266">
        <v>6155.4</v>
      </c>
      <c r="J58" s="266">
        <v>6385.4</v>
      </c>
      <c r="K58" s="266">
        <v>6437.7000000000007</v>
      </c>
      <c r="L58" s="266">
        <v>6500.4</v>
      </c>
      <c r="M58" s="267">
        <v>6375</v>
      </c>
      <c r="N58" s="267">
        <v>6260</v>
      </c>
      <c r="O58" s="267">
        <v>1009200</v>
      </c>
      <c r="P58" s="268">
        <v>3.9715654458352651E-2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45316</v>
      </c>
      <c r="E59" s="264">
        <v>2521.5500000000002</v>
      </c>
      <c r="F59" s="264">
        <v>2512.4500000000003</v>
      </c>
      <c r="G59" s="266">
        <v>2499.2000000000007</v>
      </c>
      <c r="H59" s="266">
        <v>2476.8500000000004</v>
      </c>
      <c r="I59" s="266">
        <v>2463.6000000000008</v>
      </c>
      <c r="J59" s="266">
        <v>2534.8000000000006</v>
      </c>
      <c r="K59" s="266">
        <v>2548.0499999999997</v>
      </c>
      <c r="L59" s="266">
        <v>2570.4000000000005</v>
      </c>
      <c r="M59" s="267">
        <v>2525.6999999999998</v>
      </c>
      <c r="N59" s="267">
        <v>2490.1</v>
      </c>
      <c r="O59" s="267">
        <v>4319350</v>
      </c>
      <c r="P59" s="268">
        <v>4.5584045584045581E-3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45316</v>
      </c>
      <c r="E60" s="264">
        <v>865.7</v>
      </c>
      <c r="F60" s="264">
        <v>866.04999999999984</v>
      </c>
      <c r="G60" s="266">
        <v>859.1999999999997</v>
      </c>
      <c r="H60" s="266">
        <v>852.69999999999982</v>
      </c>
      <c r="I60" s="266">
        <v>845.84999999999968</v>
      </c>
      <c r="J60" s="266">
        <v>872.54999999999973</v>
      </c>
      <c r="K60" s="266">
        <v>879.39999999999986</v>
      </c>
      <c r="L60" s="266">
        <v>885.89999999999975</v>
      </c>
      <c r="M60" s="267">
        <v>872.9</v>
      </c>
      <c r="N60" s="267">
        <v>859.55</v>
      </c>
      <c r="O60" s="267">
        <v>6853000</v>
      </c>
      <c r="P60" s="268">
        <v>2.2835820895522389E-2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45316</v>
      </c>
      <c r="E61" s="264">
        <v>1249.7</v>
      </c>
      <c r="F61" s="264">
        <v>1248.5666666666666</v>
      </c>
      <c r="G61" s="266">
        <v>1241.1333333333332</v>
      </c>
      <c r="H61" s="266">
        <v>1232.5666666666666</v>
      </c>
      <c r="I61" s="266">
        <v>1225.1333333333332</v>
      </c>
      <c r="J61" s="266">
        <v>1257.1333333333332</v>
      </c>
      <c r="K61" s="266">
        <v>1264.5666666666666</v>
      </c>
      <c r="L61" s="266">
        <v>1273.1333333333332</v>
      </c>
      <c r="M61" s="267">
        <v>1256</v>
      </c>
      <c r="N61" s="267">
        <v>1240</v>
      </c>
      <c r="O61" s="267">
        <v>1092000</v>
      </c>
      <c r="P61" s="268">
        <v>-1.5151515151515152E-2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45316</v>
      </c>
      <c r="E62" s="264">
        <v>313.64999999999998</v>
      </c>
      <c r="F62" s="264">
        <v>309.95</v>
      </c>
      <c r="G62" s="266">
        <v>302.7</v>
      </c>
      <c r="H62" s="266">
        <v>291.75</v>
      </c>
      <c r="I62" s="266">
        <v>284.5</v>
      </c>
      <c r="J62" s="266">
        <v>320.89999999999998</v>
      </c>
      <c r="K62" s="266">
        <v>328.15</v>
      </c>
      <c r="L62" s="266">
        <v>339.09999999999997</v>
      </c>
      <c r="M62" s="267">
        <v>317.2</v>
      </c>
      <c r="N62" s="267">
        <v>299</v>
      </c>
      <c r="O62" s="267">
        <v>17830800</v>
      </c>
      <c r="P62" s="268">
        <v>6.7341881262794959E-2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45316</v>
      </c>
      <c r="E63" s="264">
        <v>150.44999999999999</v>
      </c>
      <c r="F63" s="264">
        <v>150.61666666666667</v>
      </c>
      <c r="G63" s="266">
        <v>149.23333333333335</v>
      </c>
      <c r="H63" s="266">
        <v>148.01666666666668</v>
      </c>
      <c r="I63" s="266">
        <v>146.63333333333335</v>
      </c>
      <c r="J63" s="266">
        <v>151.83333333333334</v>
      </c>
      <c r="K63" s="266">
        <v>153.21666666666667</v>
      </c>
      <c r="L63" s="266">
        <v>154.43333333333334</v>
      </c>
      <c r="M63" s="267">
        <v>152</v>
      </c>
      <c r="N63" s="267">
        <v>149.4</v>
      </c>
      <c r="O63" s="267">
        <v>31565000</v>
      </c>
      <c r="P63" s="268">
        <v>1.2347658755612572E-2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45316</v>
      </c>
      <c r="E64" s="264">
        <v>1981.3</v>
      </c>
      <c r="F64" s="264">
        <v>1974.4833333333333</v>
      </c>
      <c r="G64" s="266">
        <v>1956.1166666666668</v>
      </c>
      <c r="H64" s="266">
        <v>1930.9333333333334</v>
      </c>
      <c r="I64" s="266">
        <v>1912.5666666666668</v>
      </c>
      <c r="J64" s="266">
        <v>1999.6666666666667</v>
      </c>
      <c r="K64" s="266">
        <v>2018.0333333333331</v>
      </c>
      <c r="L64" s="266">
        <v>2043.2166666666667</v>
      </c>
      <c r="M64" s="267">
        <v>1992.85</v>
      </c>
      <c r="N64" s="267">
        <v>1949.3</v>
      </c>
      <c r="O64" s="267">
        <v>3665400</v>
      </c>
      <c r="P64" s="268">
        <v>2.5085997147411696E-2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45316</v>
      </c>
      <c r="E65" s="264">
        <v>561.04999999999995</v>
      </c>
      <c r="F65" s="264">
        <v>558.41666666666663</v>
      </c>
      <c r="G65" s="266">
        <v>551.43333333333328</v>
      </c>
      <c r="H65" s="266">
        <v>541.81666666666661</v>
      </c>
      <c r="I65" s="266">
        <v>534.83333333333326</v>
      </c>
      <c r="J65" s="266">
        <v>568.0333333333333</v>
      </c>
      <c r="K65" s="266">
        <v>575.01666666666665</v>
      </c>
      <c r="L65" s="266">
        <v>584.63333333333333</v>
      </c>
      <c r="M65" s="267">
        <v>565.4</v>
      </c>
      <c r="N65" s="267">
        <v>548.79999999999995</v>
      </c>
      <c r="O65" s="267">
        <v>23576250</v>
      </c>
      <c r="P65" s="268">
        <v>1.9403307750513459E-2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45316</v>
      </c>
      <c r="E66" s="264">
        <v>2297.25</v>
      </c>
      <c r="F66" s="264">
        <v>2302.9833333333331</v>
      </c>
      <c r="G66" s="266">
        <v>2279.3166666666662</v>
      </c>
      <c r="H66" s="266">
        <v>2261.3833333333332</v>
      </c>
      <c r="I66" s="266">
        <v>2237.7166666666662</v>
      </c>
      <c r="J66" s="266">
        <v>2320.9166666666661</v>
      </c>
      <c r="K66" s="266">
        <v>2344.583333333333</v>
      </c>
      <c r="L66" s="266">
        <v>2362.516666666666</v>
      </c>
      <c r="M66" s="267">
        <v>2326.65</v>
      </c>
      <c r="N66" s="267">
        <v>2285.0500000000002</v>
      </c>
      <c r="O66" s="267">
        <v>3310250</v>
      </c>
      <c r="P66" s="268">
        <v>6.7670316301703167E-3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45316</v>
      </c>
      <c r="E67" s="264">
        <v>2501.4499999999998</v>
      </c>
      <c r="F67" s="264">
        <v>2492.6499999999996</v>
      </c>
      <c r="G67" s="266">
        <v>2462.9499999999994</v>
      </c>
      <c r="H67" s="266">
        <v>2424.4499999999998</v>
      </c>
      <c r="I67" s="266">
        <v>2394.7499999999995</v>
      </c>
      <c r="J67" s="266">
        <v>2531.1499999999992</v>
      </c>
      <c r="K67" s="266">
        <v>2560.85</v>
      </c>
      <c r="L67" s="266">
        <v>2599.349999999999</v>
      </c>
      <c r="M67" s="267">
        <v>2522.35</v>
      </c>
      <c r="N67" s="267">
        <v>2454.15</v>
      </c>
      <c r="O67" s="267">
        <v>2342400</v>
      </c>
      <c r="P67" s="268">
        <v>4.0789122900559853E-2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45316</v>
      </c>
      <c r="E68" s="264">
        <v>147.4</v>
      </c>
      <c r="F68" s="264">
        <v>147.30000000000001</v>
      </c>
      <c r="G68" s="266">
        <v>144.40000000000003</v>
      </c>
      <c r="H68" s="266">
        <v>141.40000000000003</v>
      </c>
      <c r="I68" s="266">
        <v>138.50000000000006</v>
      </c>
      <c r="J68" s="266">
        <v>150.30000000000001</v>
      </c>
      <c r="K68" s="266">
        <v>153.19999999999999</v>
      </c>
      <c r="L68" s="266">
        <v>156.19999999999999</v>
      </c>
      <c r="M68" s="267">
        <v>150.19999999999999</v>
      </c>
      <c r="N68" s="267">
        <v>144.30000000000001</v>
      </c>
      <c r="O68" s="267">
        <v>15963000</v>
      </c>
      <c r="P68" s="268">
        <v>1.0444360045575389E-2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45316</v>
      </c>
      <c r="E69" s="264">
        <v>3939.75</v>
      </c>
      <c r="F69" s="264">
        <v>3951.7333333333336</v>
      </c>
      <c r="G69" s="266">
        <v>3919.5666666666671</v>
      </c>
      <c r="H69" s="266">
        <v>3899.3833333333337</v>
      </c>
      <c r="I69" s="266">
        <v>3867.2166666666672</v>
      </c>
      <c r="J69" s="266">
        <v>3971.916666666667</v>
      </c>
      <c r="K69" s="266">
        <v>4004.083333333333</v>
      </c>
      <c r="L69" s="266">
        <v>4024.2666666666669</v>
      </c>
      <c r="M69" s="267">
        <v>3983.9</v>
      </c>
      <c r="N69" s="267">
        <v>3931.55</v>
      </c>
      <c r="O69" s="267">
        <v>3107600</v>
      </c>
      <c r="P69" s="268">
        <v>4.2657704239917266E-3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45316</v>
      </c>
      <c r="E70" s="264">
        <v>6606.55</v>
      </c>
      <c r="F70" s="264">
        <v>6584.916666666667</v>
      </c>
      <c r="G70" s="266">
        <v>6486.8333333333339</v>
      </c>
      <c r="H70" s="266">
        <v>6367.1166666666668</v>
      </c>
      <c r="I70" s="266">
        <v>6269.0333333333338</v>
      </c>
      <c r="J70" s="266">
        <v>6704.6333333333341</v>
      </c>
      <c r="K70" s="266">
        <v>6802.7166666666681</v>
      </c>
      <c r="L70" s="266">
        <v>6922.4333333333343</v>
      </c>
      <c r="M70" s="267">
        <v>6683</v>
      </c>
      <c r="N70" s="267">
        <v>6465.2</v>
      </c>
      <c r="O70" s="267">
        <v>1223000</v>
      </c>
      <c r="P70" s="268">
        <v>0.10859318346627991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45316</v>
      </c>
      <c r="E71" s="264">
        <v>731.05</v>
      </c>
      <c r="F71" s="264">
        <v>731.16666666666663</v>
      </c>
      <c r="G71" s="266">
        <v>726.38333333333321</v>
      </c>
      <c r="H71" s="266">
        <v>721.71666666666658</v>
      </c>
      <c r="I71" s="266">
        <v>716.93333333333317</v>
      </c>
      <c r="J71" s="266">
        <v>735.83333333333326</v>
      </c>
      <c r="K71" s="266">
        <v>740.61666666666679</v>
      </c>
      <c r="L71" s="266">
        <v>745.2833333333333</v>
      </c>
      <c r="M71" s="267">
        <v>735.95</v>
      </c>
      <c r="N71" s="267">
        <v>726.5</v>
      </c>
      <c r="O71" s="267">
        <v>31942350</v>
      </c>
      <c r="P71" s="268">
        <v>-8.1463264678758064E-3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45316</v>
      </c>
      <c r="E72" s="264">
        <v>5834.2</v>
      </c>
      <c r="F72" s="264">
        <v>5844.4000000000005</v>
      </c>
      <c r="G72" s="266">
        <v>5795.8000000000011</v>
      </c>
      <c r="H72" s="266">
        <v>5757.4000000000005</v>
      </c>
      <c r="I72" s="266">
        <v>5708.8000000000011</v>
      </c>
      <c r="J72" s="266">
        <v>5882.8000000000011</v>
      </c>
      <c r="K72" s="266">
        <v>5931.4000000000015</v>
      </c>
      <c r="L72" s="266">
        <v>5969.8000000000011</v>
      </c>
      <c r="M72" s="267">
        <v>5893</v>
      </c>
      <c r="N72" s="267">
        <v>5806</v>
      </c>
      <c r="O72" s="267">
        <v>1764875</v>
      </c>
      <c r="P72" s="268">
        <v>2.6986719693203607E-3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45316</v>
      </c>
      <c r="E73" s="264">
        <v>4164.5</v>
      </c>
      <c r="F73" s="264">
        <v>4163.3</v>
      </c>
      <c r="G73" s="266">
        <v>4111.6000000000004</v>
      </c>
      <c r="H73" s="266">
        <v>4058.7</v>
      </c>
      <c r="I73" s="266">
        <v>4007</v>
      </c>
      <c r="J73" s="266">
        <v>4216.2000000000007</v>
      </c>
      <c r="K73" s="266">
        <v>4267.8999999999996</v>
      </c>
      <c r="L73" s="266">
        <v>4320.8000000000011</v>
      </c>
      <c r="M73" s="267">
        <v>4215</v>
      </c>
      <c r="N73" s="267">
        <v>4110.3999999999996</v>
      </c>
      <c r="O73" s="267">
        <v>2803850</v>
      </c>
      <c r="P73" s="268">
        <v>-1.687427133828312E-2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45316</v>
      </c>
      <c r="E74" s="264">
        <v>3016.05</v>
      </c>
      <c r="F74" s="264">
        <v>3019.15</v>
      </c>
      <c r="G74" s="266">
        <v>2982.5</v>
      </c>
      <c r="H74" s="266">
        <v>2948.95</v>
      </c>
      <c r="I74" s="266">
        <v>2912.2999999999997</v>
      </c>
      <c r="J74" s="266">
        <v>3052.7000000000003</v>
      </c>
      <c r="K74" s="266">
        <v>3089.3500000000008</v>
      </c>
      <c r="L74" s="266">
        <v>3122.9000000000005</v>
      </c>
      <c r="M74" s="267">
        <v>3055.8</v>
      </c>
      <c r="N74" s="267">
        <v>2985.6</v>
      </c>
      <c r="O74" s="267">
        <v>3026375</v>
      </c>
      <c r="P74" s="268">
        <v>9.6330275229357804E-3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45316</v>
      </c>
      <c r="E75" s="264">
        <v>320.14999999999998</v>
      </c>
      <c r="F75" s="264">
        <v>318.55</v>
      </c>
      <c r="G75" s="266">
        <v>309.70000000000005</v>
      </c>
      <c r="H75" s="266">
        <v>299.25000000000006</v>
      </c>
      <c r="I75" s="266">
        <v>290.40000000000009</v>
      </c>
      <c r="J75" s="266">
        <v>329</v>
      </c>
      <c r="K75" s="266">
        <v>337.85</v>
      </c>
      <c r="L75" s="266">
        <v>348.29999999999995</v>
      </c>
      <c r="M75" s="267">
        <v>327.39999999999998</v>
      </c>
      <c r="N75" s="267">
        <v>308.10000000000002</v>
      </c>
      <c r="O75" s="267">
        <v>17924400</v>
      </c>
      <c r="P75" s="268">
        <v>5.0421940928270043E-2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45316</v>
      </c>
      <c r="E76" s="264">
        <v>157.44999999999999</v>
      </c>
      <c r="F76" s="264">
        <v>157.71666666666667</v>
      </c>
      <c r="G76" s="266">
        <v>155.98333333333335</v>
      </c>
      <c r="H76" s="266">
        <v>154.51666666666668</v>
      </c>
      <c r="I76" s="266">
        <v>152.78333333333336</v>
      </c>
      <c r="J76" s="266">
        <v>159.18333333333334</v>
      </c>
      <c r="K76" s="266">
        <v>160.91666666666663</v>
      </c>
      <c r="L76" s="266">
        <v>162.38333333333333</v>
      </c>
      <c r="M76" s="267">
        <v>159.44999999999999</v>
      </c>
      <c r="N76" s="267">
        <v>156.25</v>
      </c>
      <c r="O76" s="267">
        <v>88770000</v>
      </c>
      <c r="P76" s="268">
        <v>5.6328507857826844E-5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45316</v>
      </c>
      <c r="E77" s="264">
        <v>163.1</v>
      </c>
      <c r="F77" s="264">
        <v>162.54999999999998</v>
      </c>
      <c r="G77" s="266">
        <v>159.49999999999997</v>
      </c>
      <c r="H77" s="266">
        <v>155.89999999999998</v>
      </c>
      <c r="I77" s="266">
        <v>152.84999999999997</v>
      </c>
      <c r="J77" s="266">
        <v>166.14999999999998</v>
      </c>
      <c r="K77" s="266">
        <v>169.2</v>
      </c>
      <c r="L77" s="266">
        <v>172.79999999999998</v>
      </c>
      <c r="M77" s="267">
        <v>165.6</v>
      </c>
      <c r="N77" s="267">
        <v>158.94999999999999</v>
      </c>
      <c r="O77" s="267">
        <v>150119475</v>
      </c>
      <c r="P77" s="268">
        <v>6.7808051055473738E-3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45316</v>
      </c>
      <c r="E78" s="264">
        <v>861.6</v>
      </c>
      <c r="F78" s="264">
        <v>860.85</v>
      </c>
      <c r="G78" s="266">
        <v>855.75</v>
      </c>
      <c r="H78" s="266">
        <v>849.9</v>
      </c>
      <c r="I78" s="266">
        <v>844.8</v>
      </c>
      <c r="J78" s="266">
        <v>866.7</v>
      </c>
      <c r="K78" s="266">
        <v>871.80000000000018</v>
      </c>
      <c r="L78" s="266">
        <v>877.65000000000009</v>
      </c>
      <c r="M78" s="267">
        <v>865.95</v>
      </c>
      <c r="N78" s="267">
        <v>855</v>
      </c>
      <c r="O78" s="267">
        <v>11203425</v>
      </c>
      <c r="P78" s="268">
        <v>-5.8207217694994178E-4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45316</v>
      </c>
      <c r="E79" s="264">
        <v>81.150000000000006</v>
      </c>
      <c r="F79" s="264">
        <v>79.86666666666666</v>
      </c>
      <c r="G79" s="266">
        <v>77.633333333333326</v>
      </c>
      <c r="H79" s="266">
        <v>74.11666666666666</v>
      </c>
      <c r="I79" s="266">
        <v>71.883333333333326</v>
      </c>
      <c r="J79" s="266">
        <v>83.383333333333326</v>
      </c>
      <c r="K79" s="266">
        <v>85.616666666666646</v>
      </c>
      <c r="L79" s="266">
        <v>89.133333333333326</v>
      </c>
      <c r="M79" s="267">
        <v>82.1</v>
      </c>
      <c r="N79" s="267">
        <v>76.349999999999994</v>
      </c>
      <c r="O79" s="267">
        <v>177086250</v>
      </c>
      <c r="P79" s="268">
        <v>9.1678420310296188E-3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45316</v>
      </c>
      <c r="E80" s="264">
        <v>758.4</v>
      </c>
      <c r="F80" s="264">
        <v>756.83333333333337</v>
      </c>
      <c r="G80" s="266">
        <v>747.16666666666674</v>
      </c>
      <c r="H80" s="266">
        <v>735.93333333333339</v>
      </c>
      <c r="I80" s="266">
        <v>726.26666666666677</v>
      </c>
      <c r="J80" s="266">
        <v>768.06666666666672</v>
      </c>
      <c r="K80" s="266">
        <v>777.73333333333346</v>
      </c>
      <c r="L80" s="266">
        <v>788.9666666666667</v>
      </c>
      <c r="M80" s="267">
        <v>766.5</v>
      </c>
      <c r="N80" s="267">
        <v>745.6</v>
      </c>
      <c r="O80" s="267">
        <v>7892300</v>
      </c>
      <c r="P80" s="268">
        <v>3.6714480874316939E-2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45316</v>
      </c>
      <c r="E81" s="264">
        <v>1138.3</v>
      </c>
      <c r="F81" s="264">
        <v>1134.8333333333333</v>
      </c>
      <c r="G81" s="266">
        <v>1121.6666666666665</v>
      </c>
      <c r="H81" s="266">
        <v>1105.0333333333333</v>
      </c>
      <c r="I81" s="266">
        <v>1091.8666666666666</v>
      </c>
      <c r="J81" s="266">
        <v>1151.4666666666665</v>
      </c>
      <c r="K81" s="266">
        <v>1164.633333333333</v>
      </c>
      <c r="L81" s="266">
        <v>1181.2666666666664</v>
      </c>
      <c r="M81" s="267">
        <v>1148</v>
      </c>
      <c r="N81" s="267">
        <v>1118.2</v>
      </c>
      <c r="O81" s="267">
        <v>8803500</v>
      </c>
      <c r="P81" s="268">
        <v>-1.7411685919973212E-2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45316</v>
      </c>
      <c r="E82" s="264">
        <v>2030.15</v>
      </c>
      <c r="F82" s="264">
        <v>2020.05</v>
      </c>
      <c r="G82" s="266">
        <v>2002.1999999999998</v>
      </c>
      <c r="H82" s="266">
        <v>1974.2499999999998</v>
      </c>
      <c r="I82" s="266">
        <v>1956.3999999999996</v>
      </c>
      <c r="J82" s="266">
        <v>2048</v>
      </c>
      <c r="K82" s="266">
        <v>2065.85</v>
      </c>
      <c r="L82" s="266">
        <v>2093.8000000000002</v>
      </c>
      <c r="M82" s="267">
        <v>2037.9</v>
      </c>
      <c r="N82" s="267">
        <v>1992.1</v>
      </c>
      <c r="O82" s="267">
        <v>3506925</v>
      </c>
      <c r="P82" s="268">
        <v>5.1859239207864366E-2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45316</v>
      </c>
      <c r="E83" s="264">
        <v>409.4</v>
      </c>
      <c r="F83" s="264">
        <v>406.11666666666662</v>
      </c>
      <c r="G83" s="266">
        <v>401.48333333333323</v>
      </c>
      <c r="H83" s="266">
        <v>393.56666666666661</v>
      </c>
      <c r="I83" s="266">
        <v>388.93333333333322</v>
      </c>
      <c r="J83" s="266">
        <v>414.03333333333325</v>
      </c>
      <c r="K83" s="266">
        <v>418.66666666666657</v>
      </c>
      <c r="L83" s="266">
        <v>426.58333333333326</v>
      </c>
      <c r="M83" s="267">
        <v>410.75</v>
      </c>
      <c r="N83" s="267">
        <v>398.2</v>
      </c>
      <c r="O83" s="267">
        <v>11000000</v>
      </c>
      <c r="P83" s="268">
        <v>7.4428599335807769E-2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45316</v>
      </c>
      <c r="E84" s="264">
        <v>2154.5500000000002</v>
      </c>
      <c r="F84" s="264">
        <v>2148.35</v>
      </c>
      <c r="G84" s="266">
        <v>2133.25</v>
      </c>
      <c r="H84" s="266">
        <v>2111.9500000000003</v>
      </c>
      <c r="I84" s="266">
        <v>2096.8500000000004</v>
      </c>
      <c r="J84" s="266">
        <v>2169.6499999999996</v>
      </c>
      <c r="K84" s="266">
        <v>2184.7499999999991</v>
      </c>
      <c r="L84" s="266">
        <v>2206.0499999999993</v>
      </c>
      <c r="M84" s="267">
        <v>2163.4499999999998</v>
      </c>
      <c r="N84" s="267">
        <v>2127.0500000000002</v>
      </c>
      <c r="O84" s="267">
        <v>9119050</v>
      </c>
      <c r="P84" s="268">
        <v>1.3675484450076561E-2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45316</v>
      </c>
      <c r="E85" s="264">
        <v>465.65</v>
      </c>
      <c r="F85" s="264">
        <v>461.2833333333333</v>
      </c>
      <c r="G85" s="266">
        <v>455.36666666666662</v>
      </c>
      <c r="H85" s="266">
        <v>445.08333333333331</v>
      </c>
      <c r="I85" s="266">
        <v>439.16666666666663</v>
      </c>
      <c r="J85" s="266">
        <v>471.56666666666661</v>
      </c>
      <c r="K85" s="266">
        <v>477.48333333333335</v>
      </c>
      <c r="L85" s="266">
        <v>487.76666666666659</v>
      </c>
      <c r="M85" s="267">
        <v>467.2</v>
      </c>
      <c r="N85" s="267">
        <v>451</v>
      </c>
      <c r="O85" s="267">
        <v>6903750</v>
      </c>
      <c r="P85" s="268">
        <v>4.5824654421511075E-2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45316</v>
      </c>
      <c r="E86" s="264">
        <v>2829.2</v>
      </c>
      <c r="F86" s="264">
        <v>2831.4</v>
      </c>
      <c r="G86" s="266">
        <v>2807.8</v>
      </c>
      <c r="H86" s="266">
        <v>2786.4</v>
      </c>
      <c r="I86" s="266">
        <v>2762.8</v>
      </c>
      <c r="J86" s="266">
        <v>2852.8</v>
      </c>
      <c r="K86" s="266">
        <v>2876.3999999999996</v>
      </c>
      <c r="L86" s="266">
        <v>2897.8</v>
      </c>
      <c r="M86" s="267">
        <v>2855</v>
      </c>
      <c r="N86" s="267">
        <v>2810</v>
      </c>
      <c r="O86" s="267">
        <v>6577800</v>
      </c>
      <c r="P86" s="268">
        <v>-5.6686771574985259E-3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45316</v>
      </c>
      <c r="E87" s="264">
        <v>1380.85</v>
      </c>
      <c r="F87" s="264">
        <v>1382.8500000000001</v>
      </c>
      <c r="G87" s="266">
        <v>1369.7000000000003</v>
      </c>
      <c r="H87" s="266">
        <v>1358.5500000000002</v>
      </c>
      <c r="I87" s="266">
        <v>1345.4000000000003</v>
      </c>
      <c r="J87" s="266">
        <v>1394.0000000000002</v>
      </c>
      <c r="K87" s="266">
        <v>1407.1500000000003</v>
      </c>
      <c r="L87" s="266">
        <v>1418.3000000000002</v>
      </c>
      <c r="M87" s="267">
        <v>1396</v>
      </c>
      <c r="N87" s="267">
        <v>1371.7</v>
      </c>
      <c r="O87" s="267">
        <v>5294000</v>
      </c>
      <c r="P87" s="268">
        <v>2.1711859500144745E-2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45316</v>
      </c>
      <c r="E88" s="264">
        <v>1466.95</v>
      </c>
      <c r="F88" s="264">
        <v>1468.9666666666669</v>
      </c>
      <c r="G88" s="266">
        <v>1457.7833333333338</v>
      </c>
      <c r="H88" s="266">
        <v>1448.6166666666668</v>
      </c>
      <c r="I88" s="266">
        <v>1437.4333333333336</v>
      </c>
      <c r="J88" s="266">
        <v>1478.1333333333339</v>
      </c>
      <c r="K88" s="266">
        <v>1489.3166666666668</v>
      </c>
      <c r="L88" s="266">
        <v>1498.483333333334</v>
      </c>
      <c r="M88" s="267">
        <v>1480.15</v>
      </c>
      <c r="N88" s="267">
        <v>1459.8</v>
      </c>
      <c r="O88" s="267">
        <v>12721100</v>
      </c>
      <c r="P88" s="268">
        <v>9.5550247208488412E-3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45316</v>
      </c>
      <c r="E89" s="264">
        <v>3234.3</v>
      </c>
      <c r="F89" s="264">
        <v>3231.4166666666665</v>
      </c>
      <c r="G89" s="266">
        <v>3214.7833333333328</v>
      </c>
      <c r="H89" s="266">
        <v>3195.2666666666664</v>
      </c>
      <c r="I89" s="266">
        <v>3178.6333333333328</v>
      </c>
      <c r="J89" s="266">
        <v>3250.9333333333329</v>
      </c>
      <c r="K89" s="266">
        <v>3267.5666666666671</v>
      </c>
      <c r="L89" s="266">
        <v>3287.083333333333</v>
      </c>
      <c r="M89" s="267">
        <v>3248.05</v>
      </c>
      <c r="N89" s="267">
        <v>3211.9</v>
      </c>
      <c r="O89" s="267">
        <v>2813100</v>
      </c>
      <c r="P89" s="268">
        <v>7.8460877042132414E-3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45316</v>
      </c>
      <c r="E90" s="264">
        <v>1719.8</v>
      </c>
      <c r="F90" s="264">
        <v>1717.5333333333335</v>
      </c>
      <c r="G90" s="266">
        <v>1709.366666666667</v>
      </c>
      <c r="H90" s="266">
        <v>1698.9333333333334</v>
      </c>
      <c r="I90" s="266">
        <v>1690.7666666666669</v>
      </c>
      <c r="J90" s="266">
        <v>1727.9666666666672</v>
      </c>
      <c r="K90" s="266">
        <v>1736.1333333333337</v>
      </c>
      <c r="L90" s="266">
        <v>1746.5666666666673</v>
      </c>
      <c r="M90" s="267">
        <v>1725.7</v>
      </c>
      <c r="N90" s="267">
        <v>1707.1</v>
      </c>
      <c r="O90" s="267">
        <v>95539950</v>
      </c>
      <c r="P90" s="268">
        <v>-1.9451892410600885E-2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45316</v>
      </c>
      <c r="E91" s="264">
        <v>652.4</v>
      </c>
      <c r="F91" s="264">
        <v>652.16666666666663</v>
      </c>
      <c r="G91" s="266">
        <v>648.83333333333326</v>
      </c>
      <c r="H91" s="266">
        <v>645.26666666666665</v>
      </c>
      <c r="I91" s="266">
        <v>641.93333333333328</v>
      </c>
      <c r="J91" s="266">
        <v>655.73333333333323</v>
      </c>
      <c r="K91" s="266">
        <v>659.06666666666649</v>
      </c>
      <c r="L91" s="266">
        <v>662.63333333333321</v>
      </c>
      <c r="M91" s="267">
        <v>655.5</v>
      </c>
      <c r="N91" s="267">
        <v>648.6</v>
      </c>
      <c r="O91" s="267">
        <v>21170600</v>
      </c>
      <c r="P91" s="268">
        <v>9.4408895415923639E-3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45316</v>
      </c>
      <c r="E92" s="264">
        <v>4166.95</v>
      </c>
      <c r="F92" s="264">
        <v>4169.583333333333</v>
      </c>
      <c r="G92" s="266">
        <v>4139.3666666666659</v>
      </c>
      <c r="H92" s="266">
        <v>4111.7833333333328</v>
      </c>
      <c r="I92" s="266">
        <v>4081.5666666666657</v>
      </c>
      <c r="J92" s="266">
        <v>4197.1666666666661</v>
      </c>
      <c r="K92" s="266">
        <v>4227.3833333333332</v>
      </c>
      <c r="L92" s="266">
        <v>4254.9666666666662</v>
      </c>
      <c r="M92" s="267">
        <v>4199.8</v>
      </c>
      <c r="N92" s="267">
        <v>4142</v>
      </c>
      <c r="O92" s="267">
        <v>3210600</v>
      </c>
      <c r="P92" s="268">
        <v>-5.5751719011336185E-3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45316</v>
      </c>
      <c r="E93" s="264">
        <v>618.70000000000005</v>
      </c>
      <c r="F93" s="264">
        <v>618.2833333333333</v>
      </c>
      <c r="G93" s="266">
        <v>612.91666666666663</v>
      </c>
      <c r="H93" s="266">
        <v>607.13333333333333</v>
      </c>
      <c r="I93" s="266">
        <v>601.76666666666665</v>
      </c>
      <c r="J93" s="266">
        <v>624.06666666666661</v>
      </c>
      <c r="K93" s="266">
        <v>629.43333333333339</v>
      </c>
      <c r="L93" s="266">
        <v>635.21666666666658</v>
      </c>
      <c r="M93" s="267">
        <v>623.65</v>
      </c>
      <c r="N93" s="267">
        <v>612.5</v>
      </c>
      <c r="O93" s="267">
        <v>36206800</v>
      </c>
      <c r="P93" s="268">
        <v>5.52099533437014E-3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45316</v>
      </c>
      <c r="E94" s="264">
        <v>276.25</v>
      </c>
      <c r="F94" s="264">
        <v>273.76666666666665</v>
      </c>
      <c r="G94" s="266">
        <v>268.48333333333329</v>
      </c>
      <c r="H94" s="266">
        <v>260.71666666666664</v>
      </c>
      <c r="I94" s="266">
        <v>255.43333333333328</v>
      </c>
      <c r="J94" s="266">
        <v>281.5333333333333</v>
      </c>
      <c r="K94" s="266">
        <v>286.81666666666661</v>
      </c>
      <c r="L94" s="266">
        <v>294.58333333333331</v>
      </c>
      <c r="M94" s="267">
        <v>279.05</v>
      </c>
      <c r="N94" s="267">
        <v>266</v>
      </c>
      <c r="O94" s="267">
        <v>37598200</v>
      </c>
      <c r="P94" s="268">
        <v>-0.11996030269197371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45316</v>
      </c>
      <c r="E95" s="264">
        <v>400.9</v>
      </c>
      <c r="F95" s="264">
        <v>404.43333333333334</v>
      </c>
      <c r="G95" s="266">
        <v>395.9666666666667</v>
      </c>
      <c r="H95" s="266">
        <v>391.03333333333336</v>
      </c>
      <c r="I95" s="266">
        <v>382.56666666666672</v>
      </c>
      <c r="J95" s="266">
        <v>409.36666666666667</v>
      </c>
      <c r="K95" s="266">
        <v>417.83333333333326</v>
      </c>
      <c r="L95" s="266">
        <v>422.76666666666665</v>
      </c>
      <c r="M95" s="267">
        <v>412.9</v>
      </c>
      <c r="N95" s="267">
        <v>399.5</v>
      </c>
      <c r="O95" s="267">
        <v>38464200</v>
      </c>
      <c r="P95" s="268">
        <v>-9.9095680768987546E-2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45316</v>
      </c>
      <c r="E96" s="264">
        <v>2681.5</v>
      </c>
      <c r="F96" s="264">
        <v>2672.0166666666669</v>
      </c>
      <c r="G96" s="266">
        <v>2654.0333333333338</v>
      </c>
      <c r="H96" s="266">
        <v>2626.5666666666671</v>
      </c>
      <c r="I96" s="266">
        <v>2608.5833333333339</v>
      </c>
      <c r="J96" s="266">
        <v>2699.4833333333336</v>
      </c>
      <c r="K96" s="266">
        <v>2717.4666666666662</v>
      </c>
      <c r="L96" s="266">
        <v>2744.9333333333334</v>
      </c>
      <c r="M96" s="267">
        <v>2690</v>
      </c>
      <c r="N96" s="267">
        <v>2644.55</v>
      </c>
      <c r="O96" s="267">
        <v>10065300</v>
      </c>
      <c r="P96" s="268">
        <v>-2.555836310301763E-2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 t="e">
        <v>#N/A</v>
      </c>
      <c r="E97" s="264" t="e">
        <v>#N/A</v>
      </c>
      <c r="F97" s="264" t="e">
        <v>#N/A</v>
      </c>
      <c r="G97" s="266" t="e">
        <v>#N/A</v>
      </c>
      <c r="H97" s="266" t="e">
        <v>#N/A</v>
      </c>
      <c r="I97" s="266" t="e">
        <v>#N/A</v>
      </c>
      <c r="J97" s="266" t="e">
        <v>#N/A</v>
      </c>
      <c r="K97" s="266" t="e">
        <v>#N/A</v>
      </c>
      <c r="L97" s="266" t="e">
        <v>#N/A</v>
      </c>
      <c r="M97" s="267" t="e">
        <v>#N/A</v>
      </c>
      <c r="N97" s="267" t="e">
        <v>#N/A</v>
      </c>
      <c r="O97" s="267" t="e">
        <v>#N/A</v>
      </c>
      <c r="P97" s="268" t="e">
        <v>#N/A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45316</v>
      </c>
      <c r="E98" s="264">
        <v>1005.3</v>
      </c>
      <c r="F98" s="264">
        <v>1007.3833333333332</v>
      </c>
      <c r="G98" s="266">
        <v>1000.3666666666664</v>
      </c>
      <c r="H98" s="266">
        <v>995.43333333333328</v>
      </c>
      <c r="I98" s="266">
        <v>988.41666666666652</v>
      </c>
      <c r="J98" s="266">
        <v>1012.3166666666664</v>
      </c>
      <c r="K98" s="266">
        <v>1019.3333333333333</v>
      </c>
      <c r="L98" s="266">
        <v>1024.2666666666664</v>
      </c>
      <c r="M98" s="267">
        <v>1014.4</v>
      </c>
      <c r="N98" s="267">
        <v>1002.45</v>
      </c>
      <c r="O98" s="267">
        <v>82355700</v>
      </c>
      <c r="P98" s="268">
        <v>1.6687241922438382E-3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45316</v>
      </c>
      <c r="E99" s="264">
        <v>1431.55</v>
      </c>
      <c r="F99" s="264">
        <v>1431.3500000000001</v>
      </c>
      <c r="G99" s="266">
        <v>1422.6500000000003</v>
      </c>
      <c r="H99" s="266">
        <v>1413.7500000000002</v>
      </c>
      <c r="I99" s="266">
        <v>1405.0500000000004</v>
      </c>
      <c r="J99" s="266">
        <v>1440.2500000000002</v>
      </c>
      <c r="K99" s="266">
        <v>1448.95</v>
      </c>
      <c r="L99" s="266">
        <v>1457.8500000000001</v>
      </c>
      <c r="M99" s="267">
        <v>1440.05</v>
      </c>
      <c r="N99" s="267">
        <v>1422.45</v>
      </c>
      <c r="O99" s="267">
        <v>2879000</v>
      </c>
      <c r="P99" s="268">
        <v>6.1156735977634111E-3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45316</v>
      </c>
      <c r="E100" s="264">
        <v>539.20000000000005</v>
      </c>
      <c r="F100" s="264">
        <v>537.23333333333335</v>
      </c>
      <c r="G100" s="266">
        <v>534.4666666666667</v>
      </c>
      <c r="H100" s="266">
        <v>529.73333333333335</v>
      </c>
      <c r="I100" s="266">
        <v>526.9666666666667</v>
      </c>
      <c r="J100" s="266">
        <v>541.9666666666667</v>
      </c>
      <c r="K100" s="266">
        <v>544.73333333333335</v>
      </c>
      <c r="L100" s="266">
        <v>549.4666666666667</v>
      </c>
      <c r="M100" s="267">
        <v>540</v>
      </c>
      <c r="N100" s="267">
        <v>532.5</v>
      </c>
      <c r="O100" s="267">
        <v>10446000</v>
      </c>
      <c r="P100" s="268">
        <v>1.5820509132748455E-3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45316</v>
      </c>
      <c r="E101" s="264">
        <v>16.2</v>
      </c>
      <c r="F101" s="264">
        <v>15.33333333333333</v>
      </c>
      <c r="G101" s="266">
        <v>14.266666666666662</v>
      </c>
      <c r="H101" s="266">
        <v>12.333333333333332</v>
      </c>
      <c r="I101" s="266">
        <v>11.266666666666664</v>
      </c>
      <c r="J101" s="266">
        <v>17.266666666666659</v>
      </c>
      <c r="K101" s="266">
        <v>18.333333333333329</v>
      </c>
      <c r="L101" s="266">
        <v>20.266666666666659</v>
      </c>
      <c r="M101" s="267">
        <v>16.399999999999999</v>
      </c>
      <c r="N101" s="267">
        <v>13.4</v>
      </c>
      <c r="O101" s="267">
        <v>1979200000</v>
      </c>
      <c r="P101" s="268">
        <v>1.5682732572460792E-2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45316</v>
      </c>
      <c r="E102" s="264">
        <v>127.8</v>
      </c>
      <c r="F102" s="264">
        <v>127.23333333333335</v>
      </c>
      <c r="G102" s="266">
        <v>126.16666666666669</v>
      </c>
      <c r="H102" s="266">
        <v>124.53333333333333</v>
      </c>
      <c r="I102" s="266">
        <v>123.46666666666667</v>
      </c>
      <c r="J102" s="266">
        <v>128.8666666666667</v>
      </c>
      <c r="K102" s="266">
        <v>129.93333333333337</v>
      </c>
      <c r="L102" s="266">
        <v>131.56666666666672</v>
      </c>
      <c r="M102" s="267">
        <v>128.30000000000001</v>
      </c>
      <c r="N102" s="267">
        <v>125.6</v>
      </c>
      <c r="O102" s="267">
        <v>68010000</v>
      </c>
      <c r="P102" s="268">
        <v>-5.1927155708330289E-3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45316</v>
      </c>
      <c r="E103" s="264">
        <v>89.75</v>
      </c>
      <c r="F103" s="264">
        <v>89.483333333333334</v>
      </c>
      <c r="G103" s="266">
        <v>88.766666666666666</v>
      </c>
      <c r="H103" s="266">
        <v>87.783333333333331</v>
      </c>
      <c r="I103" s="266">
        <v>87.066666666666663</v>
      </c>
      <c r="J103" s="266">
        <v>90.466666666666669</v>
      </c>
      <c r="K103" s="266">
        <v>91.183333333333337</v>
      </c>
      <c r="L103" s="266">
        <v>92.166666666666671</v>
      </c>
      <c r="M103" s="267">
        <v>90.2</v>
      </c>
      <c r="N103" s="267">
        <v>88.5</v>
      </c>
      <c r="O103" s="267">
        <v>247695000</v>
      </c>
      <c r="P103" s="268">
        <v>1.2974266171824679E-2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45316</v>
      </c>
      <c r="E104" s="264">
        <v>169.55</v>
      </c>
      <c r="F104" s="264">
        <v>168.85</v>
      </c>
      <c r="G104" s="266">
        <v>163.85</v>
      </c>
      <c r="H104" s="266">
        <v>158.15</v>
      </c>
      <c r="I104" s="266">
        <v>153.15</v>
      </c>
      <c r="J104" s="266">
        <v>174.54999999999998</v>
      </c>
      <c r="K104" s="266">
        <v>179.54999999999998</v>
      </c>
      <c r="L104" s="266">
        <v>185.24999999999997</v>
      </c>
      <c r="M104" s="267">
        <v>173.85</v>
      </c>
      <c r="N104" s="267">
        <v>163.15</v>
      </c>
      <c r="O104" s="267">
        <v>78363750</v>
      </c>
      <c r="P104" s="268">
        <v>3.9910425478974866E-2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45316</v>
      </c>
      <c r="E105" s="264">
        <v>421.6</v>
      </c>
      <c r="F105" s="264">
        <v>420.13333333333338</v>
      </c>
      <c r="G105" s="266">
        <v>415.46666666666675</v>
      </c>
      <c r="H105" s="266">
        <v>409.33333333333337</v>
      </c>
      <c r="I105" s="266">
        <v>404.66666666666674</v>
      </c>
      <c r="J105" s="266">
        <v>426.26666666666677</v>
      </c>
      <c r="K105" s="266">
        <v>430.93333333333339</v>
      </c>
      <c r="L105" s="266">
        <v>437.06666666666678</v>
      </c>
      <c r="M105" s="267">
        <v>424.8</v>
      </c>
      <c r="N105" s="267">
        <v>414</v>
      </c>
      <c r="O105" s="267">
        <v>14913250</v>
      </c>
      <c r="P105" s="268">
        <v>4.1882804995196928E-2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45316</v>
      </c>
      <c r="E106" s="264">
        <v>442</v>
      </c>
      <c r="F106" s="264">
        <v>440.08333333333331</v>
      </c>
      <c r="G106" s="266">
        <v>437.36666666666662</v>
      </c>
      <c r="H106" s="266">
        <v>432.73333333333329</v>
      </c>
      <c r="I106" s="266">
        <v>430.01666666666659</v>
      </c>
      <c r="J106" s="266">
        <v>444.71666666666664</v>
      </c>
      <c r="K106" s="266">
        <v>447.43333333333334</v>
      </c>
      <c r="L106" s="266">
        <v>452.06666666666666</v>
      </c>
      <c r="M106" s="267">
        <v>442.8</v>
      </c>
      <c r="N106" s="267">
        <v>435.45</v>
      </c>
      <c r="O106" s="267">
        <v>19558000</v>
      </c>
      <c r="P106" s="268">
        <v>1.0644894584539065E-2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45316</v>
      </c>
      <c r="E107" s="264">
        <v>261.39999999999998</v>
      </c>
      <c r="F107" s="264">
        <v>261.71666666666664</v>
      </c>
      <c r="G107" s="266">
        <v>257.98333333333329</v>
      </c>
      <c r="H107" s="266">
        <v>254.56666666666666</v>
      </c>
      <c r="I107" s="266">
        <v>250.83333333333331</v>
      </c>
      <c r="J107" s="266">
        <v>265.13333333333327</v>
      </c>
      <c r="K107" s="266">
        <v>268.86666666666662</v>
      </c>
      <c r="L107" s="266">
        <v>272.28333333333325</v>
      </c>
      <c r="M107" s="267">
        <v>265.45</v>
      </c>
      <c r="N107" s="267">
        <v>258.3</v>
      </c>
      <c r="O107" s="267">
        <v>22327100</v>
      </c>
      <c r="P107" s="268">
        <v>2.6122884179661469E-2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45316</v>
      </c>
      <c r="E108" s="264">
        <v>2741.35</v>
      </c>
      <c r="F108" s="264">
        <v>2727.4500000000003</v>
      </c>
      <c r="G108" s="266">
        <v>2679.9000000000005</v>
      </c>
      <c r="H108" s="266">
        <v>2618.4500000000003</v>
      </c>
      <c r="I108" s="266">
        <v>2570.9000000000005</v>
      </c>
      <c r="J108" s="266">
        <v>2788.9000000000005</v>
      </c>
      <c r="K108" s="266">
        <v>2836.4500000000007</v>
      </c>
      <c r="L108" s="266">
        <v>2897.9000000000005</v>
      </c>
      <c r="M108" s="267">
        <v>2775</v>
      </c>
      <c r="N108" s="267">
        <v>2666</v>
      </c>
      <c r="O108" s="267">
        <v>1172700</v>
      </c>
      <c r="P108" s="268">
        <v>0.21889616463985032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45316</v>
      </c>
      <c r="E109" s="264">
        <v>2985.55</v>
      </c>
      <c r="F109" s="264">
        <v>2974.5166666666664</v>
      </c>
      <c r="G109" s="266">
        <v>2949.5333333333328</v>
      </c>
      <c r="H109" s="266">
        <v>2913.5166666666664</v>
      </c>
      <c r="I109" s="266">
        <v>2888.5333333333328</v>
      </c>
      <c r="J109" s="266">
        <v>3010.5333333333328</v>
      </c>
      <c r="K109" s="266">
        <v>3035.5166666666664</v>
      </c>
      <c r="L109" s="266">
        <v>3071.5333333333328</v>
      </c>
      <c r="M109" s="267">
        <v>2999.5</v>
      </c>
      <c r="N109" s="267">
        <v>2938.5</v>
      </c>
      <c r="O109" s="267">
        <v>4543200</v>
      </c>
      <c r="P109" s="268">
        <v>3.4455340577789558E-3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45316</v>
      </c>
      <c r="E110" s="264">
        <v>1610.15</v>
      </c>
      <c r="F110" s="264">
        <v>1611.9666666666665</v>
      </c>
      <c r="G110" s="266">
        <v>1597.383333333333</v>
      </c>
      <c r="H110" s="266">
        <v>1584.6166666666666</v>
      </c>
      <c r="I110" s="266">
        <v>1570.0333333333331</v>
      </c>
      <c r="J110" s="266">
        <v>1624.7333333333329</v>
      </c>
      <c r="K110" s="266">
        <v>1639.3166666666664</v>
      </c>
      <c r="L110" s="266">
        <v>1652.0833333333328</v>
      </c>
      <c r="M110" s="267">
        <v>1626.55</v>
      </c>
      <c r="N110" s="267">
        <v>1599.2</v>
      </c>
      <c r="O110" s="267">
        <v>15516000</v>
      </c>
      <c r="P110" s="268">
        <v>-3.1309505228656158E-2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45316</v>
      </c>
      <c r="E111" s="264">
        <v>200.7</v>
      </c>
      <c r="F111" s="264">
        <v>196.98333333333332</v>
      </c>
      <c r="G111" s="266">
        <v>190.36666666666665</v>
      </c>
      <c r="H111" s="266">
        <v>180.03333333333333</v>
      </c>
      <c r="I111" s="266">
        <v>173.41666666666666</v>
      </c>
      <c r="J111" s="266">
        <v>207.31666666666663</v>
      </c>
      <c r="K111" s="266">
        <v>213.93333333333331</v>
      </c>
      <c r="L111" s="266">
        <v>224.26666666666662</v>
      </c>
      <c r="M111" s="267">
        <v>203.6</v>
      </c>
      <c r="N111" s="267">
        <v>186.65</v>
      </c>
      <c r="O111" s="267">
        <v>85336600</v>
      </c>
      <c r="P111" s="268">
        <v>5.0694909578030807E-2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45316</v>
      </c>
      <c r="E112" s="264">
        <v>1552.9</v>
      </c>
      <c r="F112" s="264">
        <v>1557.3333333333333</v>
      </c>
      <c r="G112" s="266">
        <v>1545.6666666666665</v>
      </c>
      <c r="H112" s="266">
        <v>1538.4333333333332</v>
      </c>
      <c r="I112" s="266">
        <v>1526.7666666666664</v>
      </c>
      <c r="J112" s="266">
        <v>1564.5666666666666</v>
      </c>
      <c r="K112" s="266">
        <v>1576.2333333333331</v>
      </c>
      <c r="L112" s="266">
        <v>1583.4666666666667</v>
      </c>
      <c r="M112" s="267">
        <v>1569</v>
      </c>
      <c r="N112" s="267">
        <v>1550.1</v>
      </c>
      <c r="O112" s="267">
        <v>28159200</v>
      </c>
      <c r="P112" s="268">
        <v>4.0436286246342115E-2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45316</v>
      </c>
      <c r="E113" s="264">
        <v>130.65</v>
      </c>
      <c r="F113" s="264">
        <v>130.63333333333333</v>
      </c>
      <c r="G113" s="266">
        <v>128.36666666666665</v>
      </c>
      <c r="H113" s="266">
        <v>126.08333333333331</v>
      </c>
      <c r="I113" s="266">
        <v>123.81666666666663</v>
      </c>
      <c r="J113" s="266">
        <v>132.91666666666666</v>
      </c>
      <c r="K113" s="266">
        <v>135.18333333333331</v>
      </c>
      <c r="L113" s="266">
        <v>137.46666666666667</v>
      </c>
      <c r="M113" s="267">
        <v>132.9</v>
      </c>
      <c r="N113" s="267">
        <v>128.35</v>
      </c>
      <c r="O113" s="267">
        <v>135388500</v>
      </c>
      <c r="P113" s="268">
        <v>3.7662531759079361E-2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45316</v>
      </c>
      <c r="E114" s="264">
        <v>1118.7</v>
      </c>
      <c r="F114" s="264">
        <v>1111.4666666666665</v>
      </c>
      <c r="G114" s="266">
        <v>1101.9333333333329</v>
      </c>
      <c r="H114" s="266">
        <v>1085.1666666666665</v>
      </c>
      <c r="I114" s="266">
        <v>1075.633333333333</v>
      </c>
      <c r="J114" s="266">
        <v>1128.2333333333329</v>
      </c>
      <c r="K114" s="266">
        <v>1137.7666666666662</v>
      </c>
      <c r="L114" s="266">
        <v>1154.5333333333328</v>
      </c>
      <c r="M114" s="267">
        <v>1121</v>
      </c>
      <c r="N114" s="267">
        <v>1094.7</v>
      </c>
      <c r="O114" s="267">
        <v>1886300</v>
      </c>
      <c r="P114" s="268">
        <v>-2.0587242659466758E-2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45316</v>
      </c>
      <c r="E115" s="264">
        <v>893</v>
      </c>
      <c r="F115" s="264">
        <v>887.19999999999993</v>
      </c>
      <c r="G115" s="266">
        <v>870.79999999999984</v>
      </c>
      <c r="H115" s="266">
        <v>848.59999999999991</v>
      </c>
      <c r="I115" s="266">
        <v>832.19999999999982</v>
      </c>
      <c r="J115" s="266">
        <v>909.39999999999986</v>
      </c>
      <c r="K115" s="266">
        <v>925.8</v>
      </c>
      <c r="L115" s="266">
        <v>947.99999999999989</v>
      </c>
      <c r="M115" s="267">
        <v>903.6</v>
      </c>
      <c r="N115" s="267">
        <v>865</v>
      </c>
      <c r="O115" s="267">
        <v>16402750</v>
      </c>
      <c r="P115" s="268">
        <v>2.0690406185342479E-2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45316</v>
      </c>
      <c r="E116" s="264">
        <v>466.15</v>
      </c>
      <c r="F116" s="264">
        <v>467.96666666666664</v>
      </c>
      <c r="G116" s="266">
        <v>463.73333333333329</v>
      </c>
      <c r="H116" s="266">
        <v>461.31666666666666</v>
      </c>
      <c r="I116" s="266">
        <v>457.08333333333331</v>
      </c>
      <c r="J116" s="266">
        <v>470.38333333333327</v>
      </c>
      <c r="K116" s="266">
        <v>474.61666666666662</v>
      </c>
      <c r="L116" s="266">
        <v>477.03333333333325</v>
      </c>
      <c r="M116" s="267">
        <v>472.2</v>
      </c>
      <c r="N116" s="267">
        <v>465.55</v>
      </c>
      <c r="O116" s="267">
        <v>85492800</v>
      </c>
      <c r="P116" s="268">
        <v>5.1044494275935326E-2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45316</v>
      </c>
      <c r="E117" s="264">
        <v>753.55</v>
      </c>
      <c r="F117" s="264">
        <v>750.25</v>
      </c>
      <c r="G117" s="266">
        <v>742.5</v>
      </c>
      <c r="H117" s="266">
        <v>731.45</v>
      </c>
      <c r="I117" s="266">
        <v>723.7</v>
      </c>
      <c r="J117" s="266">
        <v>761.3</v>
      </c>
      <c r="K117" s="266">
        <v>769.05</v>
      </c>
      <c r="L117" s="266">
        <v>780.09999999999991</v>
      </c>
      <c r="M117" s="267">
        <v>758</v>
      </c>
      <c r="N117" s="267">
        <v>739.2</v>
      </c>
      <c r="O117" s="267">
        <v>25018750</v>
      </c>
      <c r="P117" s="268">
        <v>2.530608063111521E-2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45316</v>
      </c>
      <c r="E118" s="264">
        <v>3820.9</v>
      </c>
      <c r="F118" s="264">
        <v>3816.0833333333335</v>
      </c>
      <c r="G118" s="266">
        <v>3797.166666666667</v>
      </c>
      <c r="H118" s="266">
        <v>3773.4333333333334</v>
      </c>
      <c r="I118" s="266">
        <v>3754.5166666666669</v>
      </c>
      <c r="J118" s="266">
        <v>3839.8166666666671</v>
      </c>
      <c r="K118" s="266">
        <v>3858.733333333334</v>
      </c>
      <c r="L118" s="266">
        <v>3882.4666666666672</v>
      </c>
      <c r="M118" s="267">
        <v>3835</v>
      </c>
      <c r="N118" s="267">
        <v>3792.35</v>
      </c>
      <c r="O118" s="267">
        <v>543750</v>
      </c>
      <c r="P118" s="268">
        <v>9.7493036211699167E-3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45316</v>
      </c>
      <c r="E119" s="264">
        <v>886.7</v>
      </c>
      <c r="F119" s="264">
        <v>887.61666666666667</v>
      </c>
      <c r="G119" s="266">
        <v>879.33333333333337</v>
      </c>
      <c r="H119" s="266">
        <v>871.9666666666667</v>
      </c>
      <c r="I119" s="266">
        <v>863.68333333333339</v>
      </c>
      <c r="J119" s="266">
        <v>894.98333333333335</v>
      </c>
      <c r="K119" s="266">
        <v>903.26666666666665</v>
      </c>
      <c r="L119" s="266">
        <v>910.63333333333333</v>
      </c>
      <c r="M119" s="267">
        <v>895.9</v>
      </c>
      <c r="N119" s="267">
        <v>880.25</v>
      </c>
      <c r="O119" s="267">
        <v>15898950</v>
      </c>
      <c r="P119" s="268">
        <v>-1.9196335623568601E-2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45316</v>
      </c>
      <c r="E120" s="264">
        <v>563.25</v>
      </c>
      <c r="F120" s="264">
        <v>564.51666666666665</v>
      </c>
      <c r="G120" s="266">
        <v>558.73333333333335</v>
      </c>
      <c r="H120" s="266">
        <v>554.2166666666667</v>
      </c>
      <c r="I120" s="266">
        <v>548.43333333333339</v>
      </c>
      <c r="J120" s="266">
        <v>569.0333333333333</v>
      </c>
      <c r="K120" s="266">
        <v>574.81666666666661</v>
      </c>
      <c r="L120" s="266">
        <v>579.33333333333326</v>
      </c>
      <c r="M120" s="267">
        <v>570.29999999999995</v>
      </c>
      <c r="N120" s="267">
        <v>560</v>
      </c>
      <c r="O120" s="267">
        <v>19655000</v>
      </c>
      <c r="P120" s="268">
        <v>1.0409973011181082E-2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45316</v>
      </c>
      <c r="E121" s="264">
        <v>1919.2</v>
      </c>
      <c r="F121" s="264">
        <v>1916.6666666666667</v>
      </c>
      <c r="G121" s="266">
        <v>1906.8333333333335</v>
      </c>
      <c r="H121" s="266">
        <v>1894.4666666666667</v>
      </c>
      <c r="I121" s="266">
        <v>1884.6333333333334</v>
      </c>
      <c r="J121" s="266">
        <v>1929.0333333333335</v>
      </c>
      <c r="K121" s="266">
        <v>1938.866666666667</v>
      </c>
      <c r="L121" s="266">
        <v>1951.2333333333336</v>
      </c>
      <c r="M121" s="267">
        <v>1926.5</v>
      </c>
      <c r="N121" s="267">
        <v>1904.3</v>
      </c>
      <c r="O121" s="267">
        <v>21080400</v>
      </c>
      <c r="P121" s="268">
        <v>-9.7147581645307974E-3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45316</v>
      </c>
      <c r="E122" s="264">
        <v>166.05</v>
      </c>
      <c r="F122" s="264">
        <v>165.25</v>
      </c>
      <c r="G122" s="266">
        <v>163.30000000000001</v>
      </c>
      <c r="H122" s="266">
        <v>160.55000000000001</v>
      </c>
      <c r="I122" s="266">
        <v>158.60000000000002</v>
      </c>
      <c r="J122" s="266">
        <v>168</v>
      </c>
      <c r="K122" s="266">
        <v>169.95</v>
      </c>
      <c r="L122" s="266">
        <v>172.7</v>
      </c>
      <c r="M122" s="267">
        <v>167.2</v>
      </c>
      <c r="N122" s="267">
        <v>162.5</v>
      </c>
      <c r="O122" s="267">
        <v>45945214</v>
      </c>
      <c r="P122" s="268">
        <v>-3.6583083832335328E-2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45316</v>
      </c>
      <c r="E123" s="264">
        <v>2600.5</v>
      </c>
      <c r="F123" s="264">
        <v>2591.9</v>
      </c>
      <c r="G123" s="266">
        <v>2574.8000000000002</v>
      </c>
      <c r="H123" s="266">
        <v>2549.1</v>
      </c>
      <c r="I123" s="266">
        <v>2532</v>
      </c>
      <c r="J123" s="266">
        <v>2617.6000000000004</v>
      </c>
      <c r="K123" s="266">
        <v>2634.7</v>
      </c>
      <c r="L123" s="266">
        <v>2660.4000000000005</v>
      </c>
      <c r="M123" s="267">
        <v>2609</v>
      </c>
      <c r="N123" s="267">
        <v>2566.1999999999998</v>
      </c>
      <c r="O123" s="267">
        <v>1227300</v>
      </c>
      <c r="P123" s="268">
        <v>1.4632936507936508E-2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45316</v>
      </c>
      <c r="E124" s="264">
        <v>434.2</v>
      </c>
      <c r="F124" s="264">
        <v>433.01666666666665</v>
      </c>
      <c r="G124" s="266">
        <v>429.33333333333331</v>
      </c>
      <c r="H124" s="266">
        <v>424.46666666666664</v>
      </c>
      <c r="I124" s="266">
        <v>420.7833333333333</v>
      </c>
      <c r="J124" s="266">
        <v>437.88333333333333</v>
      </c>
      <c r="K124" s="266">
        <v>441.56666666666672</v>
      </c>
      <c r="L124" s="266">
        <v>446.43333333333334</v>
      </c>
      <c r="M124" s="267">
        <v>436.7</v>
      </c>
      <c r="N124" s="267">
        <v>428.15</v>
      </c>
      <c r="O124" s="267">
        <v>12384500</v>
      </c>
      <c r="P124" s="268">
        <v>1.4906659236556144E-2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45316</v>
      </c>
      <c r="E125" s="264">
        <v>539.70000000000005</v>
      </c>
      <c r="F125" s="264">
        <v>537.88333333333333</v>
      </c>
      <c r="G125" s="266">
        <v>531.36666666666667</v>
      </c>
      <c r="H125" s="266">
        <v>523.0333333333333</v>
      </c>
      <c r="I125" s="266">
        <v>516.51666666666665</v>
      </c>
      <c r="J125" s="266">
        <v>546.2166666666667</v>
      </c>
      <c r="K125" s="266">
        <v>552.73333333333335</v>
      </c>
      <c r="L125" s="266">
        <v>561.06666666666672</v>
      </c>
      <c r="M125" s="267">
        <v>544.4</v>
      </c>
      <c r="N125" s="267">
        <v>529.54999999999995</v>
      </c>
      <c r="O125" s="267">
        <v>17482000</v>
      </c>
      <c r="P125" s="268">
        <v>-7.4940388327466786E-3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45316</v>
      </c>
      <c r="E126" s="264">
        <v>3552.6</v>
      </c>
      <c r="F126" s="264">
        <v>3547.2333333333331</v>
      </c>
      <c r="G126" s="266">
        <v>3531.5166666666664</v>
      </c>
      <c r="H126" s="266">
        <v>3510.4333333333334</v>
      </c>
      <c r="I126" s="266">
        <v>3494.7166666666667</v>
      </c>
      <c r="J126" s="266">
        <v>3568.3166666666662</v>
      </c>
      <c r="K126" s="266">
        <v>3584.0333333333324</v>
      </c>
      <c r="L126" s="266">
        <v>3605.1166666666659</v>
      </c>
      <c r="M126" s="267">
        <v>3562.95</v>
      </c>
      <c r="N126" s="267">
        <v>3526.15</v>
      </c>
      <c r="O126" s="267">
        <v>10098900</v>
      </c>
      <c r="P126" s="268">
        <v>8.568774904874614E-3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45316</v>
      </c>
      <c r="E127" s="264">
        <v>6332.4</v>
      </c>
      <c r="F127" s="264">
        <v>6315.2</v>
      </c>
      <c r="G127" s="266">
        <v>6272.4</v>
      </c>
      <c r="H127" s="266">
        <v>6212.4</v>
      </c>
      <c r="I127" s="266">
        <v>6169.5999999999995</v>
      </c>
      <c r="J127" s="266">
        <v>6375.2</v>
      </c>
      <c r="K127" s="266">
        <v>6418.0000000000009</v>
      </c>
      <c r="L127" s="266">
        <v>6478</v>
      </c>
      <c r="M127" s="267">
        <v>6358</v>
      </c>
      <c r="N127" s="267">
        <v>6255.2</v>
      </c>
      <c r="O127" s="267">
        <v>1177500</v>
      </c>
      <c r="P127" s="268">
        <v>1.6587980094423887E-3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45316</v>
      </c>
      <c r="E128" s="264">
        <v>5299.05</v>
      </c>
      <c r="F128" s="264">
        <v>5271.5333333333338</v>
      </c>
      <c r="G128" s="266">
        <v>5199.1666666666679</v>
      </c>
      <c r="H128" s="266">
        <v>5099.2833333333338</v>
      </c>
      <c r="I128" s="266">
        <v>5026.9166666666679</v>
      </c>
      <c r="J128" s="266">
        <v>5371.4166666666679</v>
      </c>
      <c r="K128" s="266">
        <v>5443.7833333333347</v>
      </c>
      <c r="L128" s="266">
        <v>5543.6666666666679</v>
      </c>
      <c r="M128" s="267">
        <v>5343.9</v>
      </c>
      <c r="N128" s="267">
        <v>5171.6499999999996</v>
      </c>
      <c r="O128" s="267">
        <v>532800</v>
      </c>
      <c r="P128" s="268">
        <v>5.2830188679245287E-3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45316</v>
      </c>
      <c r="E129" s="264">
        <v>1335.4</v>
      </c>
      <c r="F129" s="264">
        <v>1338.6000000000001</v>
      </c>
      <c r="G129" s="266">
        <v>1327.2000000000003</v>
      </c>
      <c r="H129" s="266">
        <v>1319.0000000000002</v>
      </c>
      <c r="I129" s="266">
        <v>1307.6000000000004</v>
      </c>
      <c r="J129" s="266">
        <v>1346.8000000000002</v>
      </c>
      <c r="K129" s="266">
        <v>1358.2000000000003</v>
      </c>
      <c r="L129" s="266">
        <v>1366.4</v>
      </c>
      <c r="M129" s="267">
        <v>1350</v>
      </c>
      <c r="N129" s="267">
        <v>1330.4</v>
      </c>
      <c r="O129" s="267">
        <v>8743100</v>
      </c>
      <c r="P129" s="268">
        <v>2.236358214889176E-2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45316</v>
      </c>
      <c r="E130" s="264">
        <v>1730.7</v>
      </c>
      <c r="F130" s="264">
        <v>1739.8833333333332</v>
      </c>
      <c r="G130" s="266">
        <v>1713.4166666666665</v>
      </c>
      <c r="H130" s="266">
        <v>1696.1333333333332</v>
      </c>
      <c r="I130" s="266">
        <v>1669.6666666666665</v>
      </c>
      <c r="J130" s="266">
        <v>1757.1666666666665</v>
      </c>
      <c r="K130" s="266">
        <v>1783.6333333333332</v>
      </c>
      <c r="L130" s="266">
        <v>1800.9166666666665</v>
      </c>
      <c r="M130" s="267">
        <v>1766.35</v>
      </c>
      <c r="N130" s="267">
        <v>1722.6</v>
      </c>
      <c r="O130" s="267">
        <v>13263950</v>
      </c>
      <c r="P130" s="268">
        <v>3.0425798031431833E-2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45316</v>
      </c>
      <c r="E131" s="264">
        <v>275.14999999999998</v>
      </c>
      <c r="F131" s="264">
        <v>276.2166666666667</v>
      </c>
      <c r="G131" s="266">
        <v>271.88333333333338</v>
      </c>
      <c r="H131" s="266">
        <v>268.61666666666667</v>
      </c>
      <c r="I131" s="266">
        <v>264.28333333333336</v>
      </c>
      <c r="J131" s="266">
        <v>279.48333333333341</v>
      </c>
      <c r="K131" s="266">
        <v>283.81666666666666</v>
      </c>
      <c r="L131" s="266">
        <v>287.08333333333343</v>
      </c>
      <c r="M131" s="267">
        <v>280.55</v>
      </c>
      <c r="N131" s="267">
        <v>272.95</v>
      </c>
      <c r="O131" s="267">
        <v>31470000</v>
      </c>
      <c r="P131" s="268">
        <v>0.15477763099955966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45316</v>
      </c>
      <c r="E132" s="264">
        <v>173.2</v>
      </c>
      <c r="F132" s="264">
        <v>173.93333333333331</v>
      </c>
      <c r="G132" s="266">
        <v>171.66666666666663</v>
      </c>
      <c r="H132" s="266">
        <v>170.13333333333333</v>
      </c>
      <c r="I132" s="266">
        <v>167.86666666666665</v>
      </c>
      <c r="J132" s="266">
        <v>175.46666666666661</v>
      </c>
      <c r="K132" s="266">
        <v>177.73333333333332</v>
      </c>
      <c r="L132" s="266">
        <v>179.26666666666659</v>
      </c>
      <c r="M132" s="267">
        <v>176.2</v>
      </c>
      <c r="N132" s="267">
        <v>172.4</v>
      </c>
      <c r="O132" s="267">
        <v>60966000</v>
      </c>
      <c r="P132" s="268">
        <v>6.4381933438985737E-3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45316</v>
      </c>
      <c r="E133" s="264">
        <v>553.75</v>
      </c>
      <c r="F133" s="264">
        <v>552.51666666666677</v>
      </c>
      <c r="G133" s="266">
        <v>546.58333333333348</v>
      </c>
      <c r="H133" s="266">
        <v>539.41666666666674</v>
      </c>
      <c r="I133" s="266">
        <v>533.48333333333346</v>
      </c>
      <c r="J133" s="266">
        <v>559.68333333333351</v>
      </c>
      <c r="K133" s="266">
        <v>565.61666666666667</v>
      </c>
      <c r="L133" s="266">
        <v>572.78333333333353</v>
      </c>
      <c r="M133" s="267">
        <v>558.45000000000005</v>
      </c>
      <c r="N133" s="267">
        <v>545.35</v>
      </c>
      <c r="O133" s="267">
        <v>11358000</v>
      </c>
      <c r="P133" s="268">
        <v>2.7018229166666668E-2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45316</v>
      </c>
      <c r="E134" s="264">
        <v>10394</v>
      </c>
      <c r="F134" s="264">
        <v>10412.383333333333</v>
      </c>
      <c r="G134" s="266">
        <v>10335.766666666666</v>
      </c>
      <c r="H134" s="266">
        <v>10277.533333333333</v>
      </c>
      <c r="I134" s="266">
        <v>10200.916666666666</v>
      </c>
      <c r="J134" s="266">
        <v>10470.616666666667</v>
      </c>
      <c r="K134" s="266">
        <v>10547.233333333332</v>
      </c>
      <c r="L134" s="266">
        <v>10605.466666666667</v>
      </c>
      <c r="M134" s="267">
        <v>10489</v>
      </c>
      <c r="N134" s="267">
        <v>10354.15</v>
      </c>
      <c r="O134" s="267">
        <v>3030100</v>
      </c>
      <c r="P134" s="268">
        <v>3.3335038450389619E-2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45316</v>
      </c>
      <c r="E135" s="264">
        <v>1126.9000000000001</v>
      </c>
      <c r="F135" s="264">
        <v>1118.2166666666667</v>
      </c>
      <c r="G135" s="266">
        <v>1105.0833333333335</v>
      </c>
      <c r="H135" s="266">
        <v>1083.2666666666669</v>
      </c>
      <c r="I135" s="266">
        <v>1070.1333333333337</v>
      </c>
      <c r="J135" s="266">
        <v>1140.0333333333333</v>
      </c>
      <c r="K135" s="266">
        <v>1153.1666666666665</v>
      </c>
      <c r="L135" s="266">
        <v>1174.9833333333331</v>
      </c>
      <c r="M135" s="267">
        <v>1131.3499999999999</v>
      </c>
      <c r="N135" s="267">
        <v>1096.4000000000001</v>
      </c>
      <c r="O135" s="267">
        <v>9350600</v>
      </c>
      <c r="P135" s="268">
        <v>5.1148882593641802E-2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45316</v>
      </c>
      <c r="E136" s="264">
        <v>3226.05</v>
      </c>
      <c r="F136" s="264">
        <v>3225.4166666666665</v>
      </c>
      <c r="G136" s="266">
        <v>3192.833333333333</v>
      </c>
      <c r="H136" s="266">
        <v>3159.6166666666663</v>
      </c>
      <c r="I136" s="266">
        <v>3127.0333333333328</v>
      </c>
      <c r="J136" s="266">
        <v>3258.6333333333332</v>
      </c>
      <c r="K136" s="266">
        <v>3291.2166666666662</v>
      </c>
      <c r="L136" s="266">
        <v>3324.4333333333334</v>
      </c>
      <c r="M136" s="267">
        <v>3258</v>
      </c>
      <c r="N136" s="267">
        <v>3192.2</v>
      </c>
      <c r="O136" s="267">
        <v>2002400</v>
      </c>
      <c r="P136" s="268">
        <v>-3.767781622452903E-2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45316</v>
      </c>
      <c r="E137" s="264">
        <v>1694.45</v>
      </c>
      <c r="F137" s="264">
        <v>1694.9166666666667</v>
      </c>
      <c r="G137" s="266">
        <v>1676.9333333333334</v>
      </c>
      <c r="H137" s="266">
        <v>1659.4166666666667</v>
      </c>
      <c r="I137" s="266">
        <v>1641.4333333333334</v>
      </c>
      <c r="J137" s="266">
        <v>1712.4333333333334</v>
      </c>
      <c r="K137" s="266">
        <v>1730.4166666666665</v>
      </c>
      <c r="L137" s="266">
        <v>1747.9333333333334</v>
      </c>
      <c r="M137" s="267">
        <v>1712.9</v>
      </c>
      <c r="N137" s="267">
        <v>1677.4</v>
      </c>
      <c r="O137" s="267">
        <v>1375200</v>
      </c>
      <c r="P137" s="268">
        <v>8.8028169014084511E-3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45316</v>
      </c>
      <c r="E138" s="264">
        <v>961.1</v>
      </c>
      <c r="F138" s="264">
        <v>959.78333333333342</v>
      </c>
      <c r="G138" s="266">
        <v>952.86666666666679</v>
      </c>
      <c r="H138" s="266">
        <v>944.63333333333333</v>
      </c>
      <c r="I138" s="266">
        <v>937.7166666666667</v>
      </c>
      <c r="J138" s="266">
        <v>968.01666666666688</v>
      </c>
      <c r="K138" s="266">
        <v>974.93333333333362</v>
      </c>
      <c r="L138" s="266">
        <v>983.16666666666697</v>
      </c>
      <c r="M138" s="267">
        <v>966.7</v>
      </c>
      <c r="N138" s="267">
        <v>951.55</v>
      </c>
      <c r="O138" s="267">
        <v>5829600</v>
      </c>
      <c r="P138" s="268">
        <v>-4.9160180253994268E-3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45316</v>
      </c>
      <c r="E139" s="264">
        <v>1211.3</v>
      </c>
      <c r="F139" s="264">
        <v>1218.05</v>
      </c>
      <c r="G139" s="266">
        <v>1197</v>
      </c>
      <c r="H139" s="266">
        <v>1182.7</v>
      </c>
      <c r="I139" s="266">
        <v>1161.6500000000001</v>
      </c>
      <c r="J139" s="266">
        <v>1232.3499999999999</v>
      </c>
      <c r="K139" s="266">
        <v>1253.3999999999996</v>
      </c>
      <c r="L139" s="266">
        <v>1267.6999999999998</v>
      </c>
      <c r="M139" s="267">
        <v>1239.0999999999999</v>
      </c>
      <c r="N139" s="267">
        <v>1203.75</v>
      </c>
      <c r="O139" s="267">
        <v>2560800</v>
      </c>
      <c r="P139" s="268">
        <v>2.0727040816326529E-2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45316</v>
      </c>
      <c r="E140" s="264">
        <v>102.9</v>
      </c>
      <c r="F140" s="264">
        <v>101.68333333333334</v>
      </c>
      <c r="G140" s="266">
        <v>99.51666666666668</v>
      </c>
      <c r="H140" s="266">
        <v>96.13333333333334</v>
      </c>
      <c r="I140" s="266">
        <v>93.966666666666683</v>
      </c>
      <c r="J140" s="266">
        <v>105.06666666666668</v>
      </c>
      <c r="K140" s="266">
        <v>107.23333333333333</v>
      </c>
      <c r="L140" s="266">
        <v>110.61666666666667</v>
      </c>
      <c r="M140" s="267">
        <v>103.85</v>
      </c>
      <c r="N140" s="267">
        <v>98.3</v>
      </c>
      <c r="O140" s="267">
        <v>107969700</v>
      </c>
      <c r="P140" s="268">
        <v>0.22046548956661316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45316</v>
      </c>
      <c r="E141" s="264">
        <v>2756.45</v>
      </c>
      <c r="F141" s="264">
        <v>2761.7999999999997</v>
      </c>
      <c r="G141" s="266">
        <v>2716.5999999999995</v>
      </c>
      <c r="H141" s="266">
        <v>2676.7499999999995</v>
      </c>
      <c r="I141" s="266">
        <v>2631.5499999999993</v>
      </c>
      <c r="J141" s="266">
        <v>2801.6499999999996</v>
      </c>
      <c r="K141" s="266">
        <v>2846.8499999999995</v>
      </c>
      <c r="L141" s="266">
        <v>2886.7</v>
      </c>
      <c r="M141" s="267">
        <v>2807</v>
      </c>
      <c r="N141" s="267">
        <v>2721.95</v>
      </c>
      <c r="O141" s="267">
        <v>1999800</v>
      </c>
      <c r="P141" s="268">
        <v>6.6432028156621206E-2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45316</v>
      </c>
      <c r="E142" s="264">
        <v>130157.8</v>
      </c>
      <c r="F142" s="264">
        <v>128730.38333333335</v>
      </c>
      <c r="G142" s="266">
        <v>126831.81666666669</v>
      </c>
      <c r="H142" s="266">
        <v>123505.83333333334</v>
      </c>
      <c r="I142" s="266">
        <v>121607.26666666669</v>
      </c>
      <c r="J142" s="266">
        <v>132056.3666666667</v>
      </c>
      <c r="K142" s="266">
        <v>133954.93333333335</v>
      </c>
      <c r="L142" s="266">
        <v>137280.91666666669</v>
      </c>
      <c r="M142" s="267">
        <v>130628.95</v>
      </c>
      <c r="N142" s="267">
        <v>125404.4</v>
      </c>
      <c r="O142" s="267">
        <v>35805</v>
      </c>
      <c r="P142" s="268">
        <v>9.7134977784587101E-2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45316</v>
      </c>
      <c r="E143" s="264">
        <v>1464.95</v>
      </c>
      <c r="F143" s="264">
        <v>1466.5</v>
      </c>
      <c r="G143" s="266">
        <v>1454.6</v>
      </c>
      <c r="H143" s="266">
        <v>1444.25</v>
      </c>
      <c r="I143" s="266">
        <v>1432.35</v>
      </c>
      <c r="J143" s="266">
        <v>1476.85</v>
      </c>
      <c r="K143" s="266">
        <v>1488.75</v>
      </c>
      <c r="L143" s="266">
        <v>1499.1</v>
      </c>
      <c r="M143" s="267">
        <v>1478.4</v>
      </c>
      <c r="N143" s="267">
        <v>1456.15</v>
      </c>
      <c r="O143" s="267">
        <v>6100050</v>
      </c>
      <c r="P143" s="268">
        <v>3.3472046318074903E-3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45316</v>
      </c>
      <c r="E144" s="264">
        <v>133.25</v>
      </c>
      <c r="F144" s="264">
        <v>132.53333333333333</v>
      </c>
      <c r="G144" s="266">
        <v>128.11666666666667</v>
      </c>
      <c r="H144" s="266">
        <v>122.98333333333335</v>
      </c>
      <c r="I144" s="266">
        <v>118.56666666666669</v>
      </c>
      <c r="J144" s="266">
        <v>137.66666666666666</v>
      </c>
      <c r="K144" s="266">
        <v>142.08333333333334</v>
      </c>
      <c r="L144" s="266">
        <v>147.21666666666664</v>
      </c>
      <c r="M144" s="267">
        <v>136.94999999999999</v>
      </c>
      <c r="N144" s="267">
        <v>127.4</v>
      </c>
      <c r="O144" s="267">
        <v>68580000</v>
      </c>
      <c r="P144" s="268">
        <v>0.46116970278044106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45316</v>
      </c>
      <c r="E145" s="264">
        <v>5189.8999999999996</v>
      </c>
      <c r="F145" s="264">
        <v>5186.45</v>
      </c>
      <c r="G145" s="266">
        <v>5154.45</v>
      </c>
      <c r="H145" s="266">
        <v>5119</v>
      </c>
      <c r="I145" s="266">
        <v>5087</v>
      </c>
      <c r="J145" s="266">
        <v>5221.8999999999996</v>
      </c>
      <c r="K145" s="266">
        <v>5253.9</v>
      </c>
      <c r="L145" s="266">
        <v>5289.3499999999995</v>
      </c>
      <c r="M145" s="267">
        <v>5218.45</v>
      </c>
      <c r="N145" s="267">
        <v>5151</v>
      </c>
      <c r="O145" s="267">
        <v>1361550</v>
      </c>
      <c r="P145" s="268">
        <v>3.648827952233525E-3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45316</v>
      </c>
      <c r="E146" s="264">
        <v>3882.8</v>
      </c>
      <c r="F146" s="264">
        <v>3879.9500000000003</v>
      </c>
      <c r="G146" s="266">
        <v>3845.8500000000004</v>
      </c>
      <c r="H146" s="266">
        <v>3808.9</v>
      </c>
      <c r="I146" s="266">
        <v>3774.8</v>
      </c>
      <c r="J146" s="266">
        <v>3916.9000000000005</v>
      </c>
      <c r="K146" s="266">
        <v>3951</v>
      </c>
      <c r="L146" s="266">
        <v>3987.9500000000007</v>
      </c>
      <c r="M146" s="267">
        <v>3914.05</v>
      </c>
      <c r="N146" s="267">
        <v>3843</v>
      </c>
      <c r="O146" s="267">
        <v>698850</v>
      </c>
      <c r="P146" s="268">
        <v>-1.2861736334405145E-3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45316</v>
      </c>
      <c r="E147" s="264">
        <v>26757.8</v>
      </c>
      <c r="F147" s="264">
        <v>26643.850000000002</v>
      </c>
      <c r="G147" s="266">
        <v>26480.450000000004</v>
      </c>
      <c r="H147" s="266">
        <v>26203.100000000002</v>
      </c>
      <c r="I147" s="266">
        <v>26039.700000000004</v>
      </c>
      <c r="J147" s="266">
        <v>26921.200000000004</v>
      </c>
      <c r="K147" s="266">
        <v>27084.600000000006</v>
      </c>
      <c r="L147" s="266">
        <v>27361.950000000004</v>
      </c>
      <c r="M147" s="267">
        <v>26807.25</v>
      </c>
      <c r="N147" s="267">
        <v>26366.5</v>
      </c>
      <c r="O147" s="267">
        <v>517560</v>
      </c>
      <c r="P147" s="268">
        <v>1.9782471626733921E-2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45316</v>
      </c>
      <c r="E148" s="264">
        <v>210.8</v>
      </c>
      <c r="F148" s="264">
        <v>210.20000000000002</v>
      </c>
      <c r="G148" s="266">
        <v>205.70000000000005</v>
      </c>
      <c r="H148" s="266">
        <v>200.60000000000002</v>
      </c>
      <c r="I148" s="266">
        <v>196.10000000000005</v>
      </c>
      <c r="J148" s="266">
        <v>215.30000000000004</v>
      </c>
      <c r="K148" s="266">
        <v>219.79999999999998</v>
      </c>
      <c r="L148" s="266">
        <v>224.90000000000003</v>
      </c>
      <c r="M148" s="267">
        <v>214.7</v>
      </c>
      <c r="N148" s="267">
        <v>205.1</v>
      </c>
      <c r="O148" s="267">
        <v>81931500</v>
      </c>
      <c r="P148" s="268">
        <v>2.5329001706954463E-3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45316</v>
      </c>
      <c r="E149" s="264">
        <v>313.14999999999998</v>
      </c>
      <c r="F149" s="264">
        <v>312.98333333333335</v>
      </c>
      <c r="G149" s="266">
        <v>309.91666666666669</v>
      </c>
      <c r="H149" s="266">
        <v>306.68333333333334</v>
      </c>
      <c r="I149" s="266">
        <v>303.61666666666667</v>
      </c>
      <c r="J149" s="266">
        <v>316.2166666666667</v>
      </c>
      <c r="K149" s="266">
        <v>319.2833333333333</v>
      </c>
      <c r="L149" s="266">
        <v>322.51666666666671</v>
      </c>
      <c r="M149" s="267">
        <v>316.05</v>
      </c>
      <c r="N149" s="267">
        <v>309.75</v>
      </c>
      <c r="O149" s="267">
        <v>106557000</v>
      </c>
      <c r="P149" s="268">
        <v>-3.6586738714398291E-4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45316</v>
      </c>
      <c r="E150" s="264">
        <v>1447.5</v>
      </c>
      <c r="F150" s="264">
        <v>1448.1166666666668</v>
      </c>
      <c r="G150" s="266">
        <v>1433.7333333333336</v>
      </c>
      <c r="H150" s="266">
        <v>1419.9666666666667</v>
      </c>
      <c r="I150" s="266">
        <v>1405.5833333333335</v>
      </c>
      <c r="J150" s="266">
        <v>1461.8833333333337</v>
      </c>
      <c r="K150" s="266">
        <v>1476.2666666666669</v>
      </c>
      <c r="L150" s="266">
        <v>1490.0333333333338</v>
      </c>
      <c r="M150" s="267">
        <v>1462.5</v>
      </c>
      <c r="N150" s="267">
        <v>1434.35</v>
      </c>
      <c r="O150" s="267">
        <v>7366800</v>
      </c>
      <c r="P150" s="268">
        <v>-1.562061547095688E-2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45316</v>
      </c>
      <c r="E151" s="264">
        <v>4255.1000000000004</v>
      </c>
      <c r="F151" s="264">
        <v>4249.3666666666668</v>
      </c>
      <c r="G151" s="266">
        <v>4208.8833333333332</v>
      </c>
      <c r="H151" s="266">
        <v>4162.6666666666661</v>
      </c>
      <c r="I151" s="266">
        <v>4122.1833333333325</v>
      </c>
      <c r="J151" s="266">
        <v>4295.5833333333339</v>
      </c>
      <c r="K151" s="266">
        <v>4336.0666666666675</v>
      </c>
      <c r="L151" s="266">
        <v>4382.2833333333347</v>
      </c>
      <c r="M151" s="267">
        <v>4289.8500000000004</v>
      </c>
      <c r="N151" s="267">
        <v>4203.1499999999996</v>
      </c>
      <c r="O151" s="267">
        <v>670200</v>
      </c>
      <c r="P151" s="268">
        <v>3.425925925925926E-2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45316</v>
      </c>
      <c r="E152" s="264">
        <v>206.3</v>
      </c>
      <c r="F152" s="264">
        <v>207.08333333333334</v>
      </c>
      <c r="G152" s="266">
        <v>204.7166666666667</v>
      </c>
      <c r="H152" s="266">
        <v>203.13333333333335</v>
      </c>
      <c r="I152" s="266">
        <v>200.76666666666671</v>
      </c>
      <c r="J152" s="266">
        <v>208.66666666666669</v>
      </c>
      <c r="K152" s="266">
        <v>211.0333333333333</v>
      </c>
      <c r="L152" s="266">
        <v>212.61666666666667</v>
      </c>
      <c r="M152" s="267">
        <v>209.45</v>
      </c>
      <c r="N152" s="267">
        <v>205.5</v>
      </c>
      <c r="O152" s="267">
        <v>66951500</v>
      </c>
      <c r="P152" s="268">
        <v>-1.0864000910073375E-2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45316</v>
      </c>
      <c r="E153" s="264">
        <v>38889.199999999997</v>
      </c>
      <c r="F153" s="264">
        <v>38955.333333333336</v>
      </c>
      <c r="G153" s="266">
        <v>38648.866666666669</v>
      </c>
      <c r="H153" s="266">
        <v>38408.533333333333</v>
      </c>
      <c r="I153" s="266">
        <v>38102.066666666666</v>
      </c>
      <c r="J153" s="266">
        <v>39195.666666666672</v>
      </c>
      <c r="K153" s="266">
        <v>39502.133333333331</v>
      </c>
      <c r="L153" s="266">
        <v>39742.466666666674</v>
      </c>
      <c r="M153" s="267">
        <v>39261.800000000003</v>
      </c>
      <c r="N153" s="267">
        <v>38715</v>
      </c>
      <c r="O153" s="267">
        <v>150015</v>
      </c>
      <c r="P153" s="268">
        <v>2.3015548281505729E-2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45316</v>
      </c>
      <c r="E154" s="264">
        <v>939.85</v>
      </c>
      <c r="F154" s="264">
        <v>936.78333333333342</v>
      </c>
      <c r="G154" s="266">
        <v>926.26666666666688</v>
      </c>
      <c r="H154" s="266">
        <v>912.68333333333351</v>
      </c>
      <c r="I154" s="266">
        <v>902.16666666666697</v>
      </c>
      <c r="J154" s="266">
        <v>950.36666666666679</v>
      </c>
      <c r="K154" s="266">
        <v>960.88333333333344</v>
      </c>
      <c r="L154" s="266">
        <v>974.4666666666667</v>
      </c>
      <c r="M154" s="267">
        <v>947.3</v>
      </c>
      <c r="N154" s="267">
        <v>923.2</v>
      </c>
      <c r="O154" s="267">
        <v>12807000</v>
      </c>
      <c r="P154" s="268">
        <v>2.756047659164761E-2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45316</v>
      </c>
      <c r="E155" s="264">
        <v>7391.9</v>
      </c>
      <c r="F155" s="264">
        <v>7393.7666666666664</v>
      </c>
      <c r="G155" s="266">
        <v>7323.4333333333325</v>
      </c>
      <c r="H155" s="266">
        <v>7254.9666666666662</v>
      </c>
      <c r="I155" s="266">
        <v>7184.6333333333323</v>
      </c>
      <c r="J155" s="266">
        <v>7462.2333333333327</v>
      </c>
      <c r="K155" s="266">
        <v>7532.5666666666666</v>
      </c>
      <c r="L155" s="266">
        <v>7601.0333333333328</v>
      </c>
      <c r="M155" s="267">
        <v>7464.1</v>
      </c>
      <c r="N155" s="267">
        <v>7325.3</v>
      </c>
      <c r="O155" s="267">
        <v>1755100</v>
      </c>
      <c r="P155" s="268">
        <v>-9.1079865657198156E-4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45316</v>
      </c>
      <c r="E156" s="264">
        <v>224.1</v>
      </c>
      <c r="F156" s="264">
        <v>224.58333333333334</v>
      </c>
      <c r="G156" s="266">
        <v>222.16666666666669</v>
      </c>
      <c r="H156" s="266">
        <v>220.23333333333335</v>
      </c>
      <c r="I156" s="266">
        <v>217.81666666666669</v>
      </c>
      <c r="J156" s="266">
        <v>226.51666666666668</v>
      </c>
      <c r="K156" s="266">
        <v>228.93333333333337</v>
      </c>
      <c r="L156" s="266">
        <v>230.86666666666667</v>
      </c>
      <c r="M156" s="267">
        <v>227</v>
      </c>
      <c r="N156" s="267">
        <v>222.65</v>
      </c>
      <c r="O156" s="267">
        <v>33369000</v>
      </c>
      <c r="P156" s="268">
        <v>-4.1185423941266005E-3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45316</v>
      </c>
      <c r="E157" s="264">
        <v>386.2</v>
      </c>
      <c r="F157" s="264">
        <v>386.66666666666669</v>
      </c>
      <c r="G157" s="266">
        <v>381.93333333333339</v>
      </c>
      <c r="H157" s="266">
        <v>377.66666666666669</v>
      </c>
      <c r="I157" s="266">
        <v>372.93333333333339</v>
      </c>
      <c r="J157" s="266">
        <v>390.93333333333339</v>
      </c>
      <c r="K157" s="266">
        <v>395.66666666666663</v>
      </c>
      <c r="L157" s="266">
        <v>399.93333333333339</v>
      </c>
      <c r="M157" s="267">
        <v>391.4</v>
      </c>
      <c r="N157" s="267">
        <v>382.4</v>
      </c>
      <c r="O157" s="267">
        <v>64576875</v>
      </c>
      <c r="P157" s="268">
        <v>3.6122855011191245E-2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45316</v>
      </c>
      <c r="E158" s="264">
        <v>2741.65</v>
      </c>
      <c r="F158" s="264">
        <v>2741.5499999999997</v>
      </c>
      <c r="G158" s="266">
        <v>2703.0999999999995</v>
      </c>
      <c r="H158" s="266">
        <v>2664.5499999999997</v>
      </c>
      <c r="I158" s="266">
        <v>2626.0999999999995</v>
      </c>
      <c r="J158" s="266">
        <v>2780.0999999999995</v>
      </c>
      <c r="K158" s="266">
        <v>2818.5499999999993</v>
      </c>
      <c r="L158" s="266">
        <v>2857.0999999999995</v>
      </c>
      <c r="M158" s="267">
        <v>2780</v>
      </c>
      <c r="N158" s="267">
        <v>2703</v>
      </c>
      <c r="O158" s="267">
        <v>2663250</v>
      </c>
      <c r="P158" s="268">
        <v>0.13559322033898305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45316</v>
      </c>
      <c r="E159" s="264">
        <v>3546</v>
      </c>
      <c r="F159" s="264">
        <v>3531.9666666666667</v>
      </c>
      <c r="G159" s="266">
        <v>3511.0333333333333</v>
      </c>
      <c r="H159" s="266">
        <v>3476.0666666666666</v>
      </c>
      <c r="I159" s="266">
        <v>3455.1333333333332</v>
      </c>
      <c r="J159" s="266">
        <v>3566.9333333333334</v>
      </c>
      <c r="K159" s="266">
        <v>3587.8666666666668</v>
      </c>
      <c r="L159" s="266">
        <v>3622.8333333333335</v>
      </c>
      <c r="M159" s="267">
        <v>3552.9</v>
      </c>
      <c r="N159" s="267">
        <v>3497</v>
      </c>
      <c r="O159" s="267">
        <v>2126000</v>
      </c>
      <c r="P159" s="268">
        <v>1.1778703152885187E-2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45316</v>
      </c>
      <c r="E160" s="264">
        <v>96.4</v>
      </c>
      <c r="F160" s="264">
        <v>96.316666666666677</v>
      </c>
      <c r="G160" s="266">
        <v>95.433333333333351</v>
      </c>
      <c r="H160" s="266">
        <v>94.466666666666669</v>
      </c>
      <c r="I160" s="266">
        <v>93.583333333333343</v>
      </c>
      <c r="J160" s="266">
        <v>97.28333333333336</v>
      </c>
      <c r="K160" s="266">
        <v>98.166666666666686</v>
      </c>
      <c r="L160" s="266">
        <v>99.133333333333368</v>
      </c>
      <c r="M160" s="267">
        <v>97.2</v>
      </c>
      <c r="N160" s="267">
        <v>95.35</v>
      </c>
      <c r="O160" s="267">
        <v>221680000</v>
      </c>
      <c r="P160" s="268">
        <v>4.0946479689821357E-3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45316</v>
      </c>
      <c r="E161" s="264">
        <v>5535.75</v>
      </c>
      <c r="F161" s="264">
        <v>5541.2</v>
      </c>
      <c r="G161" s="266">
        <v>5464.45</v>
      </c>
      <c r="H161" s="266">
        <v>5393.15</v>
      </c>
      <c r="I161" s="266">
        <v>5316.4</v>
      </c>
      <c r="J161" s="266">
        <v>5612.5</v>
      </c>
      <c r="K161" s="266">
        <v>5689.25</v>
      </c>
      <c r="L161" s="266">
        <v>5760.55</v>
      </c>
      <c r="M161" s="267">
        <v>5617.95</v>
      </c>
      <c r="N161" s="267">
        <v>5469.9</v>
      </c>
      <c r="O161" s="267">
        <v>1606900</v>
      </c>
      <c r="P161" s="268">
        <v>3.5907684373388343E-2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45316</v>
      </c>
      <c r="E162" s="264">
        <v>238.8</v>
      </c>
      <c r="F162" s="264">
        <v>238.45000000000002</v>
      </c>
      <c r="G162" s="266">
        <v>236.70000000000005</v>
      </c>
      <c r="H162" s="266">
        <v>234.60000000000002</v>
      </c>
      <c r="I162" s="266">
        <v>232.85000000000005</v>
      </c>
      <c r="J162" s="266">
        <v>240.55000000000004</v>
      </c>
      <c r="K162" s="266">
        <v>242.29999999999998</v>
      </c>
      <c r="L162" s="266">
        <v>244.40000000000003</v>
      </c>
      <c r="M162" s="267">
        <v>240.2</v>
      </c>
      <c r="N162" s="267">
        <v>236.35</v>
      </c>
      <c r="O162" s="267">
        <v>74908800</v>
      </c>
      <c r="P162" s="268">
        <v>-6.2436962681907695E-4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45316</v>
      </c>
      <c r="E163" s="264">
        <v>1675.4</v>
      </c>
      <c r="F163" s="264">
        <v>1673.5333333333335</v>
      </c>
      <c r="G163" s="266">
        <v>1663.866666666667</v>
      </c>
      <c r="H163" s="266">
        <v>1652.3333333333335</v>
      </c>
      <c r="I163" s="266">
        <v>1642.666666666667</v>
      </c>
      <c r="J163" s="266">
        <v>1685.0666666666671</v>
      </c>
      <c r="K163" s="266">
        <v>1694.7333333333336</v>
      </c>
      <c r="L163" s="266">
        <v>1706.2666666666671</v>
      </c>
      <c r="M163" s="267">
        <v>1683.2</v>
      </c>
      <c r="N163" s="267">
        <v>1662</v>
      </c>
      <c r="O163" s="267">
        <v>5438741</v>
      </c>
      <c r="P163" s="268">
        <v>5.8790904048807546E-2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45316</v>
      </c>
      <c r="E164" s="264">
        <v>1028.5</v>
      </c>
      <c r="F164" s="264">
        <v>1024.3999999999999</v>
      </c>
      <c r="G164" s="266">
        <v>1017.1499999999996</v>
      </c>
      <c r="H164" s="266">
        <v>1005.7999999999997</v>
      </c>
      <c r="I164" s="266">
        <v>998.5499999999995</v>
      </c>
      <c r="J164" s="266">
        <v>1035.7499999999998</v>
      </c>
      <c r="K164" s="266">
        <v>1043.0000000000002</v>
      </c>
      <c r="L164" s="266">
        <v>1054.3499999999999</v>
      </c>
      <c r="M164" s="267">
        <v>1031.6500000000001</v>
      </c>
      <c r="N164" s="267">
        <v>1013.05</v>
      </c>
      <c r="O164" s="267">
        <v>2875550</v>
      </c>
      <c r="P164" s="268">
        <v>-2.4791006053617757E-2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45316</v>
      </c>
      <c r="E165" s="264">
        <v>282</v>
      </c>
      <c r="F165" s="264">
        <v>280.75</v>
      </c>
      <c r="G165" s="266">
        <v>274.64999999999998</v>
      </c>
      <c r="H165" s="266">
        <v>267.29999999999995</v>
      </c>
      <c r="I165" s="266">
        <v>261.19999999999993</v>
      </c>
      <c r="J165" s="266">
        <v>288.10000000000002</v>
      </c>
      <c r="K165" s="266">
        <v>294.20000000000005</v>
      </c>
      <c r="L165" s="266">
        <v>301.55000000000007</v>
      </c>
      <c r="M165" s="267">
        <v>286.85000000000002</v>
      </c>
      <c r="N165" s="267">
        <v>273.39999999999998</v>
      </c>
      <c r="O165" s="267">
        <v>50635000</v>
      </c>
      <c r="P165" s="268">
        <v>0.14896755162241887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45316</v>
      </c>
      <c r="E166" s="264">
        <v>416.05</v>
      </c>
      <c r="F166" s="264">
        <v>414.36666666666662</v>
      </c>
      <c r="G166" s="266">
        <v>410.28333333333325</v>
      </c>
      <c r="H166" s="266">
        <v>404.51666666666665</v>
      </c>
      <c r="I166" s="266">
        <v>400.43333333333328</v>
      </c>
      <c r="J166" s="266">
        <v>420.13333333333321</v>
      </c>
      <c r="K166" s="266">
        <v>424.21666666666658</v>
      </c>
      <c r="L166" s="266">
        <v>429.98333333333318</v>
      </c>
      <c r="M166" s="267">
        <v>418.45</v>
      </c>
      <c r="N166" s="267">
        <v>408.6</v>
      </c>
      <c r="O166" s="267">
        <v>39430000</v>
      </c>
      <c r="P166" s="268">
        <v>2.7975584944048828E-3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45316</v>
      </c>
      <c r="E167" s="264">
        <v>2603.5</v>
      </c>
      <c r="F167" s="264">
        <v>2611.8833333333332</v>
      </c>
      <c r="G167" s="266">
        <v>2591.5666666666666</v>
      </c>
      <c r="H167" s="266">
        <v>2579.6333333333332</v>
      </c>
      <c r="I167" s="266">
        <v>2559.3166666666666</v>
      </c>
      <c r="J167" s="266">
        <v>2623.8166666666666</v>
      </c>
      <c r="K167" s="266">
        <v>2644.1333333333332</v>
      </c>
      <c r="L167" s="266">
        <v>2656.0666666666666</v>
      </c>
      <c r="M167" s="267">
        <v>2632.2</v>
      </c>
      <c r="N167" s="267">
        <v>2599.9499999999998</v>
      </c>
      <c r="O167" s="267">
        <v>33842250</v>
      </c>
      <c r="P167" s="268">
        <v>-7.8496042216358846E-3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45316</v>
      </c>
      <c r="E168" s="264">
        <v>124.8</v>
      </c>
      <c r="F168" s="264">
        <v>124.45</v>
      </c>
      <c r="G168" s="266">
        <v>121.9</v>
      </c>
      <c r="H168" s="266">
        <v>119</v>
      </c>
      <c r="I168" s="266">
        <v>116.45</v>
      </c>
      <c r="J168" s="266">
        <v>127.35000000000001</v>
      </c>
      <c r="K168" s="266">
        <v>129.89999999999998</v>
      </c>
      <c r="L168" s="266">
        <v>132.80000000000001</v>
      </c>
      <c r="M168" s="267">
        <v>127</v>
      </c>
      <c r="N168" s="267">
        <v>121.55</v>
      </c>
      <c r="O168" s="267">
        <v>167344000</v>
      </c>
      <c r="P168" s="268">
        <v>4.553406307792273E-2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45316</v>
      </c>
      <c r="E169" s="264">
        <v>766.7</v>
      </c>
      <c r="F169" s="264">
        <v>768.23333333333323</v>
      </c>
      <c r="G169" s="266">
        <v>763.46666666666647</v>
      </c>
      <c r="H169" s="266">
        <v>760.23333333333323</v>
      </c>
      <c r="I169" s="266">
        <v>755.46666666666647</v>
      </c>
      <c r="J169" s="266">
        <v>771.46666666666647</v>
      </c>
      <c r="K169" s="266">
        <v>776.23333333333312</v>
      </c>
      <c r="L169" s="266">
        <v>779.46666666666647</v>
      </c>
      <c r="M169" s="267">
        <v>773</v>
      </c>
      <c r="N169" s="267">
        <v>765</v>
      </c>
      <c r="O169" s="267">
        <v>15063200</v>
      </c>
      <c r="P169" s="268">
        <v>4.7335632439648459E-2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45316</v>
      </c>
      <c r="E170" s="264">
        <v>1443.85</v>
      </c>
      <c r="F170" s="264">
        <v>1441.1833333333334</v>
      </c>
      <c r="G170" s="266">
        <v>1434.8666666666668</v>
      </c>
      <c r="H170" s="266">
        <v>1425.8833333333334</v>
      </c>
      <c r="I170" s="266">
        <v>1419.5666666666668</v>
      </c>
      <c r="J170" s="266">
        <v>1450.1666666666667</v>
      </c>
      <c r="K170" s="266">
        <v>1456.4833333333333</v>
      </c>
      <c r="L170" s="266">
        <v>1465.4666666666667</v>
      </c>
      <c r="M170" s="267">
        <v>1447.5</v>
      </c>
      <c r="N170" s="267">
        <v>1432.2</v>
      </c>
      <c r="O170" s="267">
        <v>6528750</v>
      </c>
      <c r="P170" s="268">
        <v>8.2233032198285854E-3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45316</v>
      </c>
      <c r="E171" s="264">
        <v>647.45000000000005</v>
      </c>
      <c r="F171" s="264">
        <v>648.43333333333328</v>
      </c>
      <c r="G171" s="266">
        <v>642.46666666666658</v>
      </c>
      <c r="H171" s="266">
        <v>637.48333333333335</v>
      </c>
      <c r="I171" s="266">
        <v>631.51666666666665</v>
      </c>
      <c r="J171" s="266">
        <v>653.41666666666652</v>
      </c>
      <c r="K171" s="266">
        <v>659.38333333333321</v>
      </c>
      <c r="L171" s="266">
        <v>664.36666666666645</v>
      </c>
      <c r="M171" s="267">
        <v>654.4</v>
      </c>
      <c r="N171" s="267">
        <v>643.45000000000005</v>
      </c>
      <c r="O171" s="267">
        <v>90681000</v>
      </c>
      <c r="P171" s="268">
        <v>5.6038849875973865E-2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45316</v>
      </c>
      <c r="E172" s="264">
        <v>28889.3</v>
      </c>
      <c r="F172" s="264">
        <v>28853.216666666664</v>
      </c>
      <c r="G172" s="266">
        <v>28721.433333333327</v>
      </c>
      <c r="H172" s="266">
        <v>28553.566666666662</v>
      </c>
      <c r="I172" s="266">
        <v>28421.783333333326</v>
      </c>
      <c r="J172" s="266">
        <v>29021.083333333328</v>
      </c>
      <c r="K172" s="266">
        <v>29152.866666666661</v>
      </c>
      <c r="L172" s="266">
        <v>29320.73333333333</v>
      </c>
      <c r="M172" s="267">
        <v>28985</v>
      </c>
      <c r="N172" s="267">
        <v>28685.35</v>
      </c>
      <c r="O172" s="267">
        <v>157575</v>
      </c>
      <c r="P172" s="268">
        <v>1.3018322082931534E-2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45316</v>
      </c>
      <c r="E173" s="264">
        <v>4050.75</v>
      </c>
      <c r="F173" s="264">
        <v>4030.35</v>
      </c>
      <c r="G173" s="266">
        <v>4005.7</v>
      </c>
      <c r="H173" s="266">
        <v>3960.65</v>
      </c>
      <c r="I173" s="266">
        <v>3936</v>
      </c>
      <c r="J173" s="266">
        <v>4075.3999999999996</v>
      </c>
      <c r="K173" s="266">
        <v>4100.05</v>
      </c>
      <c r="L173" s="266">
        <v>4145.0999999999995</v>
      </c>
      <c r="M173" s="267">
        <v>4055</v>
      </c>
      <c r="N173" s="267">
        <v>3985.3</v>
      </c>
      <c r="O173" s="267">
        <v>1879500</v>
      </c>
      <c r="P173" s="268">
        <v>-1.5556253928346952E-2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45316</v>
      </c>
      <c r="E174" s="264">
        <v>2502.3000000000002</v>
      </c>
      <c r="F174" s="264">
        <v>2500.8166666666666</v>
      </c>
      <c r="G174" s="266">
        <v>2476.5333333333333</v>
      </c>
      <c r="H174" s="266">
        <v>2450.7666666666669</v>
      </c>
      <c r="I174" s="266">
        <v>2426.4833333333336</v>
      </c>
      <c r="J174" s="266">
        <v>2526.583333333333</v>
      </c>
      <c r="K174" s="266">
        <v>2550.8666666666659</v>
      </c>
      <c r="L174" s="266">
        <v>2576.6333333333328</v>
      </c>
      <c r="M174" s="267">
        <v>2525.1</v>
      </c>
      <c r="N174" s="267">
        <v>2475.0500000000002</v>
      </c>
      <c r="O174" s="267">
        <v>3877125</v>
      </c>
      <c r="P174" s="268">
        <v>1.932367149758454E-2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45316</v>
      </c>
      <c r="E175" s="264">
        <v>2072.6999999999998</v>
      </c>
      <c r="F175" s="264">
        <v>2072</v>
      </c>
      <c r="G175" s="266">
        <v>2056.1999999999998</v>
      </c>
      <c r="H175" s="266">
        <v>2039.6999999999998</v>
      </c>
      <c r="I175" s="266">
        <v>2023.8999999999996</v>
      </c>
      <c r="J175" s="266">
        <v>2088.5</v>
      </c>
      <c r="K175" s="266">
        <v>2104.3000000000002</v>
      </c>
      <c r="L175" s="266">
        <v>2120.8000000000002</v>
      </c>
      <c r="M175" s="267">
        <v>2087.8000000000002</v>
      </c>
      <c r="N175" s="267">
        <v>2055.5</v>
      </c>
      <c r="O175" s="267">
        <v>8823000</v>
      </c>
      <c r="P175" s="268">
        <v>3.3779746212520653E-2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45316</v>
      </c>
      <c r="E176" s="264">
        <v>1266.2</v>
      </c>
      <c r="F176" s="264">
        <v>1268.9833333333333</v>
      </c>
      <c r="G176" s="266">
        <v>1257.4666666666667</v>
      </c>
      <c r="H176" s="266">
        <v>1248.7333333333333</v>
      </c>
      <c r="I176" s="266">
        <v>1237.2166666666667</v>
      </c>
      <c r="J176" s="266">
        <v>1277.7166666666667</v>
      </c>
      <c r="K176" s="266">
        <v>1289.2333333333336</v>
      </c>
      <c r="L176" s="266">
        <v>1297.9666666666667</v>
      </c>
      <c r="M176" s="267">
        <v>1280.5</v>
      </c>
      <c r="N176" s="267">
        <v>1260.25</v>
      </c>
      <c r="O176" s="267">
        <v>12982200</v>
      </c>
      <c r="P176" s="268">
        <v>2.4357912178956088E-2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45316</v>
      </c>
      <c r="E177" s="264">
        <v>717.2</v>
      </c>
      <c r="F177" s="264">
        <v>716.4</v>
      </c>
      <c r="G177" s="266">
        <v>712.8</v>
      </c>
      <c r="H177" s="266">
        <v>708.4</v>
      </c>
      <c r="I177" s="266">
        <v>704.8</v>
      </c>
      <c r="J177" s="266">
        <v>720.8</v>
      </c>
      <c r="K177" s="266">
        <v>724.40000000000009</v>
      </c>
      <c r="L177" s="266">
        <v>728.8</v>
      </c>
      <c r="M177" s="267">
        <v>720</v>
      </c>
      <c r="N177" s="267">
        <v>712</v>
      </c>
      <c r="O177" s="267">
        <v>7615500</v>
      </c>
      <c r="P177" s="268">
        <v>-5.4848188050930459E-3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45316</v>
      </c>
      <c r="E178" s="264">
        <v>708.15</v>
      </c>
      <c r="F178" s="264">
        <v>708.5333333333333</v>
      </c>
      <c r="G178" s="266">
        <v>702.76666666666665</v>
      </c>
      <c r="H178" s="266">
        <v>697.38333333333333</v>
      </c>
      <c r="I178" s="266">
        <v>691.61666666666667</v>
      </c>
      <c r="J178" s="266">
        <v>713.91666666666663</v>
      </c>
      <c r="K178" s="266">
        <v>719.68333333333328</v>
      </c>
      <c r="L178" s="266">
        <v>725.06666666666661</v>
      </c>
      <c r="M178" s="267">
        <v>714.3</v>
      </c>
      <c r="N178" s="267">
        <v>703.15</v>
      </c>
      <c r="O178" s="267">
        <v>7196000</v>
      </c>
      <c r="P178" s="268">
        <v>6.7022538552787669E-2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45316</v>
      </c>
      <c r="E179" s="264">
        <v>1114.25</v>
      </c>
      <c r="F179" s="264">
        <v>1113.4166666666667</v>
      </c>
      <c r="G179" s="266">
        <v>1093.8333333333335</v>
      </c>
      <c r="H179" s="266">
        <v>1073.4166666666667</v>
      </c>
      <c r="I179" s="266">
        <v>1053.8333333333335</v>
      </c>
      <c r="J179" s="266">
        <v>1133.8333333333335</v>
      </c>
      <c r="K179" s="266">
        <v>1153.416666666667</v>
      </c>
      <c r="L179" s="266">
        <v>1173.8333333333335</v>
      </c>
      <c r="M179" s="267">
        <v>1133</v>
      </c>
      <c r="N179" s="267">
        <v>1093</v>
      </c>
      <c r="O179" s="267">
        <v>11866800</v>
      </c>
      <c r="P179" s="268">
        <v>1.8841195636775748E-2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45316</v>
      </c>
      <c r="E180" s="264">
        <v>1762</v>
      </c>
      <c r="F180" s="264">
        <v>1762.6833333333334</v>
      </c>
      <c r="G180" s="266">
        <v>1742.3166666666668</v>
      </c>
      <c r="H180" s="266">
        <v>1722.6333333333334</v>
      </c>
      <c r="I180" s="266">
        <v>1702.2666666666669</v>
      </c>
      <c r="J180" s="266">
        <v>1782.3666666666668</v>
      </c>
      <c r="K180" s="266">
        <v>1802.7333333333336</v>
      </c>
      <c r="L180" s="266">
        <v>1822.4166666666667</v>
      </c>
      <c r="M180" s="267">
        <v>1783.05</v>
      </c>
      <c r="N180" s="267">
        <v>1743</v>
      </c>
      <c r="O180" s="267">
        <v>6837000</v>
      </c>
      <c r="P180" s="268">
        <v>4.3020594965675056E-2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45316</v>
      </c>
      <c r="E181" s="264">
        <v>1083.8499999999999</v>
      </c>
      <c r="F181" s="264">
        <v>1074.3333333333333</v>
      </c>
      <c r="G181" s="266">
        <v>1060.4166666666665</v>
      </c>
      <c r="H181" s="266">
        <v>1036.9833333333333</v>
      </c>
      <c r="I181" s="266">
        <v>1023.0666666666666</v>
      </c>
      <c r="J181" s="266">
        <v>1097.7666666666664</v>
      </c>
      <c r="K181" s="266">
        <v>1111.6833333333329</v>
      </c>
      <c r="L181" s="266">
        <v>1135.1166666666663</v>
      </c>
      <c r="M181" s="267">
        <v>1088.25</v>
      </c>
      <c r="N181" s="267">
        <v>1050.9000000000001</v>
      </c>
      <c r="O181" s="267">
        <v>8955000</v>
      </c>
      <c r="P181" s="268">
        <v>0.15859338612016768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45316</v>
      </c>
      <c r="E182" s="264">
        <v>786.75</v>
      </c>
      <c r="F182" s="264">
        <v>784.80000000000007</v>
      </c>
      <c r="G182" s="266">
        <v>760.20000000000016</v>
      </c>
      <c r="H182" s="266">
        <v>733.65000000000009</v>
      </c>
      <c r="I182" s="266">
        <v>709.05000000000018</v>
      </c>
      <c r="J182" s="266">
        <v>811.35000000000014</v>
      </c>
      <c r="K182" s="266">
        <v>835.95</v>
      </c>
      <c r="L182" s="266">
        <v>862.50000000000011</v>
      </c>
      <c r="M182" s="267">
        <v>809.4</v>
      </c>
      <c r="N182" s="267">
        <v>758.25</v>
      </c>
      <c r="O182" s="267">
        <v>61269300</v>
      </c>
      <c r="P182" s="268">
        <v>5.7504058241920411E-2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45316</v>
      </c>
      <c r="E183" s="264">
        <v>334.3</v>
      </c>
      <c r="F183" s="264">
        <v>333.68333333333334</v>
      </c>
      <c r="G183" s="266">
        <v>328.61666666666667</v>
      </c>
      <c r="H183" s="266">
        <v>322.93333333333334</v>
      </c>
      <c r="I183" s="266">
        <v>317.86666666666667</v>
      </c>
      <c r="J183" s="266">
        <v>339.36666666666667</v>
      </c>
      <c r="K183" s="266">
        <v>344.43333333333339</v>
      </c>
      <c r="L183" s="266">
        <v>350.11666666666667</v>
      </c>
      <c r="M183" s="267">
        <v>338.75</v>
      </c>
      <c r="N183" s="267">
        <v>328</v>
      </c>
      <c r="O183" s="267">
        <v>97405875</v>
      </c>
      <c r="P183" s="268">
        <v>5.5468885422083546E-4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45316</v>
      </c>
      <c r="E184" s="264">
        <v>140.65</v>
      </c>
      <c r="F184" s="264">
        <v>140.46666666666667</v>
      </c>
      <c r="G184" s="266">
        <v>138.38333333333333</v>
      </c>
      <c r="H184" s="266">
        <v>136.11666666666665</v>
      </c>
      <c r="I184" s="266">
        <v>134.0333333333333</v>
      </c>
      <c r="J184" s="266">
        <v>142.73333333333335</v>
      </c>
      <c r="K184" s="266">
        <v>144.81666666666666</v>
      </c>
      <c r="L184" s="266">
        <v>147.08333333333337</v>
      </c>
      <c r="M184" s="267">
        <v>142.55000000000001</v>
      </c>
      <c r="N184" s="267">
        <v>138.19999999999999</v>
      </c>
      <c r="O184" s="267">
        <v>211189000</v>
      </c>
      <c r="P184" s="268">
        <v>1.5095037935865916E-2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45316</v>
      </c>
      <c r="E185" s="264">
        <v>3817.1</v>
      </c>
      <c r="F185" s="264">
        <v>3819.6</v>
      </c>
      <c r="G185" s="266">
        <v>3790.5</v>
      </c>
      <c r="H185" s="266">
        <v>3763.9</v>
      </c>
      <c r="I185" s="266">
        <v>3734.8</v>
      </c>
      <c r="J185" s="266">
        <v>3846.2</v>
      </c>
      <c r="K185" s="266">
        <v>3875.2999999999993</v>
      </c>
      <c r="L185" s="266">
        <v>3901.8999999999996</v>
      </c>
      <c r="M185" s="267">
        <v>3848.7</v>
      </c>
      <c r="N185" s="267">
        <v>3793</v>
      </c>
      <c r="O185" s="267">
        <v>11814950</v>
      </c>
      <c r="P185" s="268">
        <v>2.3280487435205676E-2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45316</v>
      </c>
      <c r="E186" s="264">
        <v>1281.9000000000001</v>
      </c>
      <c r="F186" s="264">
        <v>1286.8500000000001</v>
      </c>
      <c r="G186" s="266">
        <v>1271.2500000000002</v>
      </c>
      <c r="H186" s="266">
        <v>1260.6000000000001</v>
      </c>
      <c r="I186" s="266">
        <v>1245.0000000000002</v>
      </c>
      <c r="J186" s="266">
        <v>1297.5000000000002</v>
      </c>
      <c r="K186" s="266">
        <v>1313.1000000000001</v>
      </c>
      <c r="L186" s="266">
        <v>1323.7500000000002</v>
      </c>
      <c r="M186" s="267">
        <v>1302.45</v>
      </c>
      <c r="N186" s="267">
        <v>1276.2</v>
      </c>
      <c r="O186" s="267">
        <v>14016600</v>
      </c>
      <c r="P186" s="268">
        <v>-4.2804554404588649E-5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45316</v>
      </c>
      <c r="E187" s="264">
        <v>3709.8</v>
      </c>
      <c r="F187" s="264">
        <v>3716.7666666666664</v>
      </c>
      <c r="G187" s="266">
        <v>3685.2833333333328</v>
      </c>
      <c r="H187" s="266">
        <v>3660.7666666666664</v>
      </c>
      <c r="I187" s="266">
        <v>3629.2833333333328</v>
      </c>
      <c r="J187" s="266">
        <v>3741.2833333333328</v>
      </c>
      <c r="K187" s="266">
        <v>3772.7666666666664</v>
      </c>
      <c r="L187" s="266">
        <v>3797.2833333333328</v>
      </c>
      <c r="M187" s="267">
        <v>3748.25</v>
      </c>
      <c r="N187" s="267">
        <v>3692.25</v>
      </c>
      <c r="O187" s="267">
        <v>4772425</v>
      </c>
      <c r="P187" s="268">
        <v>-8.4354434061738714E-3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45316</v>
      </c>
      <c r="E188" s="264">
        <v>2319.25</v>
      </c>
      <c r="F188" s="264">
        <v>2304.0166666666669</v>
      </c>
      <c r="G188" s="266">
        <v>2285.2333333333336</v>
      </c>
      <c r="H188" s="266">
        <v>2251.2166666666667</v>
      </c>
      <c r="I188" s="266">
        <v>2232.4333333333334</v>
      </c>
      <c r="J188" s="266">
        <v>2338.0333333333338</v>
      </c>
      <c r="K188" s="266">
        <v>2356.8166666666675</v>
      </c>
      <c r="L188" s="266">
        <v>2390.8333333333339</v>
      </c>
      <c r="M188" s="267">
        <v>2322.8000000000002</v>
      </c>
      <c r="N188" s="267">
        <v>2270</v>
      </c>
      <c r="O188" s="267">
        <v>1495000</v>
      </c>
      <c r="P188" s="268">
        <v>-5.0492219752302316E-2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45316</v>
      </c>
      <c r="E189" s="264">
        <v>3081.55</v>
      </c>
      <c r="F189" s="264">
        <v>3064.2000000000003</v>
      </c>
      <c r="G189" s="266">
        <v>3039.4000000000005</v>
      </c>
      <c r="H189" s="266">
        <v>2997.2500000000005</v>
      </c>
      <c r="I189" s="266">
        <v>2972.4500000000007</v>
      </c>
      <c r="J189" s="266">
        <v>3106.3500000000004</v>
      </c>
      <c r="K189" s="266">
        <v>3131.1500000000005</v>
      </c>
      <c r="L189" s="266">
        <v>3173.3</v>
      </c>
      <c r="M189" s="267">
        <v>3089</v>
      </c>
      <c r="N189" s="267">
        <v>3022.05</v>
      </c>
      <c r="O189" s="267">
        <v>2728800</v>
      </c>
      <c r="P189" s="268">
        <v>2.571041948579161E-2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45316</v>
      </c>
      <c r="E190" s="264">
        <v>2043.85</v>
      </c>
      <c r="F190" s="264">
        <v>2036.0333333333335</v>
      </c>
      <c r="G190" s="266">
        <v>2023.0666666666671</v>
      </c>
      <c r="H190" s="266">
        <v>2002.2833333333335</v>
      </c>
      <c r="I190" s="266">
        <v>1989.3166666666671</v>
      </c>
      <c r="J190" s="266">
        <v>2056.8166666666671</v>
      </c>
      <c r="K190" s="266">
        <v>2069.7833333333338</v>
      </c>
      <c r="L190" s="266">
        <v>2090.5666666666671</v>
      </c>
      <c r="M190" s="267">
        <v>2049</v>
      </c>
      <c r="N190" s="267">
        <v>2015.25</v>
      </c>
      <c r="O190" s="267">
        <v>5668600</v>
      </c>
      <c r="P190" s="268">
        <v>2.5387780943336498E-2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45316</v>
      </c>
      <c r="E191" s="264">
        <v>1796.9</v>
      </c>
      <c r="F191" s="264">
        <v>1783.9333333333334</v>
      </c>
      <c r="G191" s="266">
        <v>1760.8666666666668</v>
      </c>
      <c r="H191" s="266">
        <v>1724.8333333333335</v>
      </c>
      <c r="I191" s="266">
        <v>1701.7666666666669</v>
      </c>
      <c r="J191" s="266">
        <v>1819.9666666666667</v>
      </c>
      <c r="K191" s="266">
        <v>1843.0333333333333</v>
      </c>
      <c r="L191" s="266">
        <v>1879.0666666666666</v>
      </c>
      <c r="M191" s="267">
        <v>1807</v>
      </c>
      <c r="N191" s="267">
        <v>1747.9</v>
      </c>
      <c r="O191" s="267">
        <v>2905600</v>
      </c>
      <c r="P191" s="268">
        <v>8.3855565502834975E-2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45316</v>
      </c>
      <c r="E192" s="264">
        <v>10479.950000000001</v>
      </c>
      <c r="F192" s="264">
        <v>10456.766666666668</v>
      </c>
      <c r="G192" s="266">
        <v>10395.083333333336</v>
      </c>
      <c r="H192" s="266">
        <v>10310.216666666667</v>
      </c>
      <c r="I192" s="266">
        <v>10248.533333333335</v>
      </c>
      <c r="J192" s="266">
        <v>10541.633333333337</v>
      </c>
      <c r="K192" s="266">
        <v>10603.316666666668</v>
      </c>
      <c r="L192" s="266">
        <v>10688.183333333338</v>
      </c>
      <c r="M192" s="267">
        <v>10518.45</v>
      </c>
      <c r="N192" s="267">
        <v>10371.9</v>
      </c>
      <c r="O192" s="267">
        <v>2037300</v>
      </c>
      <c r="P192" s="268">
        <v>2.5572615152277874E-2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45316</v>
      </c>
      <c r="E193" s="264">
        <v>592.75</v>
      </c>
      <c r="F193" s="264">
        <v>593.33333333333337</v>
      </c>
      <c r="G193" s="266">
        <v>589.81666666666672</v>
      </c>
      <c r="H193" s="266">
        <v>586.88333333333333</v>
      </c>
      <c r="I193" s="266">
        <v>583.36666666666667</v>
      </c>
      <c r="J193" s="266">
        <v>596.26666666666677</v>
      </c>
      <c r="K193" s="266">
        <v>599.78333333333342</v>
      </c>
      <c r="L193" s="266">
        <v>602.71666666666681</v>
      </c>
      <c r="M193" s="267">
        <v>596.85</v>
      </c>
      <c r="N193" s="267">
        <v>590.4</v>
      </c>
      <c r="O193" s="267">
        <v>33871500</v>
      </c>
      <c r="P193" s="268">
        <v>2.7972855677424444E-2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45316</v>
      </c>
      <c r="E194" s="264">
        <v>260.95</v>
      </c>
      <c r="F194" s="264">
        <v>259.81666666666666</v>
      </c>
      <c r="G194" s="266">
        <v>257.23333333333335</v>
      </c>
      <c r="H194" s="266">
        <v>253.51666666666671</v>
      </c>
      <c r="I194" s="266">
        <v>250.93333333333339</v>
      </c>
      <c r="J194" s="266">
        <v>263.5333333333333</v>
      </c>
      <c r="K194" s="266">
        <v>266.11666666666667</v>
      </c>
      <c r="L194" s="266">
        <v>269.83333333333326</v>
      </c>
      <c r="M194" s="267">
        <v>262.39999999999998</v>
      </c>
      <c r="N194" s="267">
        <v>256.10000000000002</v>
      </c>
      <c r="O194" s="267">
        <v>77316800</v>
      </c>
      <c r="P194" s="268">
        <v>5.6542100135147877E-2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45316</v>
      </c>
      <c r="E195" s="264">
        <v>987.65</v>
      </c>
      <c r="F195" s="264">
        <v>986.86666666666667</v>
      </c>
      <c r="G195" s="266">
        <v>979.0333333333333</v>
      </c>
      <c r="H195" s="266">
        <v>970.41666666666663</v>
      </c>
      <c r="I195" s="266">
        <v>962.58333333333326</v>
      </c>
      <c r="J195" s="266">
        <v>995.48333333333335</v>
      </c>
      <c r="K195" s="266">
        <v>1003.3166666666666</v>
      </c>
      <c r="L195" s="266">
        <v>1011.9333333333334</v>
      </c>
      <c r="M195" s="267">
        <v>994.7</v>
      </c>
      <c r="N195" s="267">
        <v>978.25</v>
      </c>
      <c r="O195" s="267">
        <v>9477000</v>
      </c>
      <c r="P195" s="268">
        <v>2.9929577464788731E-2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45316</v>
      </c>
      <c r="E196" s="264">
        <v>473.65</v>
      </c>
      <c r="F196" s="264">
        <v>473.68333333333339</v>
      </c>
      <c r="G196" s="266">
        <v>469.06666666666678</v>
      </c>
      <c r="H196" s="266">
        <v>464.48333333333341</v>
      </c>
      <c r="I196" s="266">
        <v>459.86666666666679</v>
      </c>
      <c r="J196" s="266">
        <v>478.26666666666677</v>
      </c>
      <c r="K196" s="266">
        <v>482.88333333333333</v>
      </c>
      <c r="L196" s="266">
        <v>487.46666666666675</v>
      </c>
      <c r="M196" s="267">
        <v>478.3</v>
      </c>
      <c r="N196" s="267">
        <v>469.1</v>
      </c>
      <c r="O196" s="267">
        <v>49239000</v>
      </c>
      <c r="P196" s="268">
        <v>-1.4559755035874035E-2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45316</v>
      </c>
      <c r="E197" s="264">
        <v>277.25</v>
      </c>
      <c r="F197" s="264">
        <v>276.7</v>
      </c>
      <c r="G197" s="266">
        <v>272.29999999999995</v>
      </c>
      <c r="H197" s="266">
        <v>267.34999999999997</v>
      </c>
      <c r="I197" s="266">
        <v>262.94999999999993</v>
      </c>
      <c r="J197" s="266">
        <v>281.64999999999998</v>
      </c>
      <c r="K197" s="266">
        <v>286.04999999999995</v>
      </c>
      <c r="L197" s="266">
        <v>291</v>
      </c>
      <c r="M197" s="267">
        <v>281.10000000000002</v>
      </c>
      <c r="N197" s="267">
        <v>271.75</v>
      </c>
      <c r="O197" s="267">
        <v>103992000</v>
      </c>
      <c r="P197" s="268">
        <v>5.4257907542579073E-2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45316</v>
      </c>
      <c r="E198" s="264">
        <v>695.5</v>
      </c>
      <c r="F198" s="264">
        <v>693.91666666666663</v>
      </c>
      <c r="G198" s="266">
        <v>690.5333333333333</v>
      </c>
      <c r="H198" s="266">
        <v>685.56666666666672</v>
      </c>
      <c r="I198" s="266">
        <v>682.18333333333339</v>
      </c>
      <c r="J198" s="266">
        <v>698.88333333333321</v>
      </c>
      <c r="K198" s="266">
        <v>702.26666666666665</v>
      </c>
      <c r="L198" s="266">
        <v>707.23333333333312</v>
      </c>
      <c r="M198" s="267">
        <v>697.3</v>
      </c>
      <c r="N198" s="267">
        <v>688.95</v>
      </c>
      <c r="O198" s="267">
        <v>7269300</v>
      </c>
      <c r="P198" s="268">
        <v>1.0382787090317739E-2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2" t="s">
        <v>16</v>
      </c>
      <c r="B8" s="364"/>
      <c r="C8" s="367" t="s">
        <v>20</v>
      </c>
      <c r="D8" s="367" t="s">
        <v>21</v>
      </c>
      <c r="E8" s="359" t="s">
        <v>22</v>
      </c>
      <c r="F8" s="360"/>
      <c r="G8" s="361"/>
      <c r="H8" s="359" t="s">
        <v>23</v>
      </c>
      <c r="I8" s="360"/>
      <c r="J8" s="361"/>
      <c r="K8" s="26"/>
      <c r="L8" s="48"/>
      <c r="M8" s="48"/>
      <c r="N8" s="1"/>
      <c r="O8" s="1"/>
    </row>
    <row r="9" spans="1:15" ht="36" customHeight="1">
      <c r="A9" s="363"/>
      <c r="B9" s="366"/>
      <c r="C9" s="366"/>
      <c r="D9" s="3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21731.4</v>
      </c>
      <c r="D10" s="34">
        <v>21726.2</v>
      </c>
      <c r="E10" s="34">
        <v>21682.100000000002</v>
      </c>
      <c r="F10" s="34">
        <v>21632.800000000003</v>
      </c>
      <c r="G10" s="34">
        <v>21588.700000000004</v>
      </c>
      <c r="H10" s="34">
        <v>21775.5</v>
      </c>
      <c r="I10" s="34">
        <v>21819.599999999999</v>
      </c>
      <c r="J10" s="34">
        <v>21868.899999999998</v>
      </c>
      <c r="K10" s="34">
        <v>21770.3</v>
      </c>
      <c r="L10" s="34">
        <v>21676.9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48292.25</v>
      </c>
      <c r="D11" s="34">
        <v>48287.266666666663</v>
      </c>
      <c r="E11" s="34">
        <v>48096.833333333328</v>
      </c>
      <c r="F11" s="34">
        <v>47901.416666666664</v>
      </c>
      <c r="G11" s="34">
        <v>47710.98333333333</v>
      </c>
      <c r="H11" s="34">
        <v>48482.683333333327</v>
      </c>
      <c r="I11" s="34">
        <v>48673.116666666661</v>
      </c>
      <c r="J11" s="34">
        <v>48868.533333333326</v>
      </c>
      <c r="K11" s="34">
        <v>48477.7</v>
      </c>
      <c r="L11" s="34">
        <v>48091.85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4860.45</v>
      </c>
      <c r="D12" s="36">
        <v>4863.3</v>
      </c>
      <c r="E12" s="36">
        <v>4826.8500000000004</v>
      </c>
      <c r="F12" s="36">
        <v>4793.25</v>
      </c>
      <c r="G12" s="36">
        <v>4756.8</v>
      </c>
      <c r="H12" s="36">
        <v>4896.9000000000005</v>
      </c>
      <c r="I12" s="36">
        <v>4933.3499999999995</v>
      </c>
      <c r="J12" s="36">
        <v>4966.9500000000007</v>
      </c>
      <c r="K12" s="36">
        <v>4899.75</v>
      </c>
      <c r="L12" s="36">
        <v>4829.7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7303.4</v>
      </c>
      <c r="D13" s="36">
        <v>7295.0333333333328</v>
      </c>
      <c r="E13" s="36">
        <v>7269.8166666666657</v>
      </c>
      <c r="F13" s="36">
        <v>7236.2333333333327</v>
      </c>
      <c r="G13" s="36">
        <v>7211.0166666666655</v>
      </c>
      <c r="H13" s="36">
        <v>7328.6166666666659</v>
      </c>
      <c r="I13" s="36">
        <v>7353.833333333333</v>
      </c>
      <c r="J13" s="36">
        <v>7387.4166666666661</v>
      </c>
      <c r="K13" s="36">
        <v>7320.25</v>
      </c>
      <c r="L13" s="36">
        <v>7261.45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35515</v>
      </c>
      <c r="D14" s="36">
        <v>35563.716666666667</v>
      </c>
      <c r="E14" s="36">
        <v>35346.333333333336</v>
      </c>
      <c r="F14" s="36">
        <v>35177.666666666672</v>
      </c>
      <c r="G14" s="36">
        <v>34960.28333333334</v>
      </c>
      <c r="H14" s="36">
        <v>35732.383333333331</v>
      </c>
      <c r="I14" s="36">
        <v>35949.766666666663</v>
      </c>
      <c r="J14" s="36">
        <v>36118.433333333327</v>
      </c>
      <c r="K14" s="36">
        <v>35781.1</v>
      </c>
      <c r="L14" s="36">
        <v>35395.050000000003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7854.95</v>
      </c>
      <c r="D15" s="36">
        <v>7850.2166666666672</v>
      </c>
      <c r="E15" s="36">
        <v>7810.9833333333345</v>
      </c>
      <c r="F15" s="36">
        <v>7767.0166666666673</v>
      </c>
      <c r="G15" s="36">
        <v>7727.7833333333347</v>
      </c>
      <c r="H15" s="36">
        <v>7894.1833333333343</v>
      </c>
      <c r="I15" s="36">
        <v>7933.4166666666679</v>
      </c>
      <c r="J15" s="36">
        <v>7977.3833333333341</v>
      </c>
      <c r="K15" s="36">
        <v>7889.45</v>
      </c>
      <c r="L15" s="36">
        <v>7806.25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13144.95</v>
      </c>
      <c r="D16" s="36">
        <v>13114.9</v>
      </c>
      <c r="E16" s="36">
        <v>13067.599999999999</v>
      </c>
      <c r="F16" s="36">
        <v>12990.249999999998</v>
      </c>
      <c r="G16" s="36">
        <v>12942.949999999997</v>
      </c>
      <c r="H16" s="36">
        <v>13192.25</v>
      </c>
      <c r="I16" s="36">
        <v>13239.55</v>
      </c>
      <c r="J16" s="36">
        <v>13316.900000000001</v>
      </c>
      <c r="K16" s="36">
        <v>13162.2</v>
      </c>
      <c r="L16" s="36">
        <v>13037.55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4674.8500000000004</v>
      </c>
      <c r="D17" s="36">
        <v>4660.4833333333336</v>
      </c>
      <c r="E17" s="36">
        <v>4632.9666666666672</v>
      </c>
      <c r="F17" s="36">
        <v>4591.0833333333339</v>
      </c>
      <c r="G17" s="36">
        <v>4563.5666666666675</v>
      </c>
      <c r="H17" s="36">
        <v>4702.3666666666668</v>
      </c>
      <c r="I17" s="36">
        <v>4729.8833333333332</v>
      </c>
      <c r="J17" s="36">
        <v>4771.7666666666664</v>
      </c>
      <c r="K17" s="31">
        <v>4688</v>
      </c>
      <c r="L17" s="31">
        <v>4618.6000000000004</v>
      </c>
      <c r="M17" s="31">
        <v>1.4799100000000001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22851.25</v>
      </c>
      <c r="D18" s="36">
        <v>22757.083333333332</v>
      </c>
      <c r="E18" s="36">
        <v>22614.166666666664</v>
      </c>
      <c r="F18" s="36">
        <v>22377.083333333332</v>
      </c>
      <c r="G18" s="36">
        <v>22234.166666666664</v>
      </c>
      <c r="H18" s="36">
        <v>22994.166666666664</v>
      </c>
      <c r="I18" s="36">
        <v>23137.083333333328</v>
      </c>
      <c r="J18" s="36">
        <v>23374.166666666664</v>
      </c>
      <c r="K18" s="31">
        <v>22900</v>
      </c>
      <c r="L18" s="31">
        <v>22520</v>
      </c>
      <c r="M18" s="31">
        <v>0.19647999999999999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166.4</v>
      </c>
      <c r="D19" s="36">
        <v>165.35000000000002</v>
      </c>
      <c r="E19" s="36">
        <v>163.65000000000003</v>
      </c>
      <c r="F19" s="36">
        <v>160.9</v>
      </c>
      <c r="G19" s="36">
        <v>159.20000000000002</v>
      </c>
      <c r="H19" s="36">
        <v>168.10000000000005</v>
      </c>
      <c r="I19" s="36">
        <v>169.80000000000004</v>
      </c>
      <c r="J19" s="36">
        <v>172.55000000000007</v>
      </c>
      <c r="K19" s="31">
        <v>167.05</v>
      </c>
      <c r="L19" s="31">
        <v>162.6</v>
      </c>
      <c r="M19" s="31">
        <v>97.623630000000006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223.7</v>
      </c>
      <c r="D20" s="36">
        <v>222.9</v>
      </c>
      <c r="E20" s="36">
        <v>220.8</v>
      </c>
      <c r="F20" s="36">
        <v>217.9</v>
      </c>
      <c r="G20" s="36">
        <v>215.8</v>
      </c>
      <c r="H20" s="36">
        <v>225.8</v>
      </c>
      <c r="I20" s="36">
        <v>227.89999999999998</v>
      </c>
      <c r="J20" s="36">
        <v>230.8</v>
      </c>
      <c r="K20" s="31">
        <v>225</v>
      </c>
      <c r="L20" s="31">
        <v>220</v>
      </c>
      <c r="M20" s="31">
        <v>26.61083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2211.25</v>
      </c>
      <c r="D21" s="36">
        <v>2199.5</v>
      </c>
      <c r="E21" s="36">
        <v>2183.4</v>
      </c>
      <c r="F21" s="36">
        <v>2155.5500000000002</v>
      </c>
      <c r="G21" s="36">
        <v>2139.4500000000003</v>
      </c>
      <c r="H21" s="36">
        <v>2227.35</v>
      </c>
      <c r="I21" s="36">
        <v>2243.4500000000003</v>
      </c>
      <c r="J21" s="36">
        <v>2271.2999999999997</v>
      </c>
      <c r="K21" s="31">
        <v>2215.6</v>
      </c>
      <c r="L21" s="31">
        <v>2171.65</v>
      </c>
      <c r="M21" s="31">
        <v>4.2889400000000002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2848.95</v>
      </c>
      <c r="D22" s="36">
        <v>2838.3666666666668</v>
      </c>
      <c r="E22" s="36">
        <v>2813.4333333333334</v>
      </c>
      <c r="F22" s="36">
        <v>2777.9166666666665</v>
      </c>
      <c r="G22" s="36">
        <v>2752.9833333333331</v>
      </c>
      <c r="H22" s="36">
        <v>2873.8833333333337</v>
      </c>
      <c r="I22" s="36">
        <v>2898.8166666666671</v>
      </c>
      <c r="J22" s="36">
        <v>2934.3333333333339</v>
      </c>
      <c r="K22" s="31">
        <v>2863.3</v>
      </c>
      <c r="L22" s="31">
        <v>2802.85</v>
      </c>
      <c r="M22" s="31">
        <v>15.07086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1597</v>
      </c>
      <c r="D23" s="36">
        <v>1586.1666666666667</v>
      </c>
      <c r="E23" s="36">
        <v>1555.8333333333335</v>
      </c>
      <c r="F23" s="36">
        <v>1514.6666666666667</v>
      </c>
      <c r="G23" s="36">
        <v>1484.3333333333335</v>
      </c>
      <c r="H23" s="36">
        <v>1627.3333333333335</v>
      </c>
      <c r="I23" s="36">
        <v>1657.666666666667</v>
      </c>
      <c r="J23" s="36">
        <v>1698.8333333333335</v>
      </c>
      <c r="K23" s="31">
        <v>1616.5</v>
      </c>
      <c r="L23" s="31">
        <v>1545</v>
      </c>
      <c r="M23" s="31">
        <v>11.609540000000001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1024.3499999999999</v>
      </c>
      <c r="D24" s="36">
        <v>1025.6166666666666</v>
      </c>
      <c r="E24" s="36">
        <v>1016.333333333333</v>
      </c>
      <c r="F24" s="36">
        <v>1008.3166666666665</v>
      </c>
      <c r="G24" s="36">
        <v>999.03333333333296</v>
      </c>
      <c r="H24" s="36">
        <v>1033.6333333333332</v>
      </c>
      <c r="I24" s="36">
        <v>1042.9166666666665</v>
      </c>
      <c r="J24" s="36">
        <v>1050.9333333333332</v>
      </c>
      <c r="K24" s="31">
        <v>1034.9000000000001</v>
      </c>
      <c r="L24" s="31">
        <v>1017.6</v>
      </c>
      <c r="M24" s="31">
        <v>24.2925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525.15</v>
      </c>
      <c r="D25" s="36">
        <v>523.38333333333333</v>
      </c>
      <c r="E25" s="36">
        <v>519.76666666666665</v>
      </c>
      <c r="F25" s="36">
        <v>514.38333333333333</v>
      </c>
      <c r="G25" s="36">
        <v>510.76666666666665</v>
      </c>
      <c r="H25" s="36">
        <v>528.76666666666665</v>
      </c>
      <c r="I25" s="36">
        <v>532.38333333333321</v>
      </c>
      <c r="J25" s="36">
        <v>537.76666666666665</v>
      </c>
      <c r="K25" s="31">
        <v>527</v>
      </c>
      <c r="L25" s="31">
        <v>518</v>
      </c>
      <c r="M25" s="31">
        <v>12.70593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5202.6000000000004</v>
      </c>
      <c r="D26" s="36">
        <v>5174.75</v>
      </c>
      <c r="E26" s="36">
        <v>5132.75</v>
      </c>
      <c r="F26" s="36">
        <v>5062.8999999999996</v>
      </c>
      <c r="G26" s="36">
        <v>5020.8999999999996</v>
      </c>
      <c r="H26" s="36">
        <v>5244.6</v>
      </c>
      <c r="I26" s="36">
        <v>5286.6</v>
      </c>
      <c r="J26" s="36">
        <v>5356.4500000000007</v>
      </c>
      <c r="K26" s="31">
        <v>5216.75</v>
      </c>
      <c r="L26" s="31">
        <v>5104.8999999999996</v>
      </c>
      <c r="M26" s="31">
        <v>1.4721299999999999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520.9</v>
      </c>
      <c r="D27" s="36">
        <v>518.31666666666661</v>
      </c>
      <c r="E27" s="36">
        <v>514.18333333333317</v>
      </c>
      <c r="F27" s="36">
        <v>507.46666666666658</v>
      </c>
      <c r="G27" s="36">
        <v>503.33333333333314</v>
      </c>
      <c r="H27" s="36">
        <v>525.03333333333319</v>
      </c>
      <c r="I27" s="36">
        <v>529.16666666666663</v>
      </c>
      <c r="J27" s="36">
        <v>535.88333333333321</v>
      </c>
      <c r="K27" s="31">
        <v>522.45000000000005</v>
      </c>
      <c r="L27" s="31">
        <v>511.6</v>
      </c>
      <c r="M27" s="31">
        <v>26.865629999999999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5704.1</v>
      </c>
      <c r="D28" s="36">
        <v>5713.45</v>
      </c>
      <c r="E28" s="36">
        <v>5667.95</v>
      </c>
      <c r="F28" s="36">
        <v>5631.8</v>
      </c>
      <c r="G28" s="36">
        <v>5586.3</v>
      </c>
      <c r="H28" s="36">
        <v>5749.5999999999995</v>
      </c>
      <c r="I28" s="36">
        <v>5795.0999999999995</v>
      </c>
      <c r="J28" s="36">
        <v>5831.2499999999991</v>
      </c>
      <c r="K28" s="31">
        <v>5758.95</v>
      </c>
      <c r="L28" s="31">
        <v>5677.3</v>
      </c>
      <c r="M28" s="31">
        <v>3.2568199999999998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454.05</v>
      </c>
      <c r="D29" s="36">
        <v>449.41666666666669</v>
      </c>
      <c r="E29" s="36">
        <v>443.68333333333339</v>
      </c>
      <c r="F29" s="36">
        <v>433.31666666666672</v>
      </c>
      <c r="G29" s="36">
        <v>427.58333333333343</v>
      </c>
      <c r="H29" s="36">
        <v>459.78333333333336</v>
      </c>
      <c r="I29" s="36">
        <v>465.51666666666659</v>
      </c>
      <c r="J29" s="36">
        <v>475.88333333333333</v>
      </c>
      <c r="K29" s="31">
        <v>455.15</v>
      </c>
      <c r="L29" s="31">
        <v>439.05</v>
      </c>
      <c r="M29" s="31">
        <v>32.649030000000003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181.55</v>
      </c>
      <c r="D30" s="36">
        <v>179.98333333333335</v>
      </c>
      <c r="E30" s="36">
        <v>176.9666666666667</v>
      </c>
      <c r="F30" s="36">
        <v>172.38333333333335</v>
      </c>
      <c r="G30" s="36">
        <v>169.3666666666667</v>
      </c>
      <c r="H30" s="36">
        <v>184.56666666666669</v>
      </c>
      <c r="I30" s="36">
        <v>187.58333333333334</v>
      </c>
      <c r="J30" s="36">
        <v>192.16666666666669</v>
      </c>
      <c r="K30" s="31">
        <v>183</v>
      </c>
      <c r="L30" s="31">
        <v>175.4</v>
      </c>
      <c r="M30" s="31">
        <v>382.92309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3402.4</v>
      </c>
      <c r="D31" s="36">
        <v>3403.0833333333335</v>
      </c>
      <c r="E31" s="36">
        <v>3383.2166666666672</v>
      </c>
      <c r="F31" s="36">
        <v>3364.0333333333338</v>
      </c>
      <c r="G31" s="36">
        <v>3344.1666666666674</v>
      </c>
      <c r="H31" s="36">
        <v>3422.2666666666669</v>
      </c>
      <c r="I31" s="36">
        <v>3442.1333333333328</v>
      </c>
      <c r="J31" s="36">
        <v>3461.3166666666666</v>
      </c>
      <c r="K31" s="31">
        <v>3422.95</v>
      </c>
      <c r="L31" s="31">
        <v>3383.9</v>
      </c>
      <c r="M31" s="31">
        <v>6.1567600000000002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1907.55</v>
      </c>
      <c r="D32" s="36">
        <v>1900.6000000000001</v>
      </c>
      <c r="E32" s="36">
        <v>1889.2000000000003</v>
      </c>
      <c r="F32" s="36">
        <v>1870.8500000000001</v>
      </c>
      <c r="G32" s="36">
        <v>1859.4500000000003</v>
      </c>
      <c r="H32" s="36">
        <v>1918.9500000000003</v>
      </c>
      <c r="I32" s="36">
        <v>1930.3500000000004</v>
      </c>
      <c r="J32" s="36">
        <v>1948.7000000000003</v>
      </c>
      <c r="K32" s="31">
        <v>1912</v>
      </c>
      <c r="L32" s="31">
        <v>1882.25</v>
      </c>
      <c r="M32" s="31">
        <v>3.4062299999999999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987.95</v>
      </c>
      <c r="D33" s="36">
        <v>983.65</v>
      </c>
      <c r="E33" s="36">
        <v>972.3</v>
      </c>
      <c r="F33" s="36">
        <v>956.65</v>
      </c>
      <c r="G33" s="36">
        <v>945.3</v>
      </c>
      <c r="H33" s="36">
        <v>999.3</v>
      </c>
      <c r="I33" s="36">
        <v>1010.6500000000001</v>
      </c>
      <c r="J33" s="36">
        <v>1026.3</v>
      </c>
      <c r="K33" s="31">
        <v>995</v>
      </c>
      <c r="L33" s="31">
        <v>968</v>
      </c>
      <c r="M33" s="31">
        <v>24.95693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787.4</v>
      </c>
      <c r="D34" s="36">
        <v>785.98333333333323</v>
      </c>
      <c r="E34" s="36">
        <v>777.01666666666642</v>
      </c>
      <c r="F34" s="36">
        <v>766.63333333333321</v>
      </c>
      <c r="G34" s="36">
        <v>757.6666666666664</v>
      </c>
      <c r="H34" s="36">
        <v>796.36666666666645</v>
      </c>
      <c r="I34" s="36">
        <v>805.33333333333337</v>
      </c>
      <c r="J34" s="36">
        <v>815.71666666666647</v>
      </c>
      <c r="K34" s="31">
        <v>794.95</v>
      </c>
      <c r="L34" s="31">
        <v>775.6</v>
      </c>
      <c r="M34" s="31">
        <v>14.249639999999999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1084</v>
      </c>
      <c r="D35" s="36">
        <v>1084.6166666666666</v>
      </c>
      <c r="E35" s="36">
        <v>1072.2333333333331</v>
      </c>
      <c r="F35" s="36">
        <v>1060.4666666666665</v>
      </c>
      <c r="G35" s="36">
        <v>1048.083333333333</v>
      </c>
      <c r="H35" s="36">
        <v>1096.3833333333332</v>
      </c>
      <c r="I35" s="36">
        <v>1108.7666666666669</v>
      </c>
      <c r="J35" s="36">
        <v>1120.5333333333333</v>
      </c>
      <c r="K35" s="31">
        <v>1097</v>
      </c>
      <c r="L35" s="31">
        <v>1072.8499999999999</v>
      </c>
      <c r="M35" s="31">
        <v>10.361840000000001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354.9</v>
      </c>
      <c r="D36" s="36">
        <v>354.73333333333329</v>
      </c>
      <c r="E36" s="36">
        <v>352.76666666666659</v>
      </c>
      <c r="F36" s="36">
        <v>350.63333333333333</v>
      </c>
      <c r="G36" s="36">
        <v>348.66666666666663</v>
      </c>
      <c r="H36" s="36">
        <v>356.86666666666656</v>
      </c>
      <c r="I36" s="36">
        <v>358.83333333333326</v>
      </c>
      <c r="J36" s="36">
        <v>360.96666666666653</v>
      </c>
      <c r="K36" s="31">
        <v>356.7</v>
      </c>
      <c r="L36" s="31">
        <v>352.6</v>
      </c>
      <c r="M36" s="31">
        <v>14.02154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1102.3</v>
      </c>
      <c r="D37" s="36">
        <v>1101.0333333333331</v>
      </c>
      <c r="E37" s="36">
        <v>1095.2166666666662</v>
      </c>
      <c r="F37" s="36">
        <v>1088.1333333333332</v>
      </c>
      <c r="G37" s="36">
        <v>1082.3166666666664</v>
      </c>
      <c r="H37" s="36">
        <v>1108.1166666666661</v>
      </c>
      <c r="I37" s="36">
        <v>1113.9333333333332</v>
      </c>
      <c r="J37" s="36">
        <v>1121.016666666666</v>
      </c>
      <c r="K37" s="31">
        <v>1106.8499999999999</v>
      </c>
      <c r="L37" s="31">
        <v>1093.95</v>
      </c>
      <c r="M37" s="31">
        <v>87.867310000000003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6797.25</v>
      </c>
      <c r="D38" s="36">
        <v>6765.7333333333336</v>
      </c>
      <c r="E38" s="36">
        <v>6697.5166666666673</v>
      </c>
      <c r="F38" s="36">
        <v>6597.7833333333338</v>
      </c>
      <c r="G38" s="36">
        <v>6529.5666666666675</v>
      </c>
      <c r="H38" s="36">
        <v>6865.4666666666672</v>
      </c>
      <c r="I38" s="36">
        <v>6933.6833333333343</v>
      </c>
      <c r="J38" s="36">
        <v>7033.416666666667</v>
      </c>
      <c r="K38" s="31">
        <v>6833.95</v>
      </c>
      <c r="L38" s="31">
        <v>6666</v>
      </c>
      <c r="M38" s="31">
        <v>3.4562599999999999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1685.8</v>
      </c>
      <c r="D39" s="36">
        <v>1684.3666666666668</v>
      </c>
      <c r="E39" s="36">
        <v>1676.0333333333335</v>
      </c>
      <c r="F39" s="36">
        <v>1666.2666666666667</v>
      </c>
      <c r="G39" s="36">
        <v>1657.9333333333334</v>
      </c>
      <c r="H39" s="36">
        <v>1694.1333333333337</v>
      </c>
      <c r="I39" s="36">
        <v>1702.4666666666667</v>
      </c>
      <c r="J39" s="36">
        <v>1712.2333333333338</v>
      </c>
      <c r="K39" s="31">
        <v>1692.7</v>
      </c>
      <c r="L39" s="31">
        <v>1674.6</v>
      </c>
      <c r="M39" s="31">
        <v>7.3820300000000003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7674.6</v>
      </c>
      <c r="D40" s="36">
        <v>7704.8166666666666</v>
      </c>
      <c r="E40" s="36">
        <v>7589.7833333333328</v>
      </c>
      <c r="F40" s="36">
        <v>7504.9666666666662</v>
      </c>
      <c r="G40" s="36">
        <v>7389.9333333333325</v>
      </c>
      <c r="H40" s="36">
        <v>7789.6333333333332</v>
      </c>
      <c r="I40" s="36">
        <v>7904.6666666666679</v>
      </c>
      <c r="J40" s="36">
        <v>7989.4833333333336</v>
      </c>
      <c r="K40" s="31">
        <v>7819.85</v>
      </c>
      <c r="L40" s="31">
        <v>7620</v>
      </c>
      <c r="M40" s="31">
        <v>0.52508999999999995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7327.75</v>
      </c>
      <c r="D41" s="36">
        <v>7291.9666666666672</v>
      </c>
      <c r="E41" s="36">
        <v>7240.9333333333343</v>
      </c>
      <c r="F41" s="36">
        <v>7154.1166666666668</v>
      </c>
      <c r="G41" s="36">
        <v>7103.0833333333339</v>
      </c>
      <c r="H41" s="36">
        <v>7378.7833333333347</v>
      </c>
      <c r="I41" s="36">
        <v>7429.8166666666675</v>
      </c>
      <c r="J41" s="36">
        <v>7516.633333333335</v>
      </c>
      <c r="K41" s="31">
        <v>7343</v>
      </c>
      <c r="L41" s="31">
        <v>7205.15</v>
      </c>
      <c r="M41" s="31">
        <v>9.1280199999999994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2568.5500000000002</v>
      </c>
      <c r="D42" s="36">
        <v>2554.5166666666669</v>
      </c>
      <c r="E42" s="36">
        <v>2534.0333333333338</v>
      </c>
      <c r="F42" s="36">
        <v>2499.5166666666669</v>
      </c>
      <c r="G42" s="36">
        <v>2479.0333333333338</v>
      </c>
      <c r="H42" s="36">
        <v>2589.0333333333338</v>
      </c>
      <c r="I42" s="36">
        <v>2609.5166666666664</v>
      </c>
      <c r="J42" s="36">
        <v>2644.0333333333338</v>
      </c>
      <c r="K42" s="31">
        <v>2575</v>
      </c>
      <c r="L42" s="31">
        <v>2520</v>
      </c>
      <c r="M42" s="31">
        <v>1.6052200000000001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241.4</v>
      </c>
      <c r="D43" s="36">
        <v>240.83333333333334</v>
      </c>
      <c r="E43" s="36">
        <v>238.66666666666669</v>
      </c>
      <c r="F43" s="36">
        <v>235.93333333333334</v>
      </c>
      <c r="G43" s="36">
        <v>233.76666666666668</v>
      </c>
      <c r="H43" s="36">
        <v>243.56666666666669</v>
      </c>
      <c r="I43" s="36">
        <v>245.73333333333338</v>
      </c>
      <c r="J43" s="36">
        <v>248.4666666666667</v>
      </c>
      <c r="K43" s="31">
        <v>243</v>
      </c>
      <c r="L43" s="31">
        <v>238.1</v>
      </c>
      <c r="M43" s="31">
        <v>45.900309999999998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231.1</v>
      </c>
      <c r="D44" s="36">
        <v>231.36666666666667</v>
      </c>
      <c r="E44" s="36">
        <v>229.08333333333334</v>
      </c>
      <c r="F44" s="36">
        <v>227.06666666666666</v>
      </c>
      <c r="G44" s="36">
        <v>224.78333333333333</v>
      </c>
      <c r="H44" s="36">
        <v>233.38333333333335</v>
      </c>
      <c r="I44" s="36">
        <v>235.66666666666666</v>
      </c>
      <c r="J44" s="36">
        <v>237.68333333333337</v>
      </c>
      <c r="K44" s="31">
        <v>233.65</v>
      </c>
      <c r="L44" s="31">
        <v>229.35</v>
      </c>
      <c r="M44" s="31">
        <v>110.51281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112.6</v>
      </c>
      <c r="D45" s="36">
        <v>113.11666666666667</v>
      </c>
      <c r="E45" s="36">
        <v>111.23333333333335</v>
      </c>
      <c r="F45" s="36">
        <v>109.86666666666667</v>
      </c>
      <c r="G45" s="36">
        <v>107.98333333333335</v>
      </c>
      <c r="H45" s="36">
        <v>114.48333333333335</v>
      </c>
      <c r="I45" s="36">
        <v>116.36666666666667</v>
      </c>
      <c r="J45" s="36">
        <v>117.73333333333335</v>
      </c>
      <c r="K45" s="31">
        <v>115</v>
      </c>
      <c r="L45" s="31">
        <v>111.75</v>
      </c>
      <c r="M45" s="31">
        <v>221.61483000000001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1651.4</v>
      </c>
      <c r="D46" s="36">
        <v>1646.7833333333335</v>
      </c>
      <c r="E46" s="36">
        <v>1633.3166666666671</v>
      </c>
      <c r="F46" s="36">
        <v>1615.2333333333336</v>
      </c>
      <c r="G46" s="36">
        <v>1601.7666666666671</v>
      </c>
      <c r="H46" s="36">
        <v>1664.866666666667</v>
      </c>
      <c r="I46" s="36">
        <v>1678.3333333333337</v>
      </c>
      <c r="J46" s="36">
        <v>1696.416666666667</v>
      </c>
      <c r="K46" s="31">
        <v>1660.25</v>
      </c>
      <c r="L46" s="31">
        <v>1628.7</v>
      </c>
      <c r="M46" s="31">
        <v>2.8957799999999998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184.2</v>
      </c>
      <c r="D47" s="36">
        <v>183.5</v>
      </c>
      <c r="E47" s="36">
        <v>181.8</v>
      </c>
      <c r="F47" s="36">
        <v>179.4</v>
      </c>
      <c r="G47" s="36">
        <v>177.70000000000002</v>
      </c>
      <c r="H47" s="36">
        <v>185.9</v>
      </c>
      <c r="I47" s="36">
        <v>187.6</v>
      </c>
      <c r="J47" s="36">
        <v>190</v>
      </c>
      <c r="K47" s="31">
        <v>185.2</v>
      </c>
      <c r="L47" s="31">
        <v>181.1</v>
      </c>
      <c r="M47" s="31">
        <v>193.0515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604.65</v>
      </c>
      <c r="D48" s="36">
        <v>601.9</v>
      </c>
      <c r="E48" s="36">
        <v>596.79999999999995</v>
      </c>
      <c r="F48" s="36">
        <v>588.94999999999993</v>
      </c>
      <c r="G48" s="36">
        <v>583.84999999999991</v>
      </c>
      <c r="H48" s="36">
        <v>609.75</v>
      </c>
      <c r="I48" s="36">
        <v>614.85000000000014</v>
      </c>
      <c r="J48" s="36">
        <v>622.70000000000005</v>
      </c>
      <c r="K48" s="31">
        <v>607</v>
      </c>
      <c r="L48" s="31">
        <v>594.04999999999995</v>
      </c>
      <c r="M48" s="31">
        <v>18.20196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1238.3499999999999</v>
      </c>
      <c r="D49" s="36">
        <v>1238.0833333333333</v>
      </c>
      <c r="E49" s="36">
        <v>1229.1666666666665</v>
      </c>
      <c r="F49" s="36">
        <v>1219.9833333333333</v>
      </c>
      <c r="G49" s="36">
        <v>1211.0666666666666</v>
      </c>
      <c r="H49" s="36">
        <v>1247.2666666666664</v>
      </c>
      <c r="I49" s="36">
        <v>1256.1833333333329</v>
      </c>
      <c r="J49" s="36">
        <v>1265.3666666666663</v>
      </c>
      <c r="K49" s="31">
        <v>1247</v>
      </c>
      <c r="L49" s="31">
        <v>1228.9000000000001</v>
      </c>
      <c r="M49" s="31">
        <v>6.0388799999999998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1032.2</v>
      </c>
      <c r="D50" s="36">
        <v>1033.2833333333333</v>
      </c>
      <c r="E50" s="36">
        <v>1023.3166666666666</v>
      </c>
      <c r="F50" s="36">
        <v>1014.4333333333334</v>
      </c>
      <c r="G50" s="36">
        <v>1004.4666666666667</v>
      </c>
      <c r="H50" s="36">
        <v>1042.1666666666665</v>
      </c>
      <c r="I50" s="36">
        <v>1052.1333333333332</v>
      </c>
      <c r="J50" s="36">
        <v>1061.0166666666664</v>
      </c>
      <c r="K50" s="31">
        <v>1043.25</v>
      </c>
      <c r="L50" s="31">
        <v>1024.4000000000001</v>
      </c>
      <c r="M50" s="31">
        <v>46.317489999999999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193.55</v>
      </c>
      <c r="D51" s="36">
        <v>194.85</v>
      </c>
      <c r="E51" s="36">
        <v>190</v>
      </c>
      <c r="F51" s="36">
        <v>186.45000000000002</v>
      </c>
      <c r="G51" s="36">
        <v>181.60000000000002</v>
      </c>
      <c r="H51" s="36">
        <v>198.39999999999998</v>
      </c>
      <c r="I51" s="36">
        <v>203.24999999999994</v>
      </c>
      <c r="J51" s="36">
        <v>206.79999999999995</v>
      </c>
      <c r="K51" s="31">
        <v>199.7</v>
      </c>
      <c r="L51" s="31">
        <v>191.3</v>
      </c>
      <c r="M51" s="31">
        <v>560.16618000000005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249.65</v>
      </c>
      <c r="D52" s="36">
        <v>249.26666666666665</v>
      </c>
      <c r="E52" s="36">
        <v>247.7833333333333</v>
      </c>
      <c r="F52" s="36">
        <v>245.91666666666666</v>
      </c>
      <c r="G52" s="36">
        <v>244.43333333333331</v>
      </c>
      <c r="H52" s="36">
        <v>251.1333333333333</v>
      </c>
      <c r="I52" s="36">
        <v>252.61666666666665</v>
      </c>
      <c r="J52" s="36">
        <v>254.48333333333329</v>
      </c>
      <c r="K52" s="31">
        <v>250.75</v>
      </c>
      <c r="L52" s="31">
        <v>247.4</v>
      </c>
      <c r="M52" s="31">
        <v>21.37811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22203.8</v>
      </c>
      <c r="D53" s="36">
        <v>22161.883333333331</v>
      </c>
      <c r="E53" s="36">
        <v>22023.766666666663</v>
      </c>
      <c r="F53" s="36">
        <v>21843.73333333333</v>
      </c>
      <c r="G53" s="36">
        <v>21705.616666666661</v>
      </c>
      <c r="H53" s="36">
        <v>22341.916666666664</v>
      </c>
      <c r="I53" s="36">
        <v>22480.033333333333</v>
      </c>
      <c r="J53" s="36">
        <v>22660.066666666666</v>
      </c>
      <c r="K53" s="31">
        <v>22300</v>
      </c>
      <c r="L53" s="31">
        <v>21981.85</v>
      </c>
      <c r="M53" s="31">
        <v>0.25019000000000002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450.65</v>
      </c>
      <c r="D54" s="36">
        <v>452.43333333333334</v>
      </c>
      <c r="E54" s="36">
        <v>446.86666666666667</v>
      </c>
      <c r="F54" s="36">
        <v>443.08333333333331</v>
      </c>
      <c r="G54" s="36">
        <v>437.51666666666665</v>
      </c>
      <c r="H54" s="36">
        <v>456.2166666666667</v>
      </c>
      <c r="I54" s="36">
        <v>461.78333333333342</v>
      </c>
      <c r="J54" s="36">
        <v>465.56666666666672</v>
      </c>
      <c r="K54" s="31">
        <v>458</v>
      </c>
      <c r="L54" s="31">
        <v>448.65</v>
      </c>
      <c r="M54" s="31">
        <v>85.4422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5338.45</v>
      </c>
      <c r="D55" s="36">
        <v>5321.05</v>
      </c>
      <c r="E55" s="36">
        <v>5256.05</v>
      </c>
      <c r="F55" s="36">
        <v>5173.6499999999996</v>
      </c>
      <c r="G55" s="36">
        <v>5108.6499999999996</v>
      </c>
      <c r="H55" s="36">
        <v>5403.4500000000007</v>
      </c>
      <c r="I55" s="36">
        <v>5468.4500000000007</v>
      </c>
      <c r="J55" s="36">
        <v>5550.8500000000013</v>
      </c>
      <c r="K55" s="31">
        <v>5386.05</v>
      </c>
      <c r="L55" s="31">
        <v>5238.6499999999996</v>
      </c>
      <c r="M55" s="31">
        <v>5.3569100000000001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437.5</v>
      </c>
      <c r="D56" s="36">
        <v>438.48333333333335</v>
      </c>
      <c r="E56" s="36">
        <v>434.9666666666667</v>
      </c>
      <c r="F56" s="36">
        <v>432.43333333333334</v>
      </c>
      <c r="G56" s="36">
        <v>428.91666666666669</v>
      </c>
      <c r="H56" s="36">
        <v>441.01666666666671</v>
      </c>
      <c r="I56" s="36">
        <v>444.53333333333336</v>
      </c>
      <c r="J56" s="36">
        <v>447.06666666666672</v>
      </c>
      <c r="K56" s="31">
        <v>442</v>
      </c>
      <c r="L56" s="31">
        <v>435.95</v>
      </c>
      <c r="M56" s="31">
        <v>41.729550000000003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454.4</v>
      </c>
      <c r="D57" s="36">
        <v>454.2166666666667</v>
      </c>
      <c r="E57" s="36">
        <v>448.53333333333342</v>
      </c>
      <c r="F57" s="36">
        <v>442.66666666666674</v>
      </c>
      <c r="G57" s="36">
        <v>436.98333333333346</v>
      </c>
      <c r="H57" s="36">
        <v>460.08333333333337</v>
      </c>
      <c r="I57" s="36">
        <v>465.76666666666665</v>
      </c>
      <c r="J57" s="36">
        <v>471.63333333333333</v>
      </c>
      <c r="K57" s="31">
        <v>459.9</v>
      </c>
      <c r="L57" s="31">
        <v>448.35</v>
      </c>
      <c r="M57" s="31">
        <v>13.67257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1259.8</v>
      </c>
      <c r="D58" s="36">
        <v>1255.6333333333334</v>
      </c>
      <c r="E58" s="36">
        <v>1244.3166666666668</v>
      </c>
      <c r="F58" s="36">
        <v>1228.8333333333335</v>
      </c>
      <c r="G58" s="36">
        <v>1217.5166666666669</v>
      </c>
      <c r="H58" s="36">
        <v>1271.1166666666668</v>
      </c>
      <c r="I58" s="36">
        <v>1282.4333333333334</v>
      </c>
      <c r="J58" s="36">
        <v>1297.9166666666667</v>
      </c>
      <c r="K58" s="31">
        <v>1266.95</v>
      </c>
      <c r="L58" s="31">
        <v>1240.1500000000001</v>
      </c>
      <c r="M58" s="31">
        <v>13.66337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1246.3</v>
      </c>
      <c r="D59" s="36">
        <v>1251.9833333333333</v>
      </c>
      <c r="E59" s="36">
        <v>1236.3666666666668</v>
      </c>
      <c r="F59" s="36">
        <v>1226.4333333333334</v>
      </c>
      <c r="G59" s="36">
        <v>1210.8166666666668</v>
      </c>
      <c r="H59" s="36">
        <v>1261.9166666666667</v>
      </c>
      <c r="I59" s="36">
        <v>1277.5333333333331</v>
      </c>
      <c r="J59" s="36">
        <v>1287.4666666666667</v>
      </c>
      <c r="K59" s="31">
        <v>1267.5999999999999</v>
      </c>
      <c r="L59" s="31">
        <v>1242.05</v>
      </c>
      <c r="M59" s="31">
        <v>17.94218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376</v>
      </c>
      <c r="D60" s="36">
        <v>377.31666666666666</v>
      </c>
      <c r="E60" s="36">
        <v>372.93333333333334</v>
      </c>
      <c r="F60" s="36">
        <v>369.86666666666667</v>
      </c>
      <c r="G60" s="36">
        <v>365.48333333333335</v>
      </c>
      <c r="H60" s="36">
        <v>380.38333333333333</v>
      </c>
      <c r="I60" s="36">
        <v>384.76666666666665</v>
      </c>
      <c r="J60" s="36">
        <v>387.83333333333331</v>
      </c>
      <c r="K60" s="31">
        <v>381.7</v>
      </c>
      <c r="L60" s="31">
        <v>374.25</v>
      </c>
      <c r="M60" s="31">
        <v>88.593170000000001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6274.4</v>
      </c>
      <c r="D61" s="36">
        <v>6269.1333333333341</v>
      </c>
      <c r="E61" s="36">
        <v>6218.2666666666682</v>
      </c>
      <c r="F61" s="36">
        <v>6162.1333333333341</v>
      </c>
      <c r="G61" s="36">
        <v>6111.2666666666682</v>
      </c>
      <c r="H61" s="36">
        <v>6325.2666666666682</v>
      </c>
      <c r="I61" s="36">
        <v>6376.133333333335</v>
      </c>
      <c r="J61" s="36">
        <v>6432.2666666666682</v>
      </c>
      <c r="K61" s="31">
        <v>6320</v>
      </c>
      <c r="L61" s="31">
        <v>6213</v>
      </c>
      <c r="M61" s="31">
        <v>2.2056300000000002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2529.6999999999998</v>
      </c>
      <c r="D62" s="36">
        <v>2519.6833333333329</v>
      </c>
      <c r="E62" s="36">
        <v>2504.516666666666</v>
      </c>
      <c r="F62" s="36">
        <v>2479.333333333333</v>
      </c>
      <c r="G62" s="36">
        <v>2464.1666666666661</v>
      </c>
      <c r="H62" s="36">
        <v>2544.8666666666659</v>
      </c>
      <c r="I62" s="36">
        <v>2560.0333333333328</v>
      </c>
      <c r="J62" s="36">
        <v>2585.2166666666658</v>
      </c>
      <c r="K62" s="31">
        <v>2534.85</v>
      </c>
      <c r="L62" s="31">
        <v>2494.5</v>
      </c>
      <c r="M62" s="31">
        <v>2.5223200000000001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859.65</v>
      </c>
      <c r="D63" s="36">
        <v>859.44999999999993</v>
      </c>
      <c r="E63" s="36">
        <v>851.19999999999982</v>
      </c>
      <c r="F63" s="36">
        <v>842.74999999999989</v>
      </c>
      <c r="G63" s="36">
        <v>834.49999999999977</v>
      </c>
      <c r="H63" s="36">
        <v>867.89999999999986</v>
      </c>
      <c r="I63" s="36">
        <v>876.15000000000009</v>
      </c>
      <c r="J63" s="36">
        <v>884.59999999999991</v>
      </c>
      <c r="K63" s="31">
        <v>867.7</v>
      </c>
      <c r="L63" s="31">
        <v>851</v>
      </c>
      <c r="M63" s="31">
        <v>10.71326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1251.6500000000001</v>
      </c>
      <c r="D64" s="36">
        <v>1247.2</v>
      </c>
      <c r="E64" s="36">
        <v>1239.1000000000001</v>
      </c>
      <c r="F64" s="36">
        <v>1226.5500000000002</v>
      </c>
      <c r="G64" s="36">
        <v>1218.4500000000003</v>
      </c>
      <c r="H64" s="36">
        <v>1259.75</v>
      </c>
      <c r="I64" s="36">
        <v>1267.8499999999999</v>
      </c>
      <c r="J64" s="36">
        <v>1280.3999999999999</v>
      </c>
      <c r="K64" s="31">
        <v>1255.3</v>
      </c>
      <c r="L64" s="31">
        <v>1234.6500000000001</v>
      </c>
      <c r="M64" s="31">
        <v>2.1147399999999998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310.89999999999998</v>
      </c>
      <c r="D65" s="36">
        <v>307.16666666666669</v>
      </c>
      <c r="E65" s="36">
        <v>299.83333333333337</v>
      </c>
      <c r="F65" s="36">
        <v>288.76666666666671</v>
      </c>
      <c r="G65" s="36">
        <v>281.43333333333339</v>
      </c>
      <c r="H65" s="36">
        <v>318.23333333333335</v>
      </c>
      <c r="I65" s="36">
        <v>325.56666666666672</v>
      </c>
      <c r="J65" s="36">
        <v>336.63333333333333</v>
      </c>
      <c r="K65" s="31">
        <v>314.5</v>
      </c>
      <c r="L65" s="31">
        <v>296.10000000000002</v>
      </c>
      <c r="M65" s="31">
        <v>65.438730000000007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1963.95</v>
      </c>
      <c r="D66" s="36">
        <v>1959.6499999999999</v>
      </c>
      <c r="E66" s="36">
        <v>1941.2999999999997</v>
      </c>
      <c r="F66" s="36">
        <v>1918.6499999999999</v>
      </c>
      <c r="G66" s="36">
        <v>1900.2999999999997</v>
      </c>
      <c r="H66" s="36">
        <v>1982.2999999999997</v>
      </c>
      <c r="I66" s="36">
        <v>2000.6499999999996</v>
      </c>
      <c r="J66" s="36">
        <v>2023.2999999999997</v>
      </c>
      <c r="K66" s="31">
        <v>1978</v>
      </c>
      <c r="L66" s="31">
        <v>1937</v>
      </c>
      <c r="M66" s="31">
        <v>3.7364899999999999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557.20000000000005</v>
      </c>
      <c r="D67" s="36">
        <v>553.61666666666667</v>
      </c>
      <c r="E67" s="36">
        <v>547.23333333333335</v>
      </c>
      <c r="F67" s="36">
        <v>537.26666666666665</v>
      </c>
      <c r="G67" s="36">
        <v>530.88333333333333</v>
      </c>
      <c r="H67" s="36">
        <v>563.58333333333337</v>
      </c>
      <c r="I67" s="36">
        <v>569.96666666666681</v>
      </c>
      <c r="J67" s="36">
        <v>579.93333333333339</v>
      </c>
      <c r="K67" s="31">
        <v>560</v>
      </c>
      <c r="L67" s="31">
        <v>543.65</v>
      </c>
      <c r="M67" s="31">
        <v>41.203319999999998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2275.1999999999998</v>
      </c>
      <c r="D68" s="36">
        <v>2281.7833333333333</v>
      </c>
      <c r="E68" s="36">
        <v>2255.9666666666667</v>
      </c>
      <c r="F68" s="36">
        <v>2236.7333333333336</v>
      </c>
      <c r="G68" s="36">
        <v>2210.916666666667</v>
      </c>
      <c r="H68" s="36">
        <v>2301.0166666666664</v>
      </c>
      <c r="I68" s="36">
        <v>2326.833333333333</v>
      </c>
      <c r="J68" s="36">
        <v>2346.0666666666662</v>
      </c>
      <c r="K68" s="31">
        <v>2307.6</v>
      </c>
      <c r="L68" s="31">
        <v>2262.5500000000002</v>
      </c>
      <c r="M68" s="31">
        <v>1.4014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2481.1999999999998</v>
      </c>
      <c r="D69" s="36">
        <v>2471.9333333333329</v>
      </c>
      <c r="E69" s="36">
        <v>2441.8666666666659</v>
      </c>
      <c r="F69" s="36">
        <v>2402.5333333333328</v>
      </c>
      <c r="G69" s="36">
        <v>2372.4666666666658</v>
      </c>
      <c r="H69" s="36">
        <v>2511.266666666666</v>
      </c>
      <c r="I69" s="36">
        <v>2541.3333333333326</v>
      </c>
      <c r="J69" s="36">
        <v>2580.6666666666661</v>
      </c>
      <c r="K69" s="31">
        <v>2502</v>
      </c>
      <c r="L69" s="31">
        <v>2432.6</v>
      </c>
      <c r="M69" s="31">
        <v>6.8247900000000001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389.25</v>
      </c>
      <c r="D70" s="36">
        <v>388.81666666666666</v>
      </c>
      <c r="E70" s="36">
        <v>384.63333333333333</v>
      </c>
      <c r="F70" s="36">
        <v>380.01666666666665</v>
      </c>
      <c r="G70" s="36">
        <v>375.83333333333331</v>
      </c>
      <c r="H70" s="36">
        <v>393.43333333333334</v>
      </c>
      <c r="I70" s="36">
        <v>397.61666666666662</v>
      </c>
      <c r="J70" s="36">
        <v>402.23333333333335</v>
      </c>
      <c r="K70" s="31">
        <v>393</v>
      </c>
      <c r="L70" s="31">
        <v>384.2</v>
      </c>
      <c r="M70" s="31">
        <v>11.811159999999999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193.75</v>
      </c>
      <c r="D71" s="36">
        <v>192.73333333333335</v>
      </c>
      <c r="E71" s="36">
        <v>190.91666666666669</v>
      </c>
      <c r="F71" s="36">
        <v>188.08333333333334</v>
      </c>
      <c r="G71" s="36">
        <v>186.26666666666668</v>
      </c>
      <c r="H71" s="36">
        <v>195.56666666666669</v>
      </c>
      <c r="I71" s="36">
        <v>197.38333333333335</v>
      </c>
      <c r="J71" s="36">
        <v>200.2166666666667</v>
      </c>
      <c r="K71" s="31">
        <v>194.55</v>
      </c>
      <c r="L71" s="31">
        <v>189.9</v>
      </c>
      <c r="M71" s="31">
        <v>19.242069999999998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3903.9</v>
      </c>
      <c r="D72" s="36">
        <v>3916.4166666666665</v>
      </c>
      <c r="E72" s="36">
        <v>3883.833333333333</v>
      </c>
      <c r="F72" s="36">
        <v>3863.7666666666664</v>
      </c>
      <c r="G72" s="36">
        <v>3831.1833333333329</v>
      </c>
      <c r="H72" s="36">
        <v>3936.4833333333331</v>
      </c>
      <c r="I72" s="36">
        <v>3969.0666666666662</v>
      </c>
      <c r="J72" s="36">
        <v>3989.1333333333332</v>
      </c>
      <c r="K72" s="31">
        <v>3949</v>
      </c>
      <c r="L72" s="31">
        <v>3896.35</v>
      </c>
      <c r="M72" s="31">
        <v>2.62845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6566.75</v>
      </c>
      <c r="D73" s="36">
        <v>6536.416666666667</v>
      </c>
      <c r="E73" s="36">
        <v>6453.4333333333343</v>
      </c>
      <c r="F73" s="36">
        <v>6340.1166666666677</v>
      </c>
      <c r="G73" s="36">
        <v>6257.133333333335</v>
      </c>
      <c r="H73" s="36">
        <v>6649.7333333333336</v>
      </c>
      <c r="I73" s="36">
        <v>6732.7166666666653</v>
      </c>
      <c r="J73" s="36">
        <v>6846.0333333333328</v>
      </c>
      <c r="K73" s="31">
        <v>6619.4</v>
      </c>
      <c r="L73" s="31">
        <v>6423.1</v>
      </c>
      <c r="M73" s="31">
        <v>4.78071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726.4</v>
      </c>
      <c r="D74" s="36">
        <v>726.06666666666661</v>
      </c>
      <c r="E74" s="36">
        <v>722.13333333333321</v>
      </c>
      <c r="F74" s="36">
        <v>717.86666666666656</v>
      </c>
      <c r="G74" s="36">
        <v>713.93333333333317</v>
      </c>
      <c r="H74" s="36">
        <v>730.33333333333326</v>
      </c>
      <c r="I74" s="36">
        <v>734.26666666666665</v>
      </c>
      <c r="J74" s="36">
        <v>738.5333333333333</v>
      </c>
      <c r="K74" s="31">
        <v>730</v>
      </c>
      <c r="L74" s="31">
        <v>721.8</v>
      </c>
      <c r="M74" s="31">
        <v>19.951910000000002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4082.65</v>
      </c>
      <c r="D75" s="36">
        <v>4055.25</v>
      </c>
      <c r="E75" s="36">
        <v>4011.6000000000004</v>
      </c>
      <c r="F75" s="36">
        <v>3940.55</v>
      </c>
      <c r="G75" s="36">
        <v>3896.9000000000005</v>
      </c>
      <c r="H75" s="36">
        <v>4126.3</v>
      </c>
      <c r="I75" s="36">
        <v>4169.95</v>
      </c>
      <c r="J75" s="36">
        <v>4241</v>
      </c>
      <c r="K75" s="31">
        <v>4098.8999999999996</v>
      </c>
      <c r="L75" s="31">
        <v>3984.2</v>
      </c>
      <c r="M75" s="31">
        <v>2.2499400000000001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5797.9</v>
      </c>
      <c r="D76" s="36">
        <v>5801.1333333333341</v>
      </c>
      <c r="E76" s="36">
        <v>5757.7666666666682</v>
      </c>
      <c r="F76" s="36">
        <v>5717.6333333333341</v>
      </c>
      <c r="G76" s="36">
        <v>5674.2666666666682</v>
      </c>
      <c r="H76" s="36">
        <v>5841.2666666666682</v>
      </c>
      <c r="I76" s="36">
        <v>5884.633333333335</v>
      </c>
      <c r="J76" s="36">
        <v>5924.7666666666682</v>
      </c>
      <c r="K76" s="31">
        <v>5844.5</v>
      </c>
      <c r="L76" s="31">
        <v>5761</v>
      </c>
      <c r="M76" s="31">
        <v>2.90523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4143.5</v>
      </c>
      <c r="D77" s="36">
        <v>4138.5</v>
      </c>
      <c r="E77" s="36">
        <v>4099</v>
      </c>
      <c r="F77" s="36">
        <v>4054.5</v>
      </c>
      <c r="G77" s="36">
        <v>4015</v>
      </c>
      <c r="H77" s="36">
        <v>4183</v>
      </c>
      <c r="I77" s="36">
        <v>4222.5</v>
      </c>
      <c r="J77" s="36">
        <v>4267</v>
      </c>
      <c r="K77" s="31">
        <v>4178</v>
      </c>
      <c r="L77" s="31">
        <v>4094</v>
      </c>
      <c r="M77" s="31">
        <v>6.7395199999999997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2983.1</v>
      </c>
      <c r="D78" s="36">
        <v>2980.4500000000003</v>
      </c>
      <c r="E78" s="36">
        <v>2933.6500000000005</v>
      </c>
      <c r="F78" s="36">
        <v>2884.2000000000003</v>
      </c>
      <c r="G78" s="36">
        <v>2837.4000000000005</v>
      </c>
      <c r="H78" s="36">
        <v>3029.9000000000005</v>
      </c>
      <c r="I78" s="36">
        <v>3076.7000000000007</v>
      </c>
      <c r="J78" s="36">
        <v>3126.1500000000005</v>
      </c>
      <c r="K78" s="31">
        <v>3027.25</v>
      </c>
      <c r="L78" s="31">
        <v>2931</v>
      </c>
      <c r="M78" s="31">
        <v>2.76647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156.15</v>
      </c>
      <c r="D79" s="36">
        <v>156.68333333333331</v>
      </c>
      <c r="E79" s="36">
        <v>154.36666666666662</v>
      </c>
      <c r="F79" s="36">
        <v>152.58333333333331</v>
      </c>
      <c r="G79" s="36">
        <v>150.26666666666662</v>
      </c>
      <c r="H79" s="36">
        <v>158.46666666666661</v>
      </c>
      <c r="I79" s="36">
        <v>160.78333333333327</v>
      </c>
      <c r="J79" s="36">
        <v>162.56666666666661</v>
      </c>
      <c r="K79" s="31">
        <v>159</v>
      </c>
      <c r="L79" s="31">
        <v>154.9</v>
      </c>
      <c r="M79" s="31">
        <v>130.41199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3699.25</v>
      </c>
      <c r="D80" s="36">
        <v>3680.8166666666671</v>
      </c>
      <c r="E80" s="36">
        <v>3631.6333333333341</v>
      </c>
      <c r="F80" s="36">
        <v>3564.0166666666669</v>
      </c>
      <c r="G80" s="36">
        <v>3514.8333333333339</v>
      </c>
      <c r="H80" s="36">
        <v>3748.4333333333343</v>
      </c>
      <c r="I80" s="36">
        <v>3797.6166666666677</v>
      </c>
      <c r="J80" s="36">
        <v>3865.2333333333345</v>
      </c>
      <c r="K80" s="31">
        <v>3730</v>
      </c>
      <c r="L80" s="31">
        <v>3613.2</v>
      </c>
      <c r="M80" s="31">
        <v>2.6297700000000002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419.2</v>
      </c>
      <c r="D81" s="36">
        <v>413.56666666666666</v>
      </c>
      <c r="E81" s="36">
        <v>404.13333333333333</v>
      </c>
      <c r="F81" s="36">
        <v>389.06666666666666</v>
      </c>
      <c r="G81" s="36">
        <v>379.63333333333333</v>
      </c>
      <c r="H81" s="36">
        <v>428.63333333333333</v>
      </c>
      <c r="I81" s="36">
        <v>438.06666666666661</v>
      </c>
      <c r="J81" s="36">
        <v>453.13333333333333</v>
      </c>
      <c r="K81" s="31">
        <v>423</v>
      </c>
      <c r="L81" s="31">
        <v>398.5</v>
      </c>
      <c r="M81" s="31">
        <v>23.962140000000002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162.1</v>
      </c>
      <c r="D82" s="36">
        <v>161.48333333333332</v>
      </c>
      <c r="E82" s="36">
        <v>158.66666666666663</v>
      </c>
      <c r="F82" s="36">
        <v>155.23333333333332</v>
      </c>
      <c r="G82" s="36">
        <v>152.41666666666663</v>
      </c>
      <c r="H82" s="36">
        <v>164.91666666666663</v>
      </c>
      <c r="I82" s="36">
        <v>167.73333333333329</v>
      </c>
      <c r="J82" s="36">
        <v>171.16666666666663</v>
      </c>
      <c r="K82" s="31">
        <v>164.3</v>
      </c>
      <c r="L82" s="31">
        <v>158.05000000000001</v>
      </c>
      <c r="M82" s="31">
        <v>573.70272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1924.5</v>
      </c>
      <c r="D83" s="36">
        <v>1926.1833333333334</v>
      </c>
      <c r="E83" s="36">
        <v>1908.3666666666668</v>
      </c>
      <c r="F83" s="36">
        <v>1892.2333333333333</v>
      </c>
      <c r="G83" s="36">
        <v>1874.4166666666667</v>
      </c>
      <c r="H83" s="36">
        <v>1942.3166666666668</v>
      </c>
      <c r="I83" s="36">
        <v>1960.1333333333334</v>
      </c>
      <c r="J83" s="36">
        <v>1976.2666666666669</v>
      </c>
      <c r="K83" s="31">
        <v>1944</v>
      </c>
      <c r="L83" s="31">
        <v>1910.05</v>
      </c>
      <c r="M83" s="31">
        <v>1.4740500000000001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1131.2</v>
      </c>
      <c r="D84" s="36">
        <v>1126</v>
      </c>
      <c r="E84" s="36">
        <v>1113.2</v>
      </c>
      <c r="F84" s="36">
        <v>1095.2</v>
      </c>
      <c r="G84" s="36">
        <v>1082.4000000000001</v>
      </c>
      <c r="H84" s="36">
        <v>1144</v>
      </c>
      <c r="I84" s="36">
        <v>1156.8000000000002</v>
      </c>
      <c r="J84" s="36">
        <v>1174.8</v>
      </c>
      <c r="K84" s="31">
        <v>1138.8</v>
      </c>
      <c r="L84" s="31">
        <v>1108</v>
      </c>
      <c r="M84" s="31">
        <v>11.58127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2013.35</v>
      </c>
      <c r="D85" s="36">
        <v>2004.2833333333335</v>
      </c>
      <c r="E85" s="36">
        <v>1990.116666666667</v>
      </c>
      <c r="F85" s="36">
        <v>1966.8833333333334</v>
      </c>
      <c r="G85" s="36">
        <v>1952.7166666666669</v>
      </c>
      <c r="H85" s="36">
        <v>2027.5166666666671</v>
      </c>
      <c r="I85" s="36">
        <v>2041.6833333333336</v>
      </c>
      <c r="J85" s="36">
        <v>2064.916666666667</v>
      </c>
      <c r="K85" s="31">
        <v>2018.45</v>
      </c>
      <c r="L85" s="31">
        <v>1981.05</v>
      </c>
      <c r="M85" s="31">
        <v>6.4052100000000003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2134.8000000000002</v>
      </c>
      <c r="D86" s="36">
        <v>2131.6</v>
      </c>
      <c r="E86" s="36">
        <v>2118.1999999999998</v>
      </c>
      <c r="F86" s="36">
        <v>2101.6</v>
      </c>
      <c r="G86" s="36">
        <v>2088.1999999999998</v>
      </c>
      <c r="H86" s="36">
        <v>2148.1999999999998</v>
      </c>
      <c r="I86" s="36">
        <v>2161.6000000000004</v>
      </c>
      <c r="J86" s="36">
        <v>2178.1999999999998</v>
      </c>
      <c r="K86" s="31">
        <v>2145</v>
      </c>
      <c r="L86" s="31">
        <v>2115</v>
      </c>
      <c r="M86" s="31">
        <v>6.48794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461.5</v>
      </c>
      <c r="D87" s="36">
        <v>457.68333333333334</v>
      </c>
      <c r="E87" s="36">
        <v>452.36666666666667</v>
      </c>
      <c r="F87" s="36">
        <v>443.23333333333335</v>
      </c>
      <c r="G87" s="36">
        <v>437.91666666666669</v>
      </c>
      <c r="H87" s="36">
        <v>466.81666666666666</v>
      </c>
      <c r="I87" s="36">
        <v>472.13333333333338</v>
      </c>
      <c r="J87" s="36">
        <v>481.26666666666665</v>
      </c>
      <c r="K87" s="31">
        <v>463</v>
      </c>
      <c r="L87" s="31">
        <v>448.55</v>
      </c>
      <c r="M87" s="31">
        <v>27.98265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2804</v>
      </c>
      <c r="D88" s="36">
        <v>2806</v>
      </c>
      <c r="E88" s="36">
        <v>2782</v>
      </c>
      <c r="F88" s="36">
        <v>2760</v>
      </c>
      <c r="G88" s="36">
        <v>2736</v>
      </c>
      <c r="H88" s="36">
        <v>2828</v>
      </c>
      <c r="I88" s="36">
        <v>2852</v>
      </c>
      <c r="J88" s="36">
        <v>2874</v>
      </c>
      <c r="K88" s="31">
        <v>2830</v>
      </c>
      <c r="L88" s="31">
        <v>2784</v>
      </c>
      <c r="M88" s="31">
        <v>7.6589400000000003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1367.95</v>
      </c>
      <c r="D89" s="36">
        <v>1371.1333333333332</v>
      </c>
      <c r="E89" s="36">
        <v>1358.4166666666665</v>
      </c>
      <c r="F89" s="36">
        <v>1348.8833333333332</v>
      </c>
      <c r="G89" s="36">
        <v>1336.1666666666665</v>
      </c>
      <c r="H89" s="36">
        <v>1380.6666666666665</v>
      </c>
      <c r="I89" s="36">
        <v>1393.3833333333332</v>
      </c>
      <c r="J89" s="36">
        <v>1402.9166666666665</v>
      </c>
      <c r="K89" s="31">
        <v>1383.85</v>
      </c>
      <c r="L89" s="31">
        <v>1361.6</v>
      </c>
      <c r="M89" s="31">
        <v>5.5109599999999999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1466.1</v>
      </c>
      <c r="D90" s="36">
        <v>1468.5</v>
      </c>
      <c r="E90" s="36">
        <v>1455.15</v>
      </c>
      <c r="F90" s="36">
        <v>1444.2</v>
      </c>
      <c r="G90" s="36">
        <v>1430.8500000000001</v>
      </c>
      <c r="H90" s="36">
        <v>1479.45</v>
      </c>
      <c r="I90" s="36">
        <v>1492.8</v>
      </c>
      <c r="J90" s="36">
        <v>1503.75</v>
      </c>
      <c r="K90" s="31">
        <v>1481.85</v>
      </c>
      <c r="L90" s="31">
        <v>1457.55</v>
      </c>
      <c r="M90" s="31">
        <v>14.81617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3205</v>
      </c>
      <c r="D91" s="36">
        <v>3206.3333333333335</v>
      </c>
      <c r="E91" s="36">
        <v>3187.666666666667</v>
      </c>
      <c r="F91" s="36">
        <v>3170.3333333333335</v>
      </c>
      <c r="G91" s="36">
        <v>3151.666666666667</v>
      </c>
      <c r="H91" s="36">
        <v>3223.666666666667</v>
      </c>
      <c r="I91" s="36">
        <v>3242.3333333333339</v>
      </c>
      <c r="J91" s="36">
        <v>3259.666666666667</v>
      </c>
      <c r="K91" s="31">
        <v>3225</v>
      </c>
      <c r="L91" s="31">
        <v>3189</v>
      </c>
      <c r="M91" s="31">
        <v>2.9008600000000002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1709.25</v>
      </c>
      <c r="D92" s="36">
        <v>1706.7166666666665</v>
      </c>
      <c r="E92" s="36">
        <v>1698.5333333333328</v>
      </c>
      <c r="F92" s="36">
        <v>1687.8166666666664</v>
      </c>
      <c r="G92" s="36">
        <v>1679.6333333333328</v>
      </c>
      <c r="H92" s="36">
        <v>1717.4333333333329</v>
      </c>
      <c r="I92" s="36">
        <v>1725.6166666666668</v>
      </c>
      <c r="J92" s="36">
        <v>1736.333333333333</v>
      </c>
      <c r="K92" s="31">
        <v>1714.9</v>
      </c>
      <c r="L92" s="31">
        <v>1696</v>
      </c>
      <c r="M92" s="31">
        <v>125.05713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646.70000000000005</v>
      </c>
      <c r="D93" s="36">
        <v>646.51666666666677</v>
      </c>
      <c r="E93" s="36">
        <v>643.18333333333351</v>
      </c>
      <c r="F93" s="36">
        <v>639.66666666666674</v>
      </c>
      <c r="G93" s="36">
        <v>636.33333333333348</v>
      </c>
      <c r="H93" s="36">
        <v>650.03333333333353</v>
      </c>
      <c r="I93" s="36">
        <v>653.36666666666679</v>
      </c>
      <c r="J93" s="36">
        <v>656.88333333333355</v>
      </c>
      <c r="K93" s="31">
        <v>649.85</v>
      </c>
      <c r="L93" s="31">
        <v>643</v>
      </c>
      <c r="M93" s="31">
        <v>16.536619999999999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4139.55</v>
      </c>
      <c r="D94" s="36">
        <v>4148.166666666667</v>
      </c>
      <c r="E94" s="36">
        <v>4102.9333333333343</v>
      </c>
      <c r="F94" s="36">
        <v>4066.3166666666675</v>
      </c>
      <c r="G94" s="36">
        <v>4021.0833333333348</v>
      </c>
      <c r="H94" s="36">
        <v>4184.7833333333338</v>
      </c>
      <c r="I94" s="36">
        <v>4230.0166666666655</v>
      </c>
      <c r="J94" s="36">
        <v>4266.6333333333332</v>
      </c>
      <c r="K94" s="31">
        <v>4193.3999999999996</v>
      </c>
      <c r="L94" s="31">
        <v>4111.55</v>
      </c>
      <c r="M94" s="31">
        <v>3.8368699999999998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614.85</v>
      </c>
      <c r="D95" s="36">
        <v>613.65</v>
      </c>
      <c r="E95" s="36">
        <v>609.29999999999995</v>
      </c>
      <c r="F95" s="36">
        <v>603.75</v>
      </c>
      <c r="G95" s="36">
        <v>599.4</v>
      </c>
      <c r="H95" s="36">
        <v>619.19999999999993</v>
      </c>
      <c r="I95" s="36">
        <v>623.55000000000007</v>
      </c>
      <c r="J95" s="36">
        <v>629.09999999999991</v>
      </c>
      <c r="K95" s="31">
        <v>618</v>
      </c>
      <c r="L95" s="31">
        <v>608.1</v>
      </c>
      <c r="M95" s="31">
        <v>39.958219999999997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398.9</v>
      </c>
      <c r="D96" s="36">
        <v>402.09999999999997</v>
      </c>
      <c r="E96" s="36">
        <v>393.99999999999994</v>
      </c>
      <c r="F96" s="36">
        <v>389.09999999999997</v>
      </c>
      <c r="G96" s="36">
        <v>380.99999999999994</v>
      </c>
      <c r="H96" s="36">
        <v>406.99999999999994</v>
      </c>
      <c r="I96" s="36">
        <v>415.09999999999997</v>
      </c>
      <c r="J96" s="36">
        <v>419.99999999999994</v>
      </c>
      <c r="K96" s="31">
        <v>410.2</v>
      </c>
      <c r="L96" s="31">
        <v>397.2</v>
      </c>
      <c r="M96" s="31">
        <v>195.29418999999999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2663.95</v>
      </c>
      <c r="D97" s="36">
        <v>2650.7666666666664</v>
      </c>
      <c r="E97" s="36">
        <v>2634.4333333333329</v>
      </c>
      <c r="F97" s="36">
        <v>2604.9166666666665</v>
      </c>
      <c r="G97" s="36">
        <v>2588.583333333333</v>
      </c>
      <c r="H97" s="36">
        <v>2680.2833333333328</v>
      </c>
      <c r="I97" s="36">
        <v>2696.6166666666668</v>
      </c>
      <c r="J97" s="36">
        <v>2726.1333333333328</v>
      </c>
      <c r="K97" s="31">
        <v>2667.1</v>
      </c>
      <c r="L97" s="31">
        <v>2621.25</v>
      </c>
      <c r="M97" s="31">
        <v>13.05681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318.05</v>
      </c>
      <c r="D98" s="36">
        <v>317.93333333333334</v>
      </c>
      <c r="E98" s="36">
        <v>313.81666666666666</v>
      </c>
      <c r="F98" s="36">
        <v>309.58333333333331</v>
      </c>
      <c r="G98" s="36">
        <v>305.46666666666664</v>
      </c>
      <c r="H98" s="36">
        <v>322.16666666666669</v>
      </c>
      <c r="I98" s="36">
        <v>326.28333333333336</v>
      </c>
      <c r="J98" s="36">
        <v>330.51666666666671</v>
      </c>
      <c r="K98" s="31">
        <v>322.05</v>
      </c>
      <c r="L98" s="31">
        <v>313.7</v>
      </c>
      <c r="M98" s="31">
        <v>15.198539999999999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36847</v>
      </c>
      <c r="D99" s="36">
        <v>36762</v>
      </c>
      <c r="E99" s="36">
        <v>36475.1</v>
      </c>
      <c r="F99" s="36">
        <v>36103.199999999997</v>
      </c>
      <c r="G99" s="36">
        <v>35816.299999999996</v>
      </c>
      <c r="H99" s="36">
        <v>37133.9</v>
      </c>
      <c r="I99" s="36">
        <v>37420.799999999996</v>
      </c>
      <c r="J99" s="36">
        <v>37792.700000000004</v>
      </c>
      <c r="K99" s="31">
        <v>37048.9</v>
      </c>
      <c r="L99" s="31">
        <v>36390.1</v>
      </c>
      <c r="M99" s="31">
        <v>8.7669999999999998E-2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996.6</v>
      </c>
      <c r="D100" s="36">
        <v>999.61666666666679</v>
      </c>
      <c r="E100" s="36">
        <v>990.68333333333362</v>
      </c>
      <c r="F100" s="36">
        <v>984.76666666666688</v>
      </c>
      <c r="G100" s="36">
        <v>975.83333333333371</v>
      </c>
      <c r="H100" s="36">
        <v>1005.5333333333335</v>
      </c>
      <c r="I100" s="36">
        <v>1014.4666666666667</v>
      </c>
      <c r="J100" s="36">
        <v>1020.3833333333334</v>
      </c>
      <c r="K100" s="31">
        <v>1008.55</v>
      </c>
      <c r="L100" s="31">
        <v>993.7</v>
      </c>
      <c r="M100" s="31">
        <v>122.8014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1420.1</v>
      </c>
      <c r="D101" s="36">
        <v>1419.3666666666668</v>
      </c>
      <c r="E101" s="36">
        <v>1410.7833333333335</v>
      </c>
      <c r="F101" s="36">
        <v>1401.4666666666667</v>
      </c>
      <c r="G101" s="36">
        <v>1392.8833333333334</v>
      </c>
      <c r="H101" s="36">
        <v>1428.6833333333336</v>
      </c>
      <c r="I101" s="36">
        <v>1437.2666666666667</v>
      </c>
      <c r="J101" s="36">
        <v>1446.5833333333337</v>
      </c>
      <c r="K101" s="31">
        <v>1427.95</v>
      </c>
      <c r="L101" s="31">
        <v>1410.05</v>
      </c>
      <c r="M101" s="31">
        <v>2.8941400000000002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534.85</v>
      </c>
      <c r="D102" s="36">
        <v>532.75</v>
      </c>
      <c r="E102" s="36">
        <v>530.15</v>
      </c>
      <c r="F102" s="36">
        <v>525.44999999999993</v>
      </c>
      <c r="G102" s="36">
        <v>522.84999999999991</v>
      </c>
      <c r="H102" s="36">
        <v>537.45000000000005</v>
      </c>
      <c r="I102" s="36">
        <v>540.04999999999995</v>
      </c>
      <c r="J102" s="36">
        <v>544.75000000000011</v>
      </c>
      <c r="K102" s="31">
        <v>535.35</v>
      </c>
      <c r="L102" s="31">
        <v>528.04999999999995</v>
      </c>
      <c r="M102" s="31">
        <v>11.39518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</v>
      </c>
      <c r="D103" s="36">
        <v>15.183333333333332</v>
      </c>
      <c r="E103" s="36">
        <v>14.116666666666664</v>
      </c>
      <c r="F103" s="36">
        <v>12.233333333333333</v>
      </c>
      <c r="G103" s="36">
        <v>11.166666666666664</v>
      </c>
      <c r="H103" s="36">
        <v>17.066666666666663</v>
      </c>
      <c r="I103" s="36">
        <v>18.133333333333329</v>
      </c>
      <c r="J103" s="36">
        <v>20.016666666666662</v>
      </c>
      <c r="K103" s="31">
        <v>16.25</v>
      </c>
      <c r="L103" s="31">
        <v>13.3</v>
      </c>
      <c r="M103" s="31">
        <v>16888.194520000001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88.9</v>
      </c>
      <c r="D104" s="36">
        <v>88.883333333333326</v>
      </c>
      <c r="E104" s="36">
        <v>87.866666666666646</v>
      </c>
      <c r="F104" s="36">
        <v>86.833333333333314</v>
      </c>
      <c r="G104" s="36">
        <v>85.816666666666634</v>
      </c>
      <c r="H104" s="36">
        <v>89.916666666666657</v>
      </c>
      <c r="I104" s="36">
        <v>90.933333333333337</v>
      </c>
      <c r="J104" s="36">
        <v>91.966666666666669</v>
      </c>
      <c r="K104" s="31">
        <v>89.9</v>
      </c>
      <c r="L104" s="31">
        <v>87.85</v>
      </c>
      <c r="M104" s="31">
        <v>273.0335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418.35</v>
      </c>
      <c r="D105" s="36">
        <v>416.41666666666669</v>
      </c>
      <c r="E105" s="36">
        <v>411.93333333333339</v>
      </c>
      <c r="F105" s="36">
        <v>405.51666666666671</v>
      </c>
      <c r="G105" s="36">
        <v>401.03333333333342</v>
      </c>
      <c r="H105" s="36">
        <v>422.83333333333337</v>
      </c>
      <c r="I105" s="36">
        <v>427.31666666666661</v>
      </c>
      <c r="J105" s="36">
        <v>433.73333333333335</v>
      </c>
      <c r="K105" s="31">
        <v>420.9</v>
      </c>
      <c r="L105" s="31">
        <v>410</v>
      </c>
      <c r="M105" s="31">
        <v>30.57199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438.35</v>
      </c>
      <c r="D106" s="36">
        <v>436.45</v>
      </c>
      <c r="E106" s="36">
        <v>433.4</v>
      </c>
      <c r="F106" s="36">
        <v>428.45</v>
      </c>
      <c r="G106" s="36">
        <v>425.4</v>
      </c>
      <c r="H106" s="36">
        <v>441.4</v>
      </c>
      <c r="I106" s="36">
        <v>444.45000000000005</v>
      </c>
      <c r="J106" s="36">
        <v>449.4</v>
      </c>
      <c r="K106" s="31">
        <v>439.5</v>
      </c>
      <c r="L106" s="31">
        <v>431.5</v>
      </c>
      <c r="M106" s="31">
        <v>15.199149999999999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420.9</v>
      </c>
      <c r="D107" s="36">
        <v>420.18333333333339</v>
      </c>
      <c r="E107" s="36">
        <v>416.56666666666678</v>
      </c>
      <c r="F107" s="36">
        <v>412.23333333333341</v>
      </c>
      <c r="G107" s="36">
        <v>408.61666666666679</v>
      </c>
      <c r="H107" s="36">
        <v>424.51666666666677</v>
      </c>
      <c r="I107" s="36">
        <v>428.13333333333333</v>
      </c>
      <c r="J107" s="36">
        <v>432.46666666666675</v>
      </c>
      <c r="K107" s="31">
        <v>423.8</v>
      </c>
      <c r="L107" s="31">
        <v>415.85</v>
      </c>
      <c r="M107" s="31">
        <v>32.080309999999997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2967.1</v>
      </c>
      <c r="D108" s="36">
        <v>2955.7333333333336</v>
      </c>
      <c r="E108" s="36">
        <v>2936.4666666666672</v>
      </c>
      <c r="F108" s="36">
        <v>2905.8333333333335</v>
      </c>
      <c r="G108" s="36">
        <v>2886.5666666666671</v>
      </c>
      <c r="H108" s="36">
        <v>2986.3666666666672</v>
      </c>
      <c r="I108" s="36">
        <v>3005.6333333333337</v>
      </c>
      <c r="J108" s="36">
        <v>3036.2666666666673</v>
      </c>
      <c r="K108" s="31">
        <v>2975</v>
      </c>
      <c r="L108" s="31">
        <v>2925.1</v>
      </c>
      <c r="M108" s="31">
        <v>5.0187999999999997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1598.95</v>
      </c>
      <c r="D109" s="36">
        <v>1601.6333333333334</v>
      </c>
      <c r="E109" s="36">
        <v>1584.3666666666668</v>
      </c>
      <c r="F109" s="36">
        <v>1569.7833333333333</v>
      </c>
      <c r="G109" s="36">
        <v>1552.5166666666667</v>
      </c>
      <c r="H109" s="36">
        <v>1616.2166666666669</v>
      </c>
      <c r="I109" s="36">
        <v>1633.4833333333338</v>
      </c>
      <c r="J109" s="36">
        <v>1648.0666666666671</v>
      </c>
      <c r="K109" s="31">
        <v>1618.9</v>
      </c>
      <c r="L109" s="31">
        <v>1587.05</v>
      </c>
      <c r="M109" s="31">
        <v>17.792069999999999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199.05</v>
      </c>
      <c r="D110" s="36">
        <v>195.16666666666666</v>
      </c>
      <c r="E110" s="36">
        <v>188.68333333333331</v>
      </c>
      <c r="F110" s="36">
        <v>178.31666666666666</v>
      </c>
      <c r="G110" s="36">
        <v>171.83333333333331</v>
      </c>
      <c r="H110" s="36">
        <v>205.5333333333333</v>
      </c>
      <c r="I110" s="36">
        <v>212.01666666666665</v>
      </c>
      <c r="J110" s="36">
        <v>222.3833333333333</v>
      </c>
      <c r="K110" s="31">
        <v>201.65</v>
      </c>
      <c r="L110" s="31">
        <v>184.8</v>
      </c>
      <c r="M110" s="31">
        <v>486.24005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1542.9</v>
      </c>
      <c r="D111" s="36">
        <v>1547.45</v>
      </c>
      <c r="E111" s="36">
        <v>1535.45</v>
      </c>
      <c r="F111" s="36">
        <v>1528</v>
      </c>
      <c r="G111" s="36">
        <v>1516</v>
      </c>
      <c r="H111" s="36">
        <v>1554.9</v>
      </c>
      <c r="I111" s="36">
        <v>1566.9</v>
      </c>
      <c r="J111" s="36">
        <v>1574.3500000000001</v>
      </c>
      <c r="K111" s="31">
        <v>1559.45</v>
      </c>
      <c r="L111" s="31">
        <v>1540</v>
      </c>
      <c r="M111" s="31">
        <v>43.889899999999997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129.85</v>
      </c>
      <c r="D112" s="36">
        <v>130.06666666666666</v>
      </c>
      <c r="E112" s="36">
        <v>128.08333333333331</v>
      </c>
      <c r="F112" s="36">
        <v>126.31666666666666</v>
      </c>
      <c r="G112" s="36">
        <v>124.33333333333331</v>
      </c>
      <c r="H112" s="36">
        <v>131.83333333333331</v>
      </c>
      <c r="I112" s="36">
        <v>133.81666666666666</v>
      </c>
      <c r="J112" s="36">
        <v>135.58333333333331</v>
      </c>
      <c r="K112" s="31">
        <v>132.05000000000001</v>
      </c>
      <c r="L112" s="31">
        <v>128.30000000000001</v>
      </c>
      <c r="M112" s="31">
        <v>306.50133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1113.1500000000001</v>
      </c>
      <c r="D113" s="36">
        <v>1106.4333333333334</v>
      </c>
      <c r="E113" s="36">
        <v>1096.7666666666669</v>
      </c>
      <c r="F113" s="36">
        <v>1080.3833333333334</v>
      </c>
      <c r="G113" s="36">
        <v>1070.7166666666669</v>
      </c>
      <c r="H113" s="36">
        <v>1122.8166666666668</v>
      </c>
      <c r="I113" s="36">
        <v>1132.4833333333333</v>
      </c>
      <c r="J113" s="36">
        <v>1148.8666666666668</v>
      </c>
      <c r="K113" s="31">
        <v>1116.0999999999999</v>
      </c>
      <c r="L113" s="31">
        <v>1090.05</v>
      </c>
      <c r="M113" s="31">
        <v>3.14635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887.5</v>
      </c>
      <c r="D114" s="36">
        <v>880.51666666666677</v>
      </c>
      <c r="E114" s="36">
        <v>866.03333333333353</v>
      </c>
      <c r="F114" s="36">
        <v>844.56666666666672</v>
      </c>
      <c r="G114" s="36">
        <v>830.08333333333348</v>
      </c>
      <c r="H114" s="36">
        <v>901.98333333333358</v>
      </c>
      <c r="I114" s="36">
        <v>916.46666666666692</v>
      </c>
      <c r="J114" s="36">
        <v>937.93333333333362</v>
      </c>
      <c r="K114" s="31">
        <v>895</v>
      </c>
      <c r="L114" s="31">
        <v>859.05</v>
      </c>
      <c r="M114" s="31">
        <v>107.05182000000001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99.35</v>
      </c>
      <c r="D115" s="36">
        <v>98.783333333333346</v>
      </c>
      <c r="E115" s="36">
        <v>97.066666666666691</v>
      </c>
      <c r="F115" s="36">
        <v>94.783333333333346</v>
      </c>
      <c r="G115" s="36">
        <v>93.066666666666691</v>
      </c>
      <c r="H115" s="36">
        <v>101.06666666666669</v>
      </c>
      <c r="I115" s="36">
        <v>102.78333333333336</v>
      </c>
      <c r="J115" s="36">
        <v>105.06666666666669</v>
      </c>
      <c r="K115" s="31">
        <v>100.5</v>
      </c>
      <c r="L115" s="31">
        <v>96.5</v>
      </c>
      <c r="M115" s="31">
        <v>1532.0108499999999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462.1</v>
      </c>
      <c r="D116" s="36">
        <v>463.7833333333333</v>
      </c>
      <c r="E116" s="36">
        <v>459.66666666666663</v>
      </c>
      <c r="F116" s="36">
        <v>457.23333333333335</v>
      </c>
      <c r="G116" s="36">
        <v>453.11666666666667</v>
      </c>
      <c r="H116" s="36">
        <v>466.21666666666658</v>
      </c>
      <c r="I116" s="36">
        <v>470.33333333333326</v>
      </c>
      <c r="J116" s="36">
        <v>472.76666666666654</v>
      </c>
      <c r="K116" s="31">
        <v>467.9</v>
      </c>
      <c r="L116" s="31">
        <v>461.35</v>
      </c>
      <c r="M116" s="31">
        <v>128.88265999999999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748.1</v>
      </c>
      <c r="D117" s="36">
        <v>743.48333333333323</v>
      </c>
      <c r="E117" s="36">
        <v>736.96666666666647</v>
      </c>
      <c r="F117" s="36">
        <v>725.83333333333326</v>
      </c>
      <c r="G117" s="36">
        <v>719.31666666666649</v>
      </c>
      <c r="H117" s="36">
        <v>754.61666666666645</v>
      </c>
      <c r="I117" s="36">
        <v>761.1333333333331</v>
      </c>
      <c r="J117" s="36">
        <v>772.26666666666642</v>
      </c>
      <c r="K117" s="31">
        <v>750</v>
      </c>
      <c r="L117" s="31">
        <v>732.35</v>
      </c>
      <c r="M117" s="31">
        <v>22.88552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409.05</v>
      </c>
      <c r="D118" s="36">
        <v>410.48333333333329</v>
      </c>
      <c r="E118" s="36">
        <v>405.96666666666658</v>
      </c>
      <c r="F118" s="36">
        <v>402.88333333333327</v>
      </c>
      <c r="G118" s="36">
        <v>398.36666666666656</v>
      </c>
      <c r="H118" s="36">
        <v>413.56666666666661</v>
      </c>
      <c r="I118" s="36">
        <v>418.08333333333337</v>
      </c>
      <c r="J118" s="36">
        <v>421.16666666666663</v>
      </c>
      <c r="K118" s="31">
        <v>415</v>
      </c>
      <c r="L118" s="31">
        <v>407.4</v>
      </c>
      <c r="M118" s="31">
        <v>22.260960000000001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880.25</v>
      </c>
      <c r="D119" s="36">
        <v>880.35</v>
      </c>
      <c r="E119" s="36">
        <v>873.2</v>
      </c>
      <c r="F119" s="36">
        <v>866.15</v>
      </c>
      <c r="G119" s="36">
        <v>859</v>
      </c>
      <c r="H119" s="36">
        <v>887.40000000000009</v>
      </c>
      <c r="I119" s="36">
        <v>894.55</v>
      </c>
      <c r="J119" s="36">
        <v>901.60000000000014</v>
      </c>
      <c r="K119" s="31">
        <v>887.5</v>
      </c>
      <c r="L119" s="31">
        <v>873.3</v>
      </c>
      <c r="M119" s="31">
        <v>19.066299999999998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565.04999999999995</v>
      </c>
      <c r="D120" s="36">
        <v>566.26666666666665</v>
      </c>
      <c r="E120" s="36">
        <v>559.7833333333333</v>
      </c>
      <c r="F120" s="36">
        <v>554.51666666666665</v>
      </c>
      <c r="G120" s="36">
        <v>548.0333333333333</v>
      </c>
      <c r="H120" s="36">
        <v>571.5333333333333</v>
      </c>
      <c r="I120" s="36">
        <v>578.01666666666665</v>
      </c>
      <c r="J120" s="36">
        <v>583.2833333333333</v>
      </c>
      <c r="K120" s="31">
        <v>572.75</v>
      </c>
      <c r="L120" s="31">
        <v>561</v>
      </c>
      <c r="M120" s="31">
        <v>12.521520000000001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1908.1</v>
      </c>
      <c r="D121" s="36">
        <v>1905.3</v>
      </c>
      <c r="E121" s="36">
        <v>1892.85</v>
      </c>
      <c r="F121" s="36">
        <v>1877.6</v>
      </c>
      <c r="G121" s="36">
        <v>1865.1499999999999</v>
      </c>
      <c r="H121" s="36">
        <v>1920.55</v>
      </c>
      <c r="I121" s="36">
        <v>1933.0000000000002</v>
      </c>
      <c r="J121" s="36">
        <v>1948.25</v>
      </c>
      <c r="K121" s="31">
        <v>1917.75</v>
      </c>
      <c r="L121" s="31">
        <v>1890.05</v>
      </c>
      <c r="M121" s="31">
        <v>24.4617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165.05</v>
      </c>
      <c r="D122" s="36">
        <v>164.21666666666667</v>
      </c>
      <c r="E122" s="36">
        <v>162.23333333333335</v>
      </c>
      <c r="F122" s="36">
        <v>159.41666666666669</v>
      </c>
      <c r="G122" s="36">
        <v>157.43333333333337</v>
      </c>
      <c r="H122" s="36">
        <v>167.03333333333333</v>
      </c>
      <c r="I122" s="36">
        <v>169.01666666666662</v>
      </c>
      <c r="J122" s="36">
        <v>171.83333333333331</v>
      </c>
      <c r="K122" s="31">
        <v>166.2</v>
      </c>
      <c r="L122" s="31">
        <v>161.4</v>
      </c>
      <c r="M122" s="31">
        <v>123.63909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2577.6999999999998</v>
      </c>
      <c r="D123" s="36">
        <v>2568.5333333333333</v>
      </c>
      <c r="E123" s="36">
        <v>2552.1666666666665</v>
      </c>
      <c r="F123" s="36">
        <v>2526.6333333333332</v>
      </c>
      <c r="G123" s="36">
        <v>2510.2666666666664</v>
      </c>
      <c r="H123" s="36">
        <v>2594.0666666666666</v>
      </c>
      <c r="I123" s="36">
        <v>2610.4333333333334</v>
      </c>
      <c r="J123" s="36">
        <v>2635.9666666666667</v>
      </c>
      <c r="K123" s="31">
        <v>2584.9</v>
      </c>
      <c r="L123" s="31">
        <v>2543</v>
      </c>
      <c r="M123" s="31">
        <v>1.20889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430.2</v>
      </c>
      <c r="D124" s="36">
        <v>429.08333333333331</v>
      </c>
      <c r="E124" s="36">
        <v>425.41666666666663</v>
      </c>
      <c r="F124" s="36">
        <v>420.63333333333333</v>
      </c>
      <c r="G124" s="36">
        <v>416.96666666666664</v>
      </c>
      <c r="H124" s="36">
        <v>433.86666666666662</v>
      </c>
      <c r="I124" s="36">
        <v>437.53333333333325</v>
      </c>
      <c r="J124" s="36">
        <v>442.31666666666661</v>
      </c>
      <c r="K124" s="31">
        <v>432.75</v>
      </c>
      <c r="L124" s="31">
        <v>424.3</v>
      </c>
      <c r="M124" s="31">
        <v>16.704219999999999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536.1</v>
      </c>
      <c r="D125" s="36">
        <v>533.91666666666663</v>
      </c>
      <c r="E125" s="36">
        <v>527.83333333333326</v>
      </c>
      <c r="F125" s="36">
        <v>519.56666666666661</v>
      </c>
      <c r="G125" s="36">
        <v>513.48333333333323</v>
      </c>
      <c r="H125" s="36">
        <v>542.18333333333328</v>
      </c>
      <c r="I125" s="36">
        <v>548.26666666666654</v>
      </c>
      <c r="J125" s="36">
        <v>556.5333333333333</v>
      </c>
      <c r="K125" s="31">
        <v>540</v>
      </c>
      <c r="L125" s="31">
        <v>525.65</v>
      </c>
      <c r="M125" s="31">
        <v>20.977340000000002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832.5</v>
      </c>
      <c r="D126" s="36">
        <v>833</v>
      </c>
      <c r="E126" s="36">
        <v>822.1</v>
      </c>
      <c r="F126" s="36">
        <v>811.7</v>
      </c>
      <c r="G126" s="36">
        <v>800.80000000000007</v>
      </c>
      <c r="H126" s="36">
        <v>843.4</v>
      </c>
      <c r="I126" s="36">
        <v>854.30000000000007</v>
      </c>
      <c r="J126" s="36">
        <v>864.69999999999993</v>
      </c>
      <c r="K126" s="31">
        <v>843.9</v>
      </c>
      <c r="L126" s="31">
        <v>822.6</v>
      </c>
      <c r="M126" s="31">
        <v>41.95993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3526</v>
      </c>
      <c r="D127" s="36">
        <v>3520.3333333333335</v>
      </c>
      <c r="E127" s="36">
        <v>3500.666666666667</v>
      </c>
      <c r="F127" s="36">
        <v>3475.3333333333335</v>
      </c>
      <c r="G127" s="36">
        <v>3455.666666666667</v>
      </c>
      <c r="H127" s="36">
        <v>3545.666666666667</v>
      </c>
      <c r="I127" s="36">
        <v>3565.3333333333339</v>
      </c>
      <c r="J127" s="36">
        <v>3590.666666666667</v>
      </c>
      <c r="K127" s="31">
        <v>3540</v>
      </c>
      <c r="L127" s="31">
        <v>3495</v>
      </c>
      <c r="M127" s="31">
        <v>9.6857699999999998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6294.95</v>
      </c>
      <c r="D128" s="36">
        <v>6267.0666666666666</v>
      </c>
      <c r="E128" s="36">
        <v>6228.1333333333332</v>
      </c>
      <c r="F128" s="36">
        <v>6161.3166666666666</v>
      </c>
      <c r="G128" s="36">
        <v>6122.3833333333332</v>
      </c>
      <c r="H128" s="36">
        <v>6333.8833333333332</v>
      </c>
      <c r="I128" s="36">
        <v>6372.8166666666657</v>
      </c>
      <c r="J128" s="36">
        <v>6439.6333333333332</v>
      </c>
      <c r="K128" s="31">
        <v>6306</v>
      </c>
      <c r="L128" s="31">
        <v>6200.25</v>
      </c>
      <c r="M128" s="31">
        <v>2.4532799999999999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5254.95</v>
      </c>
      <c r="D129" s="36">
        <v>5232.9333333333334</v>
      </c>
      <c r="E129" s="36">
        <v>5158.3666666666668</v>
      </c>
      <c r="F129" s="36">
        <v>5061.7833333333338</v>
      </c>
      <c r="G129" s="36">
        <v>4987.2166666666672</v>
      </c>
      <c r="H129" s="36">
        <v>5329.5166666666664</v>
      </c>
      <c r="I129" s="36">
        <v>5404.0833333333339</v>
      </c>
      <c r="J129" s="36">
        <v>5500.6666666666661</v>
      </c>
      <c r="K129" s="31">
        <v>5307.5</v>
      </c>
      <c r="L129" s="31">
        <v>5136.3500000000004</v>
      </c>
      <c r="M129" s="31">
        <v>2.7224200000000001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1322.95</v>
      </c>
      <c r="D130" s="36">
        <v>1329.45</v>
      </c>
      <c r="E130" s="36">
        <v>1312.0500000000002</v>
      </c>
      <c r="F130" s="36">
        <v>1301.1500000000001</v>
      </c>
      <c r="G130" s="36">
        <v>1283.7500000000002</v>
      </c>
      <c r="H130" s="36">
        <v>1340.3500000000001</v>
      </c>
      <c r="I130" s="36">
        <v>1357.7500000000002</v>
      </c>
      <c r="J130" s="36">
        <v>1368.65</v>
      </c>
      <c r="K130" s="31">
        <v>1346.85</v>
      </c>
      <c r="L130" s="31">
        <v>1318.55</v>
      </c>
      <c r="M130" s="31">
        <v>13.30415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1729.4</v>
      </c>
      <c r="D131" s="36">
        <v>1734.1333333333332</v>
      </c>
      <c r="E131" s="36">
        <v>1710.2666666666664</v>
      </c>
      <c r="F131" s="36">
        <v>1691.1333333333332</v>
      </c>
      <c r="G131" s="36">
        <v>1667.2666666666664</v>
      </c>
      <c r="H131" s="36">
        <v>1753.2666666666664</v>
      </c>
      <c r="I131" s="36">
        <v>1777.1333333333332</v>
      </c>
      <c r="J131" s="36">
        <v>1796.2666666666664</v>
      </c>
      <c r="K131" s="31">
        <v>1758</v>
      </c>
      <c r="L131" s="31">
        <v>1715</v>
      </c>
      <c r="M131" s="31">
        <v>22.73255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276.7</v>
      </c>
      <c r="D132" s="36">
        <v>277.09999999999997</v>
      </c>
      <c r="E132" s="36">
        <v>272.64999999999992</v>
      </c>
      <c r="F132" s="36">
        <v>268.59999999999997</v>
      </c>
      <c r="G132" s="36">
        <v>264.14999999999992</v>
      </c>
      <c r="H132" s="36">
        <v>281.14999999999992</v>
      </c>
      <c r="I132" s="36">
        <v>285.59999999999997</v>
      </c>
      <c r="J132" s="36">
        <v>289.64999999999992</v>
      </c>
      <c r="K132" s="31">
        <v>281.55</v>
      </c>
      <c r="L132" s="31">
        <v>273.05</v>
      </c>
      <c r="M132" s="31">
        <v>62.912990000000001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1982.5</v>
      </c>
      <c r="D133" s="36">
        <v>1986.4333333333332</v>
      </c>
      <c r="E133" s="36">
        <v>1968.6666666666663</v>
      </c>
      <c r="F133" s="36">
        <v>1954.833333333333</v>
      </c>
      <c r="G133" s="36">
        <v>1937.0666666666662</v>
      </c>
      <c r="H133" s="36">
        <v>2000.2666666666664</v>
      </c>
      <c r="I133" s="36">
        <v>2018.0333333333333</v>
      </c>
      <c r="J133" s="36">
        <v>2031.8666666666666</v>
      </c>
      <c r="K133" s="31">
        <v>2004.2</v>
      </c>
      <c r="L133" s="31">
        <v>1972.6</v>
      </c>
      <c r="M133" s="31">
        <v>2.0653000000000001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548.5</v>
      </c>
      <c r="D134" s="36">
        <v>547.71666666666658</v>
      </c>
      <c r="E134" s="36">
        <v>541.58333333333314</v>
      </c>
      <c r="F134" s="36">
        <v>534.66666666666652</v>
      </c>
      <c r="G134" s="36">
        <v>528.53333333333308</v>
      </c>
      <c r="H134" s="36">
        <v>554.63333333333321</v>
      </c>
      <c r="I134" s="36">
        <v>560.76666666666665</v>
      </c>
      <c r="J134" s="36">
        <v>567.68333333333328</v>
      </c>
      <c r="K134" s="31">
        <v>553.85</v>
      </c>
      <c r="L134" s="31">
        <v>540.79999999999995</v>
      </c>
      <c r="M134" s="31">
        <v>15.649050000000001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10302.35</v>
      </c>
      <c r="D135" s="36">
        <v>10324</v>
      </c>
      <c r="E135" s="36">
        <v>10251.35</v>
      </c>
      <c r="F135" s="36">
        <v>10200.35</v>
      </c>
      <c r="G135" s="36">
        <v>10127.700000000001</v>
      </c>
      <c r="H135" s="36">
        <v>10375</v>
      </c>
      <c r="I135" s="36">
        <v>10447.650000000001</v>
      </c>
      <c r="J135" s="36">
        <v>10498.65</v>
      </c>
      <c r="K135" s="31">
        <v>10396.65</v>
      </c>
      <c r="L135" s="31">
        <v>10273</v>
      </c>
      <c r="M135" s="31">
        <v>7.05227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686.25</v>
      </c>
      <c r="D136" s="36">
        <v>683.2166666666667</v>
      </c>
      <c r="E136" s="36">
        <v>676.53333333333342</v>
      </c>
      <c r="F136" s="36">
        <v>666.81666666666672</v>
      </c>
      <c r="G136" s="36">
        <v>660.13333333333344</v>
      </c>
      <c r="H136" s="36">
        <v>692.93333333333339</v>
      </c>
      <c r="I136" s="36">
        <v>699.61666666666679</v>
      </c>
      <c r="J136" s="36">
        <v>709.33333333333337</v>
      </c>
      <c r="K136" s="31">
        <v>689.9</v>
      </c>
      <c r="L136" s="31">
        <v>673.5</v>
      </c>
      <c r="M136" s="31">
        <v>4.6114100000000002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1117.75</v>
      </c>
      <c r="D137" s="36">
        <v>1108.3833333333334</v>
      </c>
      <c r="E137" s="36">
        <v>1094.7666666666669</v>
      </c>
      <c r="F137" s="36">
        <v>1071.7833333333335</v>
      </c>
      <c r="G137" s="36">
        <v>1058.166666666667</v>
      </c>
      <c r="H137" s="36">
        <v>1131.3666666666668</v>
      </c>
      <c r="I137" s="36">
        <v>1144.9833333333331</v>
      </c>
      <c r="J137" s="36">
        <v>1167.9666666666667</v>
      </c>
      <c r="K137" s="31">
        <v>1122</v>
      </c>
      <c r="L137" s="31">
        <v>1085.4000000000001</v>
      </c>
      <c r="M137" s="31">
        <v>14.113530000000001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954.3</v>
      </c>
      <c r="D138" s="36">
        <v>954.33333333333337</v>
      </c>
      <c r="E138" s="36">
        <v>945.4666666666667</v>
      </c>
      <c r="F138" s="36">
        <v>936.63333333333333</v>
      </c>
      <c r="G138" s="36">
        <v>927.76666666666665</v>
      </c>
      <c r="H138" s="36">
        <v>963.16666666666674</v>
      </c>
      <c r="I138" s="36">
        <v>972.0333333333333</v>
      </c>
      <c r="J138" s="36">
        <v>980.86666666666679</v>
      </c>
      <c r="K138" s="31">
        <v>963.2</v>
      </c>
      <c r="L138" s="31">
        <v>945.5</v>
      </c>
      <c r="M138" s="31">
        <v>2.8707099999999999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101.95</v>
      </c>
      <c r="D139" s="36">
        <v>100.76666666666667</v>
      </c>
      <c r="E139" s="36">
        <v>98.683333333333337</v>
      </c>
      <c r="F139" s="36">
        <v>95.416666666666671</v>
      </c>
      <c r="G139" s="36">
        <v>93.333333333333343</v>
      </c>
      <c r="H139" s="36">
        <v>104.03333333333333</v>
      </c>
      <c r="I139" s="36">
        <v>106.11666666666667</v>
      </c>
      <c r="J139" s="36">
        <v>109.38333333333333</v>
      </c>
      <c r="K139" s="31">
        <v>102.85</v>
      </c>
      <c r="L139" s="31">
        <v>97.5</v>
      </c>
      <c r="M139" s="31">
        <v>688.69267000000002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2739.75</v>
      </c>
      <c r="D140" s="36">
        <v>2744.7666666666664</v>
      </c>
      <c r="E140" s="36">
        <v>2701.0333333333328</v>
      </c>
      <c r="F140" s="36">
        <v>2662.3166666666666</v>
      </c>
      <c r="G140" s="36">
        <v>2618.583333333333</v>
      </c>
      <c r="H140" s="36">
        <v>2783.4833333333327</v>
      </c>
      <c r="I140" s="36">
        <v>2827.2166666666662</v>
      </c>
      <c r="J140" s="36">
        <v>2865.9333333333325</v>
      </c>
      <c r="K140" s="31">
        <v>2788.5</v>
      </c>
      <c r="L140" s="31">
        <v>2706.05</v>
      </c>
      <c r="M140" s="31">
        <v>4.2812599999999996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129579.25</v>
      </c>
      <c r="D141" s="36">
        <v>128354.41666666667</v>
      </c>
      <c r="E141" s="36">
        <v>126309.48333333334</v>
      </c>
      <c r="F141" s="36">
        <v>123039.71666666666</v>
      </c>
      <c r="G141" s="36">
        <v>120994.78333333333</v>
      </c>
      <c r="H141" s="36">
        <v>131624.18333333335</v>
      </c>
      <c r="I141" s="36">
        <v>133669.11666666667</v>
      </c>
      <c r="J141" s="36">
        <v>136938.88333333336</v>
      </c>
      <c r="K141" s="31">
        <v>130399.35</v>
      </c>
      <c r="L141" s="31">
        <v>125084.65</v>
      </c>
      <c r="M141" s="31">
        <v>0.17516000000000001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61.75</v>
      </c>
      <c r="D142" s="36">
        <v>62.116666666666667</v>
      </c>
      <c r="E142" s="36">
        <v>60.633333333333333</v>
      </c>
      <c r="F142" s="36">
        <v>59.516666666666666</v>
      </c>
      <c r="G142" s="36">
        <v>58.033333333333331</v>
      </c>
      <c r="H142" s="36">
        <v>63.233333333333334</v>
      </c>
      <c r="I142" s="36">
        <v>64.716666666666669</v>
      </c>
      <c r="J142" s="36">
        <v>65.833333333333343</v>
      </c>
      <c r="K142" s="31">
        <v>63.6</v>
      </c>
      <c r="L142" s="31">
        <v>61</v>
      </c>
      <c r="M142" s="31">
        <v>149.76917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1476.3</v>
      </c>
      <c r="D143" s="36">
        <v>1481.5833333333333</v>
      </c>
      <c r="E143" s="36">
        <v>1463.1666666666665</v>
      </c>
      <c r="F143" s="36">
        <v>1450.0333333333333</v>
      </c>
      <c r="G143" s="36">
        <v>1431.6166666666666</v>
      </c>
      <c r="H143" s="36">
        <v>1494.7166666666665</v>
      </c>
      <c r="I143" s="36">
        <v>1513.133333333333</v>
      </c>
      <c r="J143" s="36">
        <v>1526.2666666666664</v>
      </c>
      <c r="K143" s="31">
        <v>1500</v>
      </c>
      <c r="L143" s="31">
        <v>1468.45</v>
      </c>
      <c r="M143" s="31">
        <v>1.9937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5140.1499999999996</v>
      </c>
      <c r="D144" s="36">
        <v>5138.416666666667</v>
      </c>
      <c r="E144" s="36">
        <v>5101.7333333333336</v>
      </c>
      <c r="F144" s="36">
        <v>5063.3166666666666</v>
      </c>
      <c r="G144" s="36">
        <v>5026.6333333333332</v>
      </c>
      <c r="H144" s="36">
        <v>5176.8333333333339</v>
      </c>
      <c r="I144" s="36">
        <v>5213.5166666666664</v>
      </c>
      <c r="J144" s="36">
        <v>5251.9333333333343</v>
      </c>
      <c r="K144" s="31">
        <v>5175.1000000000004</v>
      </c>
      <c r="L144" s="31">
        <v>5100</v>
      </c>
      <c r="M144" s="31">
        <v>1.6054200000000001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3853.2</v>
      </c>
      <c r="D145" s="36">
        <v>3852.4</v>
      </c>
      <c r="E145" s="36">
        <v>3820.8</v>
      </c>
      <c r="F145" s="36">
        <v>3788.4</v>
      </c>
      <c r="G145" s="36">
        <v>3756.8</v>
      </c>
      <c r="H145" s="36">
        <v>3884.8</v>
      </c>
      <c r="I145" s="36">
        <v>3916.3999999999996</v>
      </c>
      <c r="J145" s="36">
        <v>3948.8</v>
      </c>
      <c r="K145" s="31">
        <v>3884</v>
      </c>
      <c r="L145" s="31">
        <v>3820</v>
      </c>
      <c r="M145" s="31">
        <v>0.85726999999999998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26580.3</v>
      </c>
      <c r="D146" s="36">
        <v>26458.650000000005</v>
      </c>
      <c r="E146" s="36">
        <v>26267.30000000001</v>
      </c>
      <c r="F146" s="36">
        <v>25954.300000000007</v>
      </c>
      <c r="G146" s="36">
        <v>25762.950000000012</v>
      </c>
      <c r="H146" s="36">
        <v>26771.650000000009</v>
      </c>
      <c r="I146" s="36">
        <v>26963.000000000007</v>
      </c>
      <c r="J146" s="36">
        <v>27276.000000000007</v>
      </c>
      <c r="K146" s="31">
        <v>26650</v>
      </c>
      <c r="L146" s="31">
        <v>26145.65</v>
      </c>
      <c r="M146" s="31">
        <v>1.0340800000000001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64.599999999999994</v>
      </c>
      <c r="D147" s="36">
        <v>64.8</v>
      </c>
      <c r="E147" s="36">
        <v>64.05</v>
      </c>
      <c r="F147" s="36">
        <v>63.5</v>
      </c>
      <c r="G147" s="36">
        <v>62.75</v>
      </c>
      <c r="H147" s="36">
        <v>65.349999999999994</v>
      </c>
      <c r="I147" s="36">
        <v>66.099999999999994</v>
      </c>
      <c r="J147" s="36">
        <v>66.649999999999991</v>
      </c>
      <c r="K147" s="31">
        <v>65.55</v>
      </c>
      <c r="L147" s="31">
        <v>64.25</v>
      </c>
      <c r="M147" s="31">
        <v>127.51253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209.65</v>
      </c>
      <c r="D148" s="36">
        <v>208.66666666666666</v>
      </c>
      <c r="E148" s="36">
        <v>204.68333333333331</v>
      </c>
      <c r="F148" s="36">
        <v>199.71666666666664</v>
      </c>
      <c r="G148" s="36">
        <v>195.73333333333329</v>
      </c>
      <c r="H148" s="36">
        <v>213.63333333333333</v>
      </c>
      <c r="I148" s="36">
        <v>217.61666666666667</v>
      </c>
      <c r="J148" s="36">
        <v>222.58333333333334</v>
      </c>
      <c r="K148" s="31">
        <v>212.65</v>
      </c>
      <c r="L148" s="31">
        <v>203.7</v>
      </c>
      <c r="M148" s="31">
        <v>228.11186000000001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311.14999999999998</v>
      </c>
      <c r="D149" s="36">
        <v>311.21666666666664</v>
      </c>
      <c r="E149" s="36">
        <v>308.08333333333326</v>
      </c>
      <c r="F149" s="36">
        <v>305.01666666666659</v>
      </c>
      <c r="G149" s="36">
        <v>301.88333333333321</v>
      </c>
      <c r="H149" s="36">
        <v>314.2833333333333</v>
      </c>
      <c r="I149" s="36">
        <v>317.41666666666663</v>
      </c>
      <c r="J149" s="36">
        <v>320.48333333333335</v>
      </c>
      <c r="K149" s="31">
        <v>314.35000000000002</v>
      </c>
      <c r="L149" s="31">
        <v>308.14999999999998</v>
      </c>
      <c r="M149" s="31">
        <v>126.82889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173.95</v>
      </c>
      <c r="D150" s="36">
        <v>172.81666666666669</v>
      </c>
      <c r="E150" s="36">
        <v>170.33333333333337</v>
      </c>
      <c r="F150" s="36">
        <v>166.71666666666667</v>
      </c>
      <c r="G150" s="36">
        <v>164.23333333333335</v>
      </c>
      <c r="H150" s="36">
        <v>176.43333333333339</v>
      </c>
      <c r="I150" s="36">
        <v>178.91666666666669</v>
      </c>
      <c r="J150" s="36">
        <v>182.53333333333342</v>
      </c>
      <c r="K150" s="31">
        <v>175.3</v>
      </c>
      <c r="L150" s="31">
        <v>169.2</v>
      </c>
      <c r="M150" s="31">
        <v>50.152270000000001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1443.35</v>
      </c>
      <c r="D151" s="36">
        <v>1439.3666666666668</v>
      </c>
      <c r="E151" s="36">
        <v>1427.1333333333337</v>
      </c>
      <c r="F151" s="36">
        <v>1410.916666666667</v>
      </c>
      <c r="G151" s="36">
        <v>1398.6833333333338</v>
      </c>
      <c r="H151" s="36">
        <v>1455.5833333333335</v>
      </c>
      <c r="I151" s="36">
        <v>1467.8166666666666</v>
      </c>
      <c r="J151" s="36">
        <v>1484.0333333333333</v>
      </c>
      <c r="K151" s="31">
        <v>1451.6</v>
      </c>
      <c r="L151" s="31">
        <v>1423.15</v>
      </c>
      <c r="M151" s="31">
        <v>2.9561099999999998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4212.8</v>
      </c>
      <c r="D152" s="36">
        <v>4215.1333333333332</v>
      </c>
      <c r="E152" s="36">
        <v>4172.8166666666666</v>
      </c>
      <c r="F152" s="36">
        <v>4132.833333333333</v>
      </c>
      <c r="G152" s="36">
        <v>4090.5166666666664</v>
      </c>
      <c r="H152" s="36">
        <v>4255.1166666666668</v>
      </c>
      <c r="I152" s="36">
        <v>4297.4333333333325</v>
      </c>
      <c r="J152" s="36">
        <v>4337.416666666667</v>
      </c>
      <c r="K152" s="31">
        <v>4257.45</v>
      </c>
      <c r="L152" s="31">
        <v>4175.1499999999996</v>
      </c>
      <c r="M152" s="31">
        <v>1.80409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372.15</v>
      </c>
      <c r="D153" s="36">
        <v>375.08333333333331</v>
      </c>
      <c r="E153" s="36">
        <v>367.06666666666661</v>
      </c>
      <c r="F153" s="36">
        <v>361.98333333333329</v>
      </c>
      <c r="G153" s="36">
        <v>353.96666666666658</v>
      </c>
      <c r="H153" s="36">
        <v>380.16666666666663</v>
      </c>
      <c r="I153" s="36">
        <v>388.18333333333339</v>
      </c>
      <c r="J153" s="36">
        <v>393.26666666666665</v>
      </c>
      <c r="K153" s="31">
        <v>383.1</v>
      </c>
      <c r="L153" s="31">
        <v>370</v>
      </c>
      <c r="M153" s="31">
        <v>44.864319999999999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205.05</v>
      </c>
      <c r="D154" s="36">
        <v>205.76666666666665</v>
      </c>
      <c r="E154" s="36">
        <v>203.5333333333333</v>
      </c>
      <c r="F154" s="36">
        <v>202.01666666666665</v>
      </c>
      <c r="G154" s="36">
        <v>199.7833333333333</v>
      </c>
      <c r="H154" s="36">
        <v>207.2833333333333</v>
      </c>
      <c r="I154" s="36">
        <v>209.51666666666665</v>
      </c>
      <c r="J154" s="36">
        <v>211.0333333333333</v>
      </c>
      <c r="K154" s="31">
        <v>208</v>
      </c>
      <c r="L154" s="31">
        <v>204.25</v>
      </c>
      <c r="M154" s="31">
        <v>121.71662999999999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38512.75</v>
      </c>
      <c r="D155" s="36">
        <v>38588.666666666664</v>
      </c>
      <c r="E155" s="36">
        <v>38288.133333333331</v>
      </c>
      <c r="F155" s="36">
        <v>38063.51666666667</v>
      </c>
      <c r="G155" s="36">
        <v>37762.983333333337</v>
      </c>
      <c r="H155" s="36">
        <v>38813.283333333326</v>
      </c>
      <c r="I155" s="36">
        <v>39113.816666666666</v>
      </c>
      <c r="J155" s="36">
        <v>39338.43333333332</v>
      </c>
      <c r="K155" s="31">
        <v>38889.199999999997</v>
      </c>
      <c r="L155" s="31">
        <v>38364.050000000003</v>
      </c>
      <c r="M155" s="31">
        <v>0.16472999999999999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1575</v>
      </c>
      <c r="D156" s="36">
        <v>1565.3500000000001</v>
      </c>
      <c r="E156" s="36">
        <v>1549.7000000000003</v>
      </c>
      <c r="F156" s="36">
        <v>1524.4</v>
      </c>
      <c r="G156" s="36">
        <v>1508.7500000000002</v>
      </c>
      <c r="H156" s="36">
        <v>1590.6500000000003</v>
      </c>
      <c r="I156" s="36">
        <v>1606.3000000000004</v>
      </c>
      <c r="J156" s="36">
        <v>1631.6000000000004</v>
      </c>
      <c r="K156" s="31">
        <v>1581</v>
      </c>
      <c r="L156" s="31">
        <v>1540.05</v>
      </c>
      <c r="M156" s="31">
        <v>4.2247300000000001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635.45000000000005</v>
      </c>
      <c r="D157" s="36">
        <v>636.6</v>
      </c>
      <c r="E157" s="36">
        <v>630.20000000000005</v>
      </c>
      <c r="F157" s="36">
        <v>624.95000000000005</v>
      </c>
      <c r="G157" s="36">
        <v>618.55000000000007</v>
      </c>
      <c r="H157" s="36">
        <v>641.85</v>
      </c>
      <c r="I157" s="36">
        <v>648.24999999999989</v>
      </c>
      <c r="J157" s="36">
        <v>653.5</v>
      </c>
      <c r="K157" s="31">
        <v>643</v>
      </c>
      <c r="L157" s="31">
        <v>631.35</v>
      </c>
      <c r="M157" s="31">
        <v>24.880299999999998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931.4</v>
      </c>
      <c r="D158" s="36">
        <v>927.80000000000007</v>
      </c>
      <c r="E158" s="36">
        <v>917.60000000000014</v>
      </c>
      <c r="F158" s="36">
        <v>903.80000000000007</v>
      </c>
      <c r="G158" s="36">
        <v>893.60000000000014</v>
      </c>
      <c r="H158" s="36">
        <v>941.60000000000014</v>
      </c>
      <c r="I158" s="36">
        <v>951.80000000000018</v>
      </c>
      <c r="J158" s="36">
        <v>965.60000000000014</v>
      </c>
      <c r="K158" s="31">
        <v>938</v>
      </c>
      <c r="L158" s="31">
        <v>914</v>
      </c>
      <c r="M158" s="31">
        <v>17.978359999999999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7389.4</v>
      </c>
      <c r="D159" s="36">
        <v>7424.0333333333328</v>
      </c>
      <c r="E159" s="36">
        <v>7329.0166666666655</v>
      </c>
      <c r="F159" s="36">
        <v>7268.6333333333323</v>
      </c>
      <c r="G159" s="36">
        <v>7173.616666666665</v>
      </c>
      <c r="H159" s="36">
        <v>7484.4166666666661</v>
      </c>
      <c r="I159" s="36">
        <v>7579.4333333333325</v>
      </c>
      <c r="J159" s="36">
        <v>7639.8166666666666</v>
      </c>
      <c r="K159" s="31">
        <v>7519.05</v>
      </c>
      <c r="L159" s="31">
        <v>7363.65</v>
      </c>
      <c r="M159" s="31">
        <v>2.6480600000000001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222.65</v>
      </c>
      <c r="D160" s="36">
        <v>223.15</v>
      </c>
      <c r="E160" s="36">
        <v>220.9</v>
      </c>
      <c r="F160" s="36">
        <v>219.15</v>
      </c>
      <c r="G160" s="36">
        <v>216.9</v>
      </c>
      <c r="H160" s="36">
        <v>224.9</v>
      </c>
      <c r="I160" s="36">
        <v>227.15</v>
      </c>
      <c r="J160" s="36">
        <v>228.9</v>
      </c>
      <c r="K160" s="31">
        <v>225.4</v>
      </c>
      <c r="L160" s="31">
        <v>221.4</v>
      </c>
      <c r="M160" s="31">
        <v>39.415349999999997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382.6</v>
      </c>
      <c r="D161" s="36">
        <v>383.7</v>
      </c>
      <c r="E161" s="36">
        <v>378.4</v>
      </c>
      <c r="F161" s="36">
        <v>374.2</v>
      </c>
      <c r="G161" s="36">
        <v>368.9</v>
      </c>
      <c r="H161" s="36">
        <v>387.9</v>
      </c>
      <c r="I161" s="36">
        <v>393.20000000000005</v>
      </c>
      <c r="J161" s="36">
        <v>397.4</v>
      </c>
      <c r="K161" s="31">
        <v>389</v>
      </c>
      <c r="L161" s="31">
        <v>379.5</v>
      </c>
      <c r="M161" s="31">
        <v>105.89854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17366.05</v>
      </c>
      <c r="D162" s="36">
        <v>17375.766666666666</v>
      </c>
      <c r="E162" s="36">
        <v>17161.533333333333</v>
      </c>
      <c r="F162" s="36">
        <v>16957.016666666666</v>
      </c>
      <c r="G162" s="36">
        <v>16742.783333333333</v>
      </c>
      <c r="H162" s="36">
        <v>17580.283333333333</v>
      </c>
      <c r="I162" s="36">
        <v>17794.516666666663</v>
      </c>
      <c r="J162" s="36">
        <v>17999.033333333333</v>
      </c>
      <c r="K162" s="31">
        <v>17590</v>
      </c>
      <c r="L162" s="31">
        <v>17171.25</v>
      </c>
      <c r="M162" s="31">
        <v>0.11992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2715.1</v>
      </c>
      <c r="D163" s="36">
        <v>2715.75</v>
      </c>
      <c r="E163" s="36">
        <v>2677.9</v>
      </c>
      <c r="F163" s="36">
        <v>2640.7000000000003</v>
      </c>
      <c r="G163" s="36">
        <v>2602.8500000000004</v>
      </c>
      <c r="H163" s="36">
        <v>2752.95</v>
      </c>
      <c r="I163" s="36">
        <v>2790.8</v>
      </c>
      <c r="J163" s="36">
        <v>2827.9999999999995</v>
      </c>
      <c r="K163" s="31">
        <v>2753.6</v>
      </c>
      <c r="L163" s="31">
        <v>2678.55</v>
      </c>
      <c r="M163" s="31">
        <v>6.91045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3515.9</v>
      </c>
      <c r="D164" s="36">
        <v>3501.3000000000006</v>
      </c>
      <c r="E164" s="36">
        <v>3480.6500000000015</v>
      </c>
      <c r="F164" s="36">
        <v>3445.400000000001</v>
      </c>
      <c r="G164" s="36">
        <v>3424.7500000000018</v>
      </c>
      <c r="H164" s="36">
        <v>3536.5500000000011</v>
      </c>
      <c r="I164" s="36">
        <v>3557.2</v>
      </c>
      <c r="J164" s="36">
        <v>3592.4500000000007</v>
      </c>
      <c r="K164" s="31">
        <v>3521.95</v>
      </c>
      <c r="L164" s="31">
        <v>3466.05</v>
      </c>
      <c r="M164" s="31">
        <v>2.5756700000000001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95.75</v>
      </c>
      <c r="D165" s="36">
        <v>95.7</v>
      </c>
      <c r="E165" s="36">
        <v>94.850000000000009</v>
      </c>
      <c r="F165" s="36">
        <v>93.95</v>
      </c>
      <c r="G165" s="36">
        <v>93.100000000000009</v>
      </c>
      <c r="H165" s="36">
        <v>96.600000000000009</v>
      </c>
      <c r="I165" s="36">
        <v>97.45</v>
      </c>
      <c r="J165" s="36">
        <v>98.350000000000009</v>
      </c>
      <c r="K165" s="31">
        <v>96.55</v>
      </c>
      <c r="L165" s="31">
        <v>94.8</v>
      </c>
      <c r="M165" s="31">
        <v>655.56029000000001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794.65</v>
      </c>
      <c r="D166" s="36">
        <v>795.63333333333321</v>
      </c>
      <c r="E166" s="36">
        <v>782.56666666666638</v>
      </c>
      <c r="F166" s="36">
        <v>770.48333333333312</v>
      </c>
      <c r="G166" s="36">
        <v>757.41666666666629</v>
      </c>
      <c r="H166" s="36">
        <v>807.71666666666647</v>
      </c>
      <c r="I166" s="36">
        <v>820.7833333333333</v>
      </c>
      <c r="J166" s="36">
        <v>832.86666666666656</v>
      </c>
      <c r="K166" s="31">
        <v>808.7</v>
      </c>
      <c r="L166" s="31">
        <v>783.55</v>
      </c>
      <c r="M166" s="31">
        <v>14.646940000000001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5484.85</v>
      </c>
      <c r="D167" s="36">
        <v>5493.6500000000005</v>
      </c>
      <c r="E167" s="36">
        <v>5422.7500000000009</v>
      </c>
      <c r="F167" s="36">
        <v>5360.6500000000005</v>
      </c>
      <c r="G167" s="36">
        <v>5289.7500000000009</v>
      </c>
      <c r="H167" s="36">
        <v>5555.7500000000009</v>
      </c>
      <c r="I167" s="36">
        <v>5626.6500000000005</v>
      </c>
      <c r="J167" s="36">
        <v>5688.7500000000009</v>
      </c>
      <c r="K167" s="31">
        <v>5564.55</v>
      </c>
      <c r="L167" s="31">
        <v>5431.55</v>
      </c>
      <c r="M167" s="31">
        <v>3.4731900000000002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435.55</v>
      </c>
      <c r="D168" s="36">
        <v>437.01666666666665</v>
      </c>
      <c r="E168" s="36">
        <v>426.5333333333333</v>
      </c>
      <c r="F168" s="36">
        <v>417.51666666666665</v>
      </c>
      <c r="G168" s="36">
        <v>407.0333333333333</v>
      </c>
      <c r="H168" s="36">
        <v>446.0333333333333</v>
      </c>
      <c r="I168" s="36">
        <v>456.51666666666665</v>
      </c>
      <c r="J168" s="36">
        <v>465.5333333333333</v>
      </c>
      <c r="K168" s="31">
        <v>447.5</v>
      </c>
      <c r="L168" s="31">
        <v>428</v>
      </c>
      <c r="M168" s="31">
        <v>13.86162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237.2</v>
      </c>
      <c r="D169" s="36">
        <v>236.73333333333335</v>
      </c>
      <c r="E169" s="36">
        <v>235.2166666666667</v>
      </c>
      <c r="F169" s="36">
        <v>233.23333333333335</v>
      </c>
      <c r="G169" s="36">
        <v>231.7166666666667</v>
      </c>
      <c r="H169" s="36">
        <v>238.7166666666667</v>
      </c>
      <c r="I169" s="36">
        <v>240.23333333333335</v>
      </c>
      <c r="J169" s="36">
        <v>242.2166666666667</v>
      </c>
      <c r="K169" s="31">
        <v>238.25</v>
      </c>
      <c r="L169" s="31">
        <v>234.75</v>
      </c>
      <c r="M169" s="31">
        <v>126.65998999999999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1178.9000000000001</v>
      </c>
      <c r="D170" s="36">
        <v>1168.9166666666667</v>
      </c>
      <c r="E170" s="36">
        <v>1151.9833333333336</v>
      </c>
      <c r="F170" s="36">
        <v>1125.0666666666668</v>
      </c>
      <c r="G170" s="36">
        <v>1108.1333333333337</v>
      </c>
      <c r="H170" s="36">
        <v>1195.8333333333335</v>
      </c>
      <c r="I170" s="36">
        <v>1212.7666666666664</v>
      </c>
      <c r="J170" s="36">
        <v>1239.6833333333334</v>
      </c>
      <c r="K170" s="31">
        <v>1185.8499999999999</v>
      </c>
      <c r="L170" s="31">
        <v>1142</v>
      </c>
      <c r="M170" s="31">
        <v>8.5805900000000008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1020.35</v>
      </c>
      <c r="D171" s="36">
        <v>1016.5500000000001</v>
      </c>
      <c r="E171" s="36">
        <v>1009.8000000000002</v>
      </c>
      <c r="F171" s="36">
        <v>999.25000000000011</v>
      </c>
      <c r="G171" s="36">
        <v>992.50000000000023</v>
      </c>
      <c r="H171" s="36">
        <v>1027.1000000000001</v>
      </c>
      <c r="I171" s="36">
        <v>1033.8499999999999</v>
      </c>
      <c r="J171" s="36">
        <v>1044.4000000000001</v>
      </c>
      <c r="K171" s="31">
        <v>1023.3</v>
      </c>
      <c r="L171" s="31">
        <v>1006</v>
      </c>
      <c r="M171" s="31">
        <v>1.86571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412.85</v>
      </c>
      <c r="D172" s="36">
        <v>411.5</v>
      </c>
      <c r="E172" s="36">
        <v>407.55</v>
      </c>
      <c r="F172" s="36">
        <v>402.25</v>
      </c>
      <c r="G172" s="36">
        <v>398.3</v>
      </c>
      <c r="H172" s="36">
        <v>416.8</v>
      </c>
      <c r="I172" s="36">
        <v>420.75000000000006</v>
      </c>
      <c r="J172" s="36">
        <v>426.05</v>
      </c>
      <c r="K172" s="31">
        <v>415.45</v>
      </c>
      <c r="L172" s="31">
        <v>406.2</v>
      </c>
      <c r="M172" s="31">
        <v>69.326679999999996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2584.9499999999998</v>
      </c>
      <c r="D173" s="36">
        <v>2592.75</v>
      </c>
      <c r="E173" s="36">
        <v>2571.5</v>
      </c>
      <c r="F173" s="36">
        <v>2558.0500000000002</v>
      </c>
      <c r="G173" s="36">
        <v>2536.8000000000002</v>
      </c>
      <c r="H173" s="36">
        <v>2606.1999999999998</v>
      </c>
      <c r="I173" s="36">
        <v>2627.45</v>
      </c>
      <c r="J173" s="36">
        <v>2640.8999999999996</v>
      </c>
      <c r="K173" s="31">
        <v>2614</v>
      </c>
      <c r="L173" s="31">
        <v>2579.3000000000002</v>
      </c>
      <c r="M173" s="31">
        <v>54.322920000000003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123.65</v>
      </c>
      <c r="D174" s="36">
        <v>123.41666666666667</v>
      </c>
      <c r="E174" s="36">
        <v>121.08333333333334</v>
      </c>
      <c r="F174" s="36">
        <v>118.51666666666667</v>
      </c>
      <c r="G174" s="36">
        <v>116.18333333333334</v>
      </c>
      <c r="H174" s="36">
        <v>125.98333333333335</v>
      </c>
      <c r="I174" s="36">
        <v>128.31666666666669</v>
      </c>
      <c r="J174" s="36">
        <v>130.88333333333335</v>
      </c>
      <c r="K174" s="31">
        <v>125.75</v>
      </c>
      <c r="L174" s="31">
        <v>120.85</v>
      </c>
      <c r="M174" s="31">
        <v>654.38648999999998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759.65</v>
      </c>
      <c r="D175" s="36">
        <v>761.68333333333339</v>
      </c>
      <c r="E175" s="36">
        <v>755.91666666666674</v>
      </c>
      <c r="F175" s="36">
        <v>752.18333333333339</v>
      </c>
      <c r="G175" s="36">
        <v>746.41666666666674</v>
      </c>
      <c r="H175" s="36">
        <v>765.41666666666674</v>
      </c>
      <c r="I175" s="36">
        <v>771.18333333333339</v>
      </c>
      <c r="J175" s="36">
        <v>774.91666666666674</v>
      </c>
      <c r="K175" s="31">
        <v>767.45</v>
      </c>
      <c r="L175" s="31">
        <v>757.95</v>
      </c>
      <c r="M175" s="31">
        <v>17.96866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1432.6</v>
      </c>
      <c r="D176" s="36">
        <v>1429.6333333333332</v>
      </c>
      <c r="E176" s="36">
        <v>1424.0166666666664</v>
      </c>
      <c r="F176" s="36">
        <v>1415.4333333333332</v>
      </c>
      <c r="G176" s="36">
        <v>1409.8166666666664</v>
      </c>
      <c r="H176" s="36">
        <v>1438.2166666666665</v>
      </c>
      <c r="I176" s="36">
        <v>1443.8333333333333</v>
      </c>
      <c r="J176" s="36">
        <v>1452.4166666666665</v>
      </c>
      <c r="K176" s="31">
        <v>1435.25</v>
      </c>
      <c r="L176" s="31">
        <v>1421.05</v>
      </c>
      <c r="M176" s="31">
        <v>3.8385799999999999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642.04999999999995</v>
      </c>
      <c r="D177" s="36">
        <v>643.73333333333335</v>
      </c>
      <c r="E177" s="36">
        <v>637.86666666666667</v>
      </c>
      <c r="F177" s="36">
        <v>633.68333333333328</v>
      </c>
      <c r="G177" s="36">
        <v>627.81666666666661</v>
      </c>
      <c r="H177" s="36">
        <v>647.91666666666674</v>
      </c>
      <c r="I177" s="36">
        <v>653.78333333333353</v>
      </c>
      <c r="J177" s="36">
        <v>657.96666666666681</v>
      </c>
      <c r="K177" s="31">
        <v>649.6</v>
      </c>
      <c r="L177" s="31">
        <v>639.54999999999995</v>
      </c>
      <c r="M177" s="31">
        <v>132.21897999999999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28653.3</v>
      </c>
      <c r="D178" s="36">
        <v>28666.116666666669</v>
      </c>
      <c r="E178" s="36">
        <v>28431.233333333337</v>
      </c>
      <c r="F178" s="36">
        <v>28209.166666666668</v>
      </c>
      <c r="G178" s="36">
        <v>27974.283333333336</v>
      </c>
      <c r="H178" s="36">
        <v>28888.183333333338</v>
      </c>
      <c r="I178" s="36">
        <v>29123.066666666669</v>
      </c>
      <c r="J178" s="36">
        <v>29345.133333333339</v>
      </c>
      <c r="K178" s="31">
        <v>28901</v>
      </c>
      <c r="L178" s="31">
        <v>28444.05</v>
      </c>
      <c r="M178" s="31">
        <v>0.11742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2053.3000000000002</v>
      </c>
      <c r="D179" s="36">
        <v>2053.0833333333335</v>
      </c>
      <c r="E179" s="36">
        <v>2038.166666666667</v>
      </c>
      <c r="F179" s="36">
        <v>2023.0333333333335</v>
      </c>
      <c r="G179" s="36">
        <v>2008.116666666667</v>
      </c>
      <c r="H179" s="36">
        <v>2068.2166666666672</v>
      </c>
      <c r="I179" s="36">
        <v>2083.1333333333341</v>
      </c>
      <c r="J179" s="36">
        <v>2098.2666666666669</v>
      </c>
      <c r="K179" s="31">
        <v>2068</v>
      </c>
      <c r="L179" s="31">
        <v>2037.95</v>
      </c>
      <c r="M179" s="31">
        <v>10.58202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4024.7</v>
      </c>
      <c r="D180" s="36">
        <v>4001.15</v>
      </c>
      <c r="E180" s="36">
        <v>3971.6000000000004</v>
      </c>
      <c r="F180" s="36">
        <v>3918.5000000000005</v>
      </c>
      <c r="G180" s="36">
        <v>3888.9500000000007</v>
      </c>
      <c r="H180" s="36">
        <v>4054.25</v>
      </c>
      <c r="I180" s="36">
        <v>4083.8</v>
      </c>
      <c r="J180" s="36">
        <v>4136.8999999999996</v>
      </c>
      <c r="K180" s="31">
        <v>4030.7</v>
      </c>
      <c r="L180" s="31">
        <v>3948.05</v>
      </c>
      <c r="M180" s="31">
        <v>1.9194500000000001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644.5</v>
      </c>
      <c r="D181" s="36">
        <v>643.08333333333337</v>
      </c>
      <c r="E181" s="36">
        <v>634.51666666666677</v>
      </c>
      <c r="F181" s="36">
        <v>624.53333333333342</v>
      </c>
      <c r="G181" s="36">
        <v>615.96666666666681</v>
      </c>
      <c r="H181" s="36">
        <v>653.06666666666672</v>
      </c>
      <c r="I181" s="36">
        <v>661.63333333333333</v>
      </c>
      <c r="J181" s="36">
        <v>671.61666666666667</v>
      </c>
      <c r="K181" s="31">
        <v>651.65</v>
      </c>
      <c r="L181" s="31">
        <v>633.1</v>
      </c>
      <c r="M181" s="31">
        <v>41.216700000000003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2479.25</v>
      </c>
      <c r="D182" s="36">
        <v>2479.4499999999998</v>
      </c>
      <c r="E182" s="36">
        <v>2454.9999999999995</v>
      </c>
      <c r="F182" s="36">
        <v>2430.7499999999995</v>
      </c>
      <c r="G182" s="36">
        <v>2406.2999999999993</v>
      </c>
      <c r="H182" s="36">
        <v>2503.6999999999998</v>
      </c>
      <c r="I182" s="36">
        <v>2528.1500000000005</v>
      </c>
      <c r="J182" s="36">
        <v>2552.4</v>
      </c>
      <c r="K182" s="31">
        <v>2503.9</v>
      </c>
      <c r="L182" s="31">
        <v>2455.1999999999998</v>
      </c>
      <c r="M182" s="31">
        <v>4.4693100000000001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1259.45</v>
      </c>
      <c r="D183" s="36">
        <v>1261.3166666666666</v>
      </c>
      <c r="E183" s="36">
        <v>1250.6833333333332</v>
      </c>
      <c r="F183" s="36">
        <v>1241.9166666666665</v>
      </c>
      <c r="G183" s="36">
        <v>1231.2833333333331</v>
      </c>
      <c r="H183" s="36">
        <v>1270.0833333333333</v>
      </c>
      <c r="I183" s="36">
        <v>1280.7166666666665</v>
      </c>
      <c r="J183" s="36">
        <v>1289.4833333333333</v>
      </c>
      <c r="K183" s="31">
        <v>1271.95</v>
      </c>
      <c r="L183" s="31">
        <v>1252.55</v>
      </c>
      <c r="M183" s="31">
        <v>18.401599999999998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712.2</v>
      </c>
      <c r="D184" s="36">
        <v>711.68333333333339</v>
      </c>
      <c r="E184" s="36">
        <v>707.36666666666679</v>
      </c>
      <c r="F184" s="36">
        <v>702.53333333333342</v>
      </c>
      <c r="G184" s="36">
        <v>698.21666666666681</v>
      </c>
      <c r="H184" s="36">
        <v>716.51666666666677</v>
      </c>
      <c r="I184" s="36">
        <v>720.83333333333337</v>
      </c>
      <c r="J184" s="36">
        <v>725.66666666666674</v>
      </c>
      <c r="K184" s="31">
        <v>716</v>
      </c>
      <c r="L184" s="31">
        <v>706.85</v>
      </c>
      <c r="M184" s="31">
        <v>3.3302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701.45</v>
      </c>
      <c r="D185" s="36">
        <v>701.61666666666667</v>
      </c>
      <c r="E185" s="36">
        <v>695.93333333333339</v>
      </c>
      <c r="F185" s="36">
        <v>690.41666666666674</v>
      </c>
      <c r="G185" s="36">
        <v>684.73333333333346</v>
      </c>
      <c r="H185" s="36">
        <v>707.13333333333333</v>
      </c>
      <c r="I185" s="36">
        <v>712.81666666666649</v>
      </c>
      <c r="J185" s="36">
        <v>718.33333333333326</v>
      </c>
      <c r="K185" s="31">
        <v>707.3</v>
      </c>
      <c r="L185" s="31">
        <v>696.1</v>
      </c>
      <c r="M185" s="31">
        <v>11.97119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1104.0999999999999</v>
      </c>
      <c r="D186" s="36">
        <v>1103.55</v>
      </c>
      <c r="E186" s="36">
        <v>1084.0999999999999</v>
      </c>
      <c r="F186" s="36">
        <v>1064.0999999999999</v>
      </c>
      <c r="G186" s="36">
        <v>1044.6499999999999</v>
      </c>
      <c r="H186" s="36">
        <v>1123.55</v>
      </c>
      <c r="I186" s="36">
        <v>1143.0000000000002</v>
      </c>
      <c r="J186" s="36">
        <v>1163</v>
      </c>
      <c r="K186" s="31">
        <v>1123</v>
      </c>
      <c r="L186" s="31">
        <v>1083.55</v>
      </c>
      <c r="M186" s="31">
        <v>25.221550000000001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1770.3</v>
      </c>
      <c r="D187" s="36">
        <v>1781.0166666666664</v>
      </c>
      <c r="E187" s="36">
        <v>1752.4333333333329</v>
      </c>
      <c r="F187" s="36">
        <v>1734.5666666666666</v>
      </c>
      <c r="G187" s="36">
        <v>1705.9833333333331</v>
      </c>
      <c r="H187" s="36">
        <v>1798.8833333333328</v>
      </c>
      <c r="I187" s="36">
        <v>1827.4666666666662</v>
      </c>
      <c r="J187" s="36">
        <v>1845.3333333333326</v>
      </c>
      <c r="K187" s="31">
        <v>1809.6</v>
      </c>
      <c r="L187" s="31">
        <v>1763.15</v>
      </c>
      <c r="M187" s="31">
        <v>10.65841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1086.8</v>
      </c>
      <c r="D188" s="36">
        <v>1076.1666666666667</v>
      </c>
      <c r="E188" s="36">
        <v>1058.3333333333335</v>
      </c>
      <c r="F188" s="36">
        <v>1029.8666666666668</v>
      </c>
      <c r="G188" s="36">
        <v>1012.0333333333335</v>
      </c>
      <c r="H188" s="36">
        <v>1104.6333333333334</v>
      </c>
      <c r="I188" s="36">
        <v>1122.4666666666669</v>
      </c>
      <c r="J188" s="36">
        <v>1150.9333333333334</v>
      </c>
      <c r="K188" s="31">
        <v>1094</v>
      </c>
      <c r="L188" s="31">
        <v>1047.7</v>
      </c>
      <c r="M188" s="31">
        <v>50.175759999999997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8753.4500000000007</v>
      </c>
      <c r="D189" s="36">
        <v>8751.3666666666668</v>
      </c>
      <c r="E189" s="36">
        <v>8703.5833333333339</v>
      </c>
      <c r="F189" s="36">
        <v>8653.7166666666672</v>
      </c>
      <c r="G189" s="36">
        <v>8605.9333333333343</v>
      </c>
      <c r="H189" s="36">
        <v>8801.2333333333336</v>
      </c>
      <c r="I189" s="36">
        <v>8849.0166666666664</v>
      </c>
      <c r="J189" s="36">
        <v>8898.8833333333332</v>
      </c>
      <c r="K189" s="31">
        <v>8799.15</v>
      </c>
      <c r="L189" s="31">
        <v>8701.5</v>
      </c>
      <c r="M189" s="31">
        <v>0.67923999999999995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779.95</v>
      </c>
      <c r="D190" s="36">
        <v>778.94999999999993</v>
      </c>
      <c r="E190" s="36">
        <v>754.99999999999989</v>
      </c>
      <c r="F190" s="36">
        <v>730.05</v>
      </c>
      <c r="G190" s="36">
        <v>706.09999999999991</v>
      </c>
      <c r="H190" s="36">
        <v>803.89999999999986</v>
      </c>
      <c r="I190" s="36">
        <v>827.84999999999991</v>
      </c>
      <c r="J190" s="36">
        <v>852.79999999999984</v>
      </c>
      <c r="K190" s="31">
        <v>802.9</v>
      </c>
      <c r="L190" s="31">
        <v>754</v>
      </c>
      <c r="M190" s="31">
        <v>411.70191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332.15</v>
      </c>
      <c r="D191" s="36">
        <v>331.40000000000003</v>
      </c>
      <c r="E191" s="36">
        <v>326.80000000000007</v>
      </c>
      <c r="F191" s="36">
        <v>321.45000000000005</v>
      </c>
      <c r="G191" s="36">
        <v>316.85000000000008</v>
      </c>
      <c r="H191" s="36">
        <v>336.75000000000006</v>
      </c>
      <c r="I191" s="36">
        <v>341.35000000000008</v>
      </c>
      <c r="J191" s="36">
        <v>346.70000000000005</v>
      </c>
      <c r="K191" s="31">
        <v>336</v>
      </c>
      <c r="L191" s="31">
        <v>326.05</v>
      </c>
      <c r="M191" s="31">
        <v>199.09151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139.6</v>
      </c>
      <c r="D192" s="36">
        <v>139.33333333333334</v>
      </c>
      <c r="E192" s="36">
        <v>137.41666666666669</v>
      </c>
      <c r="F192" s="36">
        <v>135.23333333333335</v>
      </c>
      <c r="G192" s="36">
        <v>133.31666666666669</v>
      </c>
      <c r="H192" s="36">
        <v>141.51666666666668</v>
      </c>
      <c r="I192" s="36">
        <v>143.43333333333337</v>
      </c>
      <c r="J192" s="36">
        <v>145.61666666666667</v>
      </c>
      <c r="K192" s="31">
        <v>141.25</v>
      </c>
      <c r="L192" s="31">
        <v>137.15</v>
      </c>
      <c r="M192" s="31">
        <v>492.02910000000003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3793.4</v>
      </c>
      <c r="D193" s="36">
        <v>3793.7999999999997</v>
      </c>
      <c r="E193" s="36">
        <v>3764.9999999999995</v>
      </c>
      <c r="F193" s="36">
        <v>3736.6</v>
      </c>
      <c r="G193" s="36">
        <v>3707.7999999999997</v>
      </c>
      <c r="H193" s="36">
        <v>3822.1999999999994</v>
      </c>
      <c r="I193" s="36">
        <v>3850.9999999999995</v>
      </c>
      <c r="J193" s="36">
        <v>3879.3999999999992</v>
      </c>
      <c r="K193" s="31">
        <v>3822.6</v>
      </c>
      <c r="L193" s="31">
        <v>3765.4</v>
      </c>
      <c r="M193" s="31">
        <v>15.74996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1272.6500000000001</v>
      </c>
      <c r="D194" s="36">
        <v>1277.5666666666668</v>
      </c>
      <c r="E194" s="36">
        <v>1263.1833333333336</v>
      </c>
      <c r="F194" s="36">
        <v>1253.7166666666667</v>
      </c>
      <c r="G194" s="36">
        <v>1239.3333333333335</v>
      </c>
      <c r="H194" s="36">
        <v>1287.0333333333338</v>
      </c>
      <c r="I194" s="36">
        <v>1301.416666666667</v>
      </c>
      <c r="J194" s="36">
        <v>1310.8833333333339</v>
      </c>
      <c r="K194" s="31">
        <v>1291.95</v>
      </c>
      <c r="L194" s="31">
        <v>1268.0999999999999</v>
      </c>
      <c r="M194" s="31">
        <v>11.871930000000001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3541.65</v>
      </c>
      <c r="D195" s="36">
        <v>3542.2333333333336</v>
      </c>
      <c r="E195" s="36">
        <v>3514.4666666666672</v>
      </c>
      <c r="F195" s="36">
        <v>3487.2833333333338</v>
      </c>
      <c r="G195" s="36">
        <v>3459.5166666666673</v>
      </c>
      <c r="H195" s="36">
        <v>3569.416666666667</v>
      </c>
      <c r="I195" s="36">
        <v>3597.1833333333334</v>
      </c>
      <c r="J195" s="36">
        <v>3624.3666666666668</v>
      </c>
      <c r="K195" s="31">
        <v>3570</v>
      </c>
      <c r="L195" s="31">
        <v>3515.05</v>
      </c>
      <c r="M195" s="31">
        <v>1.0836300000000001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3675.45</v>
      </c>
      <c r="D196" s="36">
        <v>3683.6</v>
      </c>
      <c r="E196" s="36">
        <v>3652.1</v>
      </c>
      <c r="F196" s="36">
        <v>3628.75</v>
      </c>
      <c r="G196" s="36">
        <v>3597.25</v>
      </c>
      <c r="H196" s="36">
        <v>3706.95</v>
      </c>
      <c r="I196" s="36">
        <v>3738.45</v>
      </c>
      <c r="J196" s="36">
        <v>3761.7999999999997</v>
      </c>
      <c r="K196" s="31">
        <v>3715.1</v>
      </c>
      <c r="L196" s="31">
        <v>3660.25</v>
      </c>
      <c r="M196" s="31">
        <v>7.0961400000000001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2305.5500000000002</v>
      </c>
      <c r="D197" s="36">
        <v>2288.3500000000004</v>
      </c>
      <c r="E197" s="36">
        <v>2266.5500000000006</v>
      </c>
      <c r="F197" s="36">
        <v>2227.5500000000002</v>
      </c>
      <c r="G197" s="36">
        <v>2205.7500000000005</v>
      </c>
      <c r="H197" s="36">
        <v>2327.3500000000008</v>
      </c>
      <c r="I197" s="36">
        <v>2349.15</v>
      </c>
      <c r="J197" s="36">
        <v>2388.150000000001</v>
      </c>
      <c r="K197" s="31">
        <v>2310.15</v>
      </c>
      <c r="L197" s="31">
        <v>2249.35</v>
      </c>
      <c r="M197" s="31">
        <v>1.9438500000000001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933.85</v>
      </c>
      <c r="D198" s="36">
        <v>924.63333333333333</v>
      </c>
      <c r="E198" s="36">
        <v>909.31666666666661</v>
      </c>
      <c r="F198" s="36">
        <v>884.7833333333333</v>
      </c>
      <c r="G198" s="36">
        <v>869.46666666666658</v>
      </c>
      <c r="H198" s="36">
        <v>949.16666666666663</v>
      </c>
      <c r="I198" s="36">
        <v>964.48333333333346</v>
      </c>
      <c r="J198" s="36">
        <v>989.01666666666665</v>
      </c>
      <c r="K198" s="31">
        <v>939.95</v>
      </c>
      <c r="L198" s="31">
        <v>900.1</v>
      </c>
      <c r="M198" s="31">
        <v>8.5936199999999996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3054.95</v>
      </c>
      <c r="D199" s="36">
        <v>3038.8999999999996</v>
      </c>
      <c r="E199" s="36">
        <v>3017.4499999999994</v>
      </c>
      <c r="F199" s="36">
        <v>2979.95</v>
      </c>
      <c r="G199" s="36">
        <v>2958.4999999999995</v>
      </c>
      <c r="H199" s="36">
        <v>3076.3999999999992</v>
      </c>
      <c r="I199" s="36">
        <v>3097.85</v>
      </c>
      <c r="J199" s="36">
        <v>3135.349999999999</v>
      </c>
      <c r="K199" s="31">
        <v>3060.35</v>
      </c>
      <c r="L199" s="31">
        <v>3001.4</v>
      </c>
      <c r="M199" s="31">
        <v>4.3070199999999996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36.299999999999997</v>
      </c>
      <c r="D200" s="36">
        <v>36.15</v>
      </c>
      <c r="E200" s="36">
        <v>35.849999999999994</v>
      </c>
      <c r="F200" s="36">
        <v>35.4</v>
      </c>
      <c r="G200" s="36">
        <v>35.099999999999994</v>
      </c>
      <c r="H200" s="36">
        <v>36.599999999999994</v>
      </c>
      <c r="I200" s="36">
        <v>36.899999999999991</v>
      </c>
      <c r="J200" s="36">
        <v>37.349999999999994</v>
      </c>
      <c r="K200" s="31">
        <v>36.450000000000003</v>
      </c>
      <c r="L200" s="31">
        <v>35.700000000000003</v>
      </c>
      <c r="M200" s="31">
        <v>80.588880000000003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91.65</v>
      </c>
      <c r="D201" s="36">
        <v>91.633333333333326</v>
      </c>
      <c r="E201" s="36">
        <v>90.366666666666646</v>
      </c>
      <c r="F201" s="36">
        <v>89.083333333333314</v>
      </c>
      <c r="G201" s="36">
        <v>87.816666666666634</v>
      </c>
      <c r="H201" s="36">
        <v>92.916666666666657</v>
      </c>
      <c r="I201" s="36">
        <v>94.183333333333337</v>
      </c>
      <c r="J201" s="36">
        <v>95.466666666666669</v>
      </c>
      <c r="K201" s="31">
        <v>92.9</v>
      </c>
      <c r="L201" s="31">
        <v>90.35</v>
      </c>
      <c r="M201" s="31">
        <v>35.885739999999998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2025.8</v>
      </c>
      <c r="D202" s="36">
        <v>2018.6000000000001</v>
      </c>
      <c r="E202" s="36">
        <v>2007.2000000000003</v>
      </c>
      <c r="F202" s="36">
        <v>1988.6000000000001</v>
      </c>
      <c r="G202" s="36">
        <v>1977.2000000000003</v>
      </c>
      <c r="H202" s="36">
        <v>2037.2000000000003</v>
      </c>
      <c r="I202" s="36">
        <v>2048.6000000000004</v>
      </c>
      <c r="J202" s="36">
        <v>2067.2000000000003</v>
      </c>
      <c r="K202" s="31">
        <v>2030</v>
      </c>
      <c r="L202" s="31">
        <v>2000</v>
      </c>
      <c r="M202" s="31">
        <v>4.7613599999999998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1785.15</v>
      </c>
      <c r="D203" s="36">
        <v>1770.5166666666667</v>
      </c>
      <c r="E203" s="36">
        <v>1752.0333333333333</v>
      </c>
      <c r="F203" s="36">
        <v>1718.9166666666667</v>
      </c>
      <c r="G203" s="36">
        <v>1700.4333333333334</v>
      </c>
      <c r="H203" s="36">
        <v>1803.6333333333332</v>
      </c>
      <c r="I203" s="36">
        <v>1822.1166666666663</v>
      </c>
      <c r="J203" s="36">
        <v>1855.2333333333331</v>
      </c>
      <c r="K203" s="31">
        <v>1789</v>
      </c>
      <c r="L203" s="31">
        <v>1737.4</v>
      </c>
      <c r="M203" s="31">
        <v>5.5186599999999997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10503.05</v>
      </c>
      <c r="D204" s="36">
        <v>10463.533333333333</v>
      </c>
      <c r="E204" s="36">
        <v>10401.066666666666</v>
      </c>
      <c r="F204" s="36">
        <v>10299.083333333332</v>
      </c>
      <c r="G204" s="36">
        <v>10236.616666666665</v>
      </c>
      <c r="H204" s="36">
        <v>10565.516666666666</v>
      </c>
      <c r="I204" s="36">
        <v>10627.983333333334</v>
      </c>
      <c r="J204" s="36">
        <v>10729.966666666667</v>
      </c>
      <c r="K204" s="31">
        <v>10526</v>
      </c>
      <c r="L204" s="31">
        <v>10361.549999999999</v>
      </c>
      <c r="M204" s="31">
        <v>2.4308900000000002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119.1</v>
      </c>
      <c r="D205" s="36">
        <v>118.81666666666666</v>
      </c>
      <c r="E205" s="36">
        <v>117.88333333333333</v>
      </c>
      <c r="F205" s="36">
        <v>116.66666666666666</v>
      </c>
      <c r="G205" s="36">
        <v>115.73333333333332</v>
      </c>
      <c r="H205" s="36">
        <v>120.03333333333333</v>
      </c>
      <c r="I205" s="36">
        <v>120.96666666666667</v>
      </c>
      <c r="J205" s="36">
        <v>122.18333333333334</v>
      </c>
      <c r="K205" s="31">
        <v>119.75</v>
      </c>
      <c r="L205" s="31">
        <v>117.6</v>
      </c>
      <c r="M205" s="31">
        <v>102.46266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587.25</v>
      </c>
      <c r="D206" s="36">
        <v>588.1</v>
      </c>
      <c r="E206" s="36">
        <v>584.20000000000005</v>
      </c>
      <c r="F206" s="36">
        <v>581.15</v>
      </c>
      <c r="G206" s="36">
        <v>577.25</v>
      </c>
      <c r="H206" s="36">
        <v>591.15000000000009</v>
      </c>
      <c r="I206" s="36">
        <v>595.04999999999995</v>
      </c>
      <c r="J206" s="36">
        <v>598.10000000000014</v>
      </c>
      <c r="K206" s="31">
        <v>592</v>
      </c>
      <c r="L206" s="31">
        <v>585.04999999999995</v>
      </c>
      <c r="M206" s="31">
        <v>22.236329999999999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1236.9000000000001</v>
      </c>
      <c r="D207" s="36">
        <v>1235.4333333333332</v>
      </c>
      <c r="E207" s="36">
        <v>1227.0666666666664</v>
      </c>
      <c r="F207" s="36">
        <v>1217.2333333333331</v>
      </c>
      <c r="G207" s="36">
        <v>1208.8666666666663</v>
      </c>
      <c r="H207" s="36">
        <v>1245.2666666666664</v>
      </c>
      <c r="I207" s="36">
        <v>1253.6333333333332</v>
      </c>
      <c r="J207" s="36">
        <v>1263.4666666666665</v>
      </c>
      <c r="K207" s="31">
        <v>1243.8</v>
      </c>
      <c r="L207" s="31">
        <v>1225.5999999999999</v>
      </c>
      <c r="M207" s="31">
        <v>11.496079999999999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258.55</v>
      </c>
      <c r="D208" s="36">
        <v>257.38333333333333</v>
      </c>
      <c r="E208" s="36">
        <v>255.26666666666665</v>
      </c>
      <c r="F208" s="36">
        <v>251.98333333333332</v>
      </c>
      <c r="G208" s="36">
        <v>249.86666666666665</v>
      </c>
      <c r="H208" s="36">
        <v>260.66666666666663</v>
      </c>
      <c r="I208" s="36">
        <v>262.7833333333333</v>
      </c>
      <c r="J208" s="36">
        <v>266.06666666666666</v>
      </c>
      <c r="K208" s="31">
        <v>259.5</v>
      </c>
      <c r="L208" s="31">
        <v>254.1</v>
      </c>
      <c r="M208" s="31">
        <v>91.368160000000003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978.35</v>
      </c>
      <c r="D209" s="36">
        <v>977.69999999999993</v>
      </c>
      <c r="E209" s="36">
        <v>970.39999999999986</v>
      </c>
      <c r="F209" s="36">
        <v>962.44999999999993</v>
      </c>
      <c r="G209" s="36">
        <v>955.14999999999986</v>
      </c>
      <c r="H209" s="36">
        <v>985.64999999999986</v>
      </c>
      <c r="I209" s="36">
        <v>992.94999999999982</v>
      </c>
      <c r="J209" s="36">
        <v>1000.8999999999999</v>
      </c>
      <c r="K209" s="31">
        <v>985</v>
      </c>
      <c r="L209" s="31">
        <v>969.75</v>
      </c>
      <c r="M209" s="31">
        <v>17.461960000000001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1366.85</v>
      </c>
      <c r="D210" s="36">
        <v>1362.8</v>
      </c>
      <c r="E210" s="36">
        <v>1356.35</v>
      </c>
      <c r="F210" s="36">
        <v>1345.85</v>
      </c>
      <c r="G210" s="36">
        <v>1339.3999999999999</v>
      </c>
      <c r="H210" s="36">
        <v>1373.3</v>
      </c>
      <c r="I210" s="36">
        <v>1379.7500000000002</v>
      </c>
      <c r="J210" s="36">
        <v>1390.25</v>
      </c>
      <c r="K210" s="31">
        <v>1369.25</v>
      </c>
      <c r="L210" s="31">
        <v>1352.3</v>
      </c>
      <c r="M210" s="31">
        <v>0.52198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471.3</v>
      </c>
      <c r="D211" s="36">
        <v>470.91666666666669</v>
      </c>
      <c r="E211" s="36">
        <v>466.48333333333335</v>
      </c>
      <c r="F211" s="36">
        <v>461.66666666666669</v>
      </c>
      <c r="G211" s="36">
        <v>457.23333333333335</v>
      </c>
      <c r="H211" s="36">
        <v>475.73333333333335</v>
      </c>
      <c r="I211" s="36">
        <v>480.16666666666663</v>
      </c>
      <c r="J211" s="36">
        <v>484.98333333333335</v>
      </c>
      <c r="K211" s="31">
        <v>475.35</v>
      </c>
      <c r="L211" s="31">
        <v>466.1</v>
      </c>
      <c r="M211" s="31">
        <v>79.805700000000002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21.45</v>
      </c>
      <c r="D212" s="36">
        <v>21.316666666666666</v>
      </c>
      <c r="E212" s="36">
        <v>20.833333333333332</v>
      </c>
      <c r="F212" s="36">
        <v>20.216666666666665</v>
      </c>
      <c r="G212" s="36">
        <v>19.733333333333331</v>
      </c>
      <c r="H212" s="36">
        <v>21.933333333333334</v>
      </c>
      <c r="I212" s="36">
        <v>22.416666666666668</v>
      </c>
      <c r="J212" s="36">
        <v>23.033333333333335</v>
      </c>
      <c r="K212" s="31">
        <v>21.8</v>
      </c>
      <c r="L212" s="31">
        <v>20.7</v>
      </c>
      <c r="M212" s="31">
        <v>2263.4096199999999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274.7</v>
      </c>
      <c r="D213" s="36">
        <v>274.23333333333335</v>
      </c>
      <c r="E213" s="36">
        <v>270.2166666666667</v>
      </c>
      <c r="F213" s="36">
        <v>265.73333333333335</v>
      </c>
      <c r="G213" s="36">
        <v>261.7166666666667</v>
      </c>
      <c r="H213" s="36">
        <v>278.7166666666667</v>
      </c>
      <c r="I213" s="36">
        <v>282.73333333333335</v>
      </c>
      <c r="J213" s="36">
        <v>287.2166666666667</v>
      </c>
      <c r="K213" s="31">
        <v>278.25</v>
      </c>
      <c r="L213" s="31">
        <v>269.75</v>
      </c>
      <c r="M213" s="31">
        <v>203.0078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123.7</v>
      </c>
      <c r="D214" s="36">
        <v>124.16666666666667</v>
      </c>
      <c r="E214" s="36">
        <v>122.78333333333335</v>
      </c>
      <c r="F214" s="36">
        <v>121.86666666666667</v>
      </c>
      <c r="G214" s="36">
        <v>120.48333333333335</v>
      </c>
      <c r="H214" s="36">
        <v>125.08333333333334</v>
      </c>
      <c r="I214" s="36">
        <v>126.46666666666667</v>
      </c>
      <c r="J214" s="36">
        <v>127.38333333333334</v>
      </c>
      <c r="K214" s="31">
        <v>125.55</v>
      </c>
      <c r="L214" s="31">
        <v>123.25</v>
      </c>
      <c r="M214" s="31">
        <v>275.12603999999999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689.2</v>
      </c>
      <c r="D215" s="36">
        <v>688.11666666666667</v>
      </c>
      <c r="E215" s="36">
        <v>684.43333333333339</v>
      </c>
      <c r="F215" s="36">
        <v>679.66666666666674</v>
      </c>
      <c r="G215" s="36">
        <v>675.98333333333346</v>
      </c>
      <c r="H215" s="36">
        <v>692.88333333333333</v>
      </c>
      <c r="I215" s="36">
        <v>696.56666666666649</v>
      </c>
      <c r="J215" s="36">
        <v>701.33333333333326</v>
      </c>
      <c r="K215" s="31">
        <v>691.8</v>
      </c>
      <c r="L215" s="31">
        <v>683.35</v>
      </c>
      <c r="M215" s="31">
        <v>7.8684799999999999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8"/>
      <c r="B1" s="369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45292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2" t="s">
        <v>16</v>
      </c>
      <c r="B9" s="364" t="s">
        <v>18</v>
      </c>
      <c r="C9" s="367" t="s">
        <v>20</v>
      </c>
      <c r="D9" s="367" t="s">
        <v>21</v>
      </c>
      <c r="E9" s="359" t="s">
        <v>22</v>
      </c>
      <c r="F9" s="360"/>
      <c r="G9" s="361"/>
      <c r="H9" s="359" t="s">
        <v>23</v>
      </c>
      <c r="I9" s="360"/>
      <c r="J9" s="361"/>
      <c r="K9" s="26"/>
      <c r="L9" s="27"/>
      <c r="M9" s="48"/>
      <c r="N9" s="1"/>
      <c r="O9" s="1"/>
    </row>
    <row r="10" spans="1:15" ht="42.75" customHeight="1">
      <c r="A10" s="363"/>
      <c r="B10" s="366"/>
      <c r="C10" s="366"/>
      <c r="D10" s="3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709.85</v>
      </c>
      <c r="D11" s="36">
        <v>703.98333333333323</v>
      </c>
      <c r="E11" s="36">
        <v>692.96666666666647</v>
      </c>
      <c r="F11" s="36">
        <v>676.08333333333326</v>
      </c>
      <c r="G11" s="36">
        <v>665.06666666666649</v>
      </c>
      <c r="H11" s="36">
        <v>720.86666666666645</v>
      </c>
      <c r="I11" s="36">
        <v>731.8833333333331</v>
      </c>
      <c r="J11" s="36">
        <v>748.76666666666642</v>
      </c>
      <c r="K11" s="31">
        <v>715</v>
      </c>
      <c r="L11" s="31">
        <v>687.1</v>
      </c>
      <c r="M11" s="31">
        <v>4.5569699999999997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37309.15</v>
      </c>
      <c r="D12" s="36">
        <v>37345.816666666666</v>
      </c>
      <c r="E12" s="36">
        <v>34815.533333333333</v>
      </c>
      <c r="F12" s="36">
        <v>32321.916666666664</v>
      </c>
      <c r="G12" s="36">
        <v>29791.633333333331</v>
      </c>
      <c r="H12" s="36">
        <v>39839.433333333334</v>
      </c>
      <c r="I12" s="36">
        <v>42369.71666666666</v>
      </c>
      <c r="J12" s="36">
        <v>44863.333333333336</v>
      </c>
      <c r="K12" s="31">
        <v>39876.1</v>
      </c>
      <c r="L12" s="31">
        <v>34852.199999999997</v>
      </c>
      <c r="M12" s="31">
        <v>0.54527999999999999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489.2</v>
      </c>
      <c r="D13" s="36">
        <v>492.18333333333339</v>
      </c>
      <c r="E13" s="36">
        <v>484.61666666666679</v>
      </c>
      <c r="F13" s="36">
        <v>480.03333333333342</v>
      </c>
      <c r="G13" s="36">
        <v>472.46666666666681</v>
      </c>
      <c r="H13" s="36">
        <v>496.76666666666677</v>
      </c>
      <c r="I13" s="36">
        <v>504.33333333333337</v>
      </c>
      <c r="J13" s="36">
        <v>508.91666666666674</v>
      </c>
      <c r="K13" s="31">
        <v>499.75</v>
      </c>
      <c r="L13" s="31">
        <v>487.6</v>
      </c>
      <c r="M13" s="31">
        <v>3.6316899999999999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649.6</v>
      </c>
      <c r="D14" s="36">
        <v>651.38333333333333</v>
      </c>
      <c r="E14" s="36">
        <v>641.26666666666665</v>
      </c>
      <c r="F14" s="36">
        <v>632.93333333333328</v>
      </c>
      <c r="G14" s="36">
        <v>622.81666666666661</v>
      </c>
      <c r="H14" s="36">
        <v>659.7166666666667</v>
      </c>
      <c r="I14" s="36">
        <v>669.83333333333326</v>
      </c>
      <c r="J14" s="36">
        <v>678.16666666666674</v>
      </c>
      <c r="K14" s="31">
        <v>661.5</v>
      </c>
      <c r="L14" s="31">
        <v>643.04999999999995</v>
      </c>
      <c r="M14" s="31">
        <v>39.410919999999997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1532.25</v>
      </c>
      <c r="D15" s="36">
        <v>1522.9833333333333</v>
      </c>
      <c r="E15" s="36">
        <v>1507.9666666666667</v>
      </c>
      <c r="F15" s="36">
        <v>1483.6833333333334</v>
      </c>
      <c r="G15" s="36">
        <v>1468.6666666666667</v>
      </c>
      <c r="H15" s="36">
        <v>1547.2666666666667</v>
      </c>
      <c r="I15" s="36">
        <v>1562.2833333333335</v>
      </c>
      <c r="J15" s="36">
        <v>1586.5666666666666</v>
      </c>
      <c r="K15" s="31">
        <v>1538</v>
      </c>
      <c r="L15" s="31">
        <v>1498.7</v>
      </c>
      <c r="M15" s="31">
        <v>2.87792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4674.8500000000004</v>
      </c>
      <c r="D16" s="36">
        <v>4660.4833333333336</v>
      </c>
      <c r="E16" s="36">
        <v>4632.9666666666672</v>
      </c>
      <c r="F16" s="36">
        <v>4591.0833333333339</v>
      </c>
      <c r="G16" s="36">
        <v>4563.5666666666675</v>
      </c>
      <c r="H16" s="36">
        <v>4702.3666666666668</v>
      </c>
      <c r="I16" s="36">
        <v>4729.8833333333332</v>
      </c>
      <c r="J16" s="36">
        <v>4771.7666666666664</v>
      </c>
      <c r="K16" s="31">
        <v>4688</v>
      </c>
      <c r="L16" s="31">
        <v>4618.6000000000004</v>
      </c>
      <c r="M16" s="31">
        <v>1.4799100000000001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22851.25</v>
      </c>
      <c r="D17" s="36">
        <v>22757.083333333332</v>
      </c>
      <c r="E17" s="36">
        <v>22614.166666666664</v>
      </c>
      <c r="F17" s="36">
        <v>22377.083333333332</v>
      </c>
      <c r="G17" s="36">
        <v>22234.166666666664</v>
      </c>
      <c r="H17" s="36">
        <v>22994.166666666664</v>
      </c>
      <c r="I17" s="36">
        <v>23137.083333333328</v>
      </c>
      <c r="J17" s="36">
        <v>23374.166666666664</v>
      </c>
      <c r="K17" s="31">
        <v>22900</v>
      </c>
      <c r="L17" s="31">
        <v>22520</v>
      </c>
      <c r="M17" s="31">
        <v>0.19647999999999999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2211.25</v>
      </c>
      <c r="D18" s="36">
        <v>2199.5</v>
      </c>
      <c r="E18" s="36">
        <v>2183.4</v>
      </c>
      <c r="F18" s="36">
        <v>2155.5500000000002</v>
      </c>
      <c r="G18" s="36">
        <v>2139.4500000000003</v>
      </c>
      <c r="H18" s="36">
        <v>2227.35</v>
      </c>
      <c r="I18" s="36">
        <v>2243.4500000000003</v>
      </c>
      <c r="J18" s="36">
        <v>2271.2999999999997</v>
      </c>
      <c r="K18" s="31">
        <v>2215.6</v>
      </c>
      <c r="L18" s="31">
        <v>2171.65</v>
      </c>
      <c r="M18" s="31">
        <v>4.2889400000000002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2848.95</v>
      </c>
      <c r="D19" s="36">
        <v>2838.3666666666668</v>
      </c>
      <c r="E19" s="36">
        <v>2813.4333333333334</v>
      </c>
      <c r="F19" s="36">
        <v>2777.9166666666665</v>
      </c>
      <c r="G19" s="36">
        <v>2752.9833333333331</v>
      </c>
      <c r="H19" s="36">
        <v>2873.8833333333337</v>
      </c>
      <c r="I19" s="36">
        <v>2898.8166666666671</v>
      </c>
      <c r="J19" s="36">
        <v>2934.3333333333339</v>
      </c>
      <c r="K19" s="31">
        <v>2863.3</v>
      </c>
      <c r="L19" s="31">
        <v>2802.85</v>
      </c>
      <c r="M19" s="31">
        <v>15.07086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1597</v>
      </c>
      <c r="D20" s="36">
        <v>1586.1666666666667</v>
      </c>
      <c r="E20" s="36">
        <v>1555.8333333333335</v>
      </c>
      <c r="F20" s="36">
        <v>1514.6666666666667</v>
      </c>
      <c r="G20" s="36">
        <v>1484.3333333333335</v>
      </c>
      <c r="H20" s="36">
        <v>1627.3333333333335</v>
      </c>
      <c r="I20" s="36">
        <v>1657.666666666667</v>
      </c>
      <c r="J20" s="36">
        <v>1698.8333333333335</v>
      </c>
      <c r="K20" s="31">
        <v>1616.5</v>
      </c>
      <c r="L20" s="31">
        <v>1545</v>
      </c>
      <c r="M20" s="31">
        <v>11.609540000000001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1024.3499999999999</v>
      </c>
      <c r="D21" s="36">
        <v>1025.6166666666666</v>
      </c>
      <c r="E21" s="36">
        <v>1016.333333333333</v>
      </c>
      <c r="F21" s="36">
        <v>1008.3166666666665</v>
      </c>
      <c r="G21" s="36">
        <v>999.03333333333296</v>
      </c>
      <c r="H21" s="36">
        <v>1033.6333333333332</v>
      </c>
      <c r="I21" s="36">
        <v>1042.9166666666665</v>
      </c>
      <c r="J21" s="36">
        <v>1050.9333333333332</v>
      </c>
      <c r="K21" s="31">
        <v>1034.9000000000001</v>
      </c>
      <c r="L21" s="31">
        <v>1017.6</v>
      </c>
      <c r="M21" s="31">
        <v>24.2925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525.15</v>
      </c>
      <c r="D22" s="36">
        <v>523.38333333333333</v>
      </c>
      <c r="E22" s="36">
        <v>519.76666666666665</v>
      </c>
      <c r="F22" s="36">
        <v>514.38333333333333</v>
      </c>
      <c r="G22" s="36">
        <v>510.76666666666665</v>
      </c>
      <c r="H22" s="36">
        <v>528.76666666666665</v>
      </c>
      <c r="I22" s="36">
        <v>532.38333333333321</v>
      </c>
      <c r="J22" s="36">
        <v>537.76666666666665</v>
      </c>
      <c r="K22" s="31">
        <v>527</v>
      </c>
      <c r="L22" s="31">
        <v>518</v>
      </c>
      <c r="M22" s="31">
        <v>12.70593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987.95</v>
      </c>
      <c r="D23" s="36">
        <v>983.65</v>
      </c>
      <c r="E23" s="36">
        <v>972.3</v>
      </c>
      <c r="F23" s="36">
        <v>956.65</v>
      </c>
      <c r="G23" s="36">
        <v>945.3</v>
      </c>
      <c r="H23" s="36">
        <v>999.3</v>
      </c>
      <c r="I23" s="36">
        <v>1010.6500000000001</v>
      </c>
      <c r="J23" s="36">
        <v>1026.3</v>
      </c>
      <c r="K23" s="31">
        <v>995</v>
      </c>
      <c r="L23" s="31">
        <v>968</v>
      </c>
      <c r="M23" s="31">
        <v>24.95693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354.9</v>
      </c>
      <c r="D24" s="36">
        <v>354.73333333333329</v>
      </c>
      <c r="E24" s="36">
        <v>352.76666666666659</v>
      </c>
      <c r="F24" s="36">
        <v>350.63333333333333</v>
      </c>
      <c r="G24" s="36">
        <v>348.66666666666663</v>
      </c>
      <c r="H24" s="36">
        <v>356.86666666666656</v>
      </c>
      <c r="I24" s="36">
        <v>358.83333333333326</v>
      </c>
      <c r="J24" s="36">
        <v>360.96666666666653</v>
      </c>
      <c r="K24" s="31">
        <v>356.7</v>
      </c>
      <c r="L24" s="31">
        <v>352.6</v>
      </c>
      <c r="M24" s="31">
        <v>14.02154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166.4</v>
      </c>
      <c r="D25" s="36">
        <v>165.35000000000002</v>
      </c>
      <c r="E25" s="36">
        <v>163.65000000000003</v>
      </c>
      <c r="F25" s="36">
        <v>160.9</v>
      </c>
      <c r="G25" s="36">
        <v>159.20000000000002</v>
      </c>
      <c r="H25" s="36">
        <v>168.10000000000005</v>
      </c>
      <c r="I25" s="36">
        <v>169.80000000000004</v>
      </c>
      <c r="J25" s="36">
        <v>172.55000000000007</v>
      </c>
      <c r="K25" s="31">
        <v>167.05</v>
      </c>
      <c r="L25" s="31">
        <v>162.6</v>
      </c>
      <c r="M25" s="31">
        <v>97.623630000000006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223.7</v>
      </c>
      <c r="D26" s="36">
        <v>222.9</v>
      </c>
      <c r="E26" s="36">
        <v>220.8</v>
      </c>
      <c r="F26" s="36">
        <v>217.9</v>
      </c>
      <c r="G26" s="36">
        <v>215.8</v>
      </c>
      <c r="H26" s="36">
        <v>225.8</v>
      </c>
      <c r="I26" s="36">
        <v>227.89999999999998</v>
      </c>
      <c r="J26" s="36">
        <v>230.8</v>
      </c>
      <c r="K26" s="31">
        <v>225</v>
      </c>
      <c r="L26" s="31">
        <v>220</v>
      </c>
      <c r="M26" s="31">
        <v>26.61083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351.9</v>
      </c>
      <c r="D27" s="36">
        <v>353.01666666666671</v>
      </c>
      <c r="E27" s="36">
        <v>349.48333333333341</v>
      </c>
      <c r="F27" s="36">
        <v>347.06666666666672</v>
      </c>
      <c r="G27" s="36">
        <v>343.53333333333342</v>
      </c>
      <c r="H27" s="36">
        <v>355.43333333333339</v>
      </c>
      <c r="I27" s="36">
        <v>358.9666666666667</v>
      </c>
      <c r="J27" s="36">
        <v>361.38333333333338</v>
      </c>
      <c r="K27" s="31">
        <v>356.55</v>
      </c>
      <c r="L27" s="31">
        <v>350.6</v>
      </c>
      <c r="M27" s="31">
        <v>2.8303099999999999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887.3</v>
      </c>
      <c r="D28" s="36">
        <v>885.65</v>
      </c>
      <c r="E28" s="36">
        <v>880.15</v>
      </c>
      <c r="F28" s="36">
        <v>873</v>
      </c>
      <c r="G28" s="36">
        <v>867.5</v>
      </c>
      <c r="H28" s="36">
        <v>892.8</v>
      </c>
      <c r="I28" s="36">
        <v>898.3</v>
      </c>
      <c r="J28" s="36">
        <v>905.44999999999993</v>
      </c>
      <c r="K28" s="31">
        <v>891.15</v>
      </c>
      <c r="L28" s="31">
        <v>878.5</v>
      </c>
      <c r="M28" s="31">
        <v>1.1253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1306.0999999999999</v>
      </c>
      <c r="D29" s="36">
        <v>1289.3666666666666</v>
      </c>
      <c r="E29" s="36">
        <v>1251.7333333333331</v>
      </c>
      <c r="F29" s="36">
        <v>1197.3666666666666</v>
      </c>
      <c r="G29" s="36">
        <v>1159.7333333333331</v>
      </c>
      <c r="H29" s="36">
        <v>1343.7333333333331</v>
      </c>
      <c r="I29" s="36">
        <v>1381.3666666666668</v>
      </c>
      <c r="J29" s="36">
        <v>1435.7333333333331</v>
      </c>
      <c r="K29" s="31">
        <v>1327</v>
      </c>
      <c r="L29" s="31">
        <v>1235</v>
      </c>
      <c r="M29" s="31">
        <v>10.52833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3689.5</v>
      </c>
      <c r="D30" s="36">
        <v>3676.5</v>
      </c>
      <c r="E30" s="36">
        <v>3653</v>
      </c>
      <c r="F30" s="36">
        <v>3616.5</v>
      </c>
      <c r="G30" s="36">
        <v>3593</v>
      </c>
      <c r="H30" s="36">
        <v>3713</v>
      </c>
      <c r="I30" s="36">
        <v>3736.5</v>
      </c>
      <c r="J30" s="36">
        <v>3773</v>
      </c>
      <c r="K30" s="31">
        <v>3700</v>
      </c>
      <c r="L30" s="31">
        <v>3640</v>
      </c>
      <c r="M30" s="31">
        <v>0.47487000000000001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2083.65</v>
      </c>
      <c r="D31" s="36">
        <v>2057.1166666666663</v>
      </c>
      <c r="E31" s="36">
        <v>2014.2333333333327</v>
      </c>
      <c r="F31" s="36">
        <v>1944.8166666666664</v>
      </c>
      <c r="G31" s="36">
        <v>1901.9333333333327</v>
      </c>
      <c r="H31" s="36">
        <v>2126.5333333333328</v>
      </c>
      <c r="I31" s="36">
        <v>2169.416666666667</v>
      </c>
      <c r="J31" s="36">
        <v>2238.8333333333326</v>
      </c>
      <c r="K31" s="31">
        <v>2100</v>
      </c>
      <c r="L31" s="31">
        <v>1987.7</v>
      </c>
      <c r="M31" s="31">
        <v>1.6190100000000001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759.4</v>
      </c>
      <c r="D32" s="36">
        <v>759.83333333333337</v>
      </c>
      <c r="E32" s="36">
        <v>753.06666666666672</v>
      </c>
      <c r="F32" s="36">
        <v>746.73333333333335</v>
      </c>
      <c r="G32" s="36">
        <v>739.9666666666667</v>
      </c>
      <c r="H32" s="36">
        <v>766.16666666666674</v>
      </c>
      <c r="I32" s="36">
        <v>772.93333333333339</v>
      </c>
      <c r="J32" s="36">
        <v>779.26666666666677</v>
      </c>
      <c r="K32" s="31">
        <v>766.6</v>
      </c>
      <c r="L32" s="31">
        <v>753.5</v>
      </c>
      <c r="M32" s="31">
        <v>1.01064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5202.6000000000004</v>
      </c>
      <c r="D33" s="36">
        <v>5174.75</v>
      </c>
      <c r="E33" s="36">
        <v>5132.75</v>
      </c>
      <c r="F33" s="36">
        <v>5062.8999999999996</v>
      </c>
      <c r="G33" s="36">
        <v>5020.8999999999996</v>
      </c>
      <c r="H33" s="36">
        <v>5244.6</v>
      </c>
      <c r="I33" s="36">
        <v>5286.6</v>
      </c>
      <c r="J33" s="36">
        <v>5356.4500000000007</v>
      </c>
      <c r="K33" s="31">
        <v>5216.75</v>
      </c>
      <c r="L33" s="31">
        <v>5104.8999999999996</v>
      </c>
      <c r="M33" s="31">
        <v>1.4721299999999999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2535.75</v>
      </c>
      <c r="D34" s="36">
        <v>2519.85</v>
      </c>
      <c r="E34" s="36">
        <v>2472</v>
      </c>
      <c r="F34" s="36">
        <v>2408.25</v>
      </c>
      <c r="G34" s="36">
        <v>2360.4</v>
      </c>
      <c r="H34" s="36">
        <v>2583.6</v>
      </c>
      <c r="I34" s="36">
        <v>2631.4499999999994</v>
      </c>
      <c r="J34" s="36">
        <v>2695.2</v>
      </c>
      <c r="K34" s="31">
        <v>2567.6999999999998</v>
      </c>
      <c r="L34" s="31">
        <v>2456.1</v>
      </c>
      <c r="M34" s="31">
        <v>3.0194399999999999</v>
      </c>
      <c r="N34" s="1"/>
      <c r="O34" s="1"/>
    </row>
    <row r="35" spans="1:15" ht="12.75" customHeight="1">
      <c r="A35" s="33">
        <v>25</v>
      </c>
      <c r="B35" s="53" t="s">
        <v>880</v>
      </c>
      <c r="C35" s="31">
        <v>816</v>
      </c>
      <c r="D35" s="36">
        <v>818.93333333333339</v>
      </c>
      <c r="E35" s="36">
        <v>806.86666666666679</v>
      </c>
      <c r="F35" s="36">
        <v>797.73333333333335</v>
      </c>
      <c r="G35" s="36">
        <v>785.66666666666674</v>
      </c>
      <c r="H35" s="36">
        <v>828.06666666666683</v>
      </c>
      <c r="I35" s="36">
        <v>840.13333333333344</v>
      </c>
      <c r="J35" s="36">
        <v>849.26666666666688</v>
      </c>
      <c r="K35" s="31">
        <v>831</v>
      </c>
      <c r="L35" s="31">
        <v>809.8</v>
      </c>
      <c r="M35" s="31">
        <v>10.347770000000001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3135.4</v>
      </c>
      <c r="D36" s="36">
        <v>3119.4833333333336</v>
      </c>
      <c r="E36" s="36">
        <v>3097.9666666666672</v>
      </c>
      <c r="F36" s="36">
        <v>3060.5333333333338</v>
      </c>
      <c r="G36" s="36">
        <v>3039.0166666666673</v>
      </c>
      <c r="H36" s="36">
        <v>3156.916666666667</v>
      </c>
      <c r="I36" s="36">
        <v>3178.4333333333334</v>
      </c>
      <c r="J36" s="36">
        <v>3215.8666666666668</v>
      </c>
      <c r="K36" s="31">
        <v>3141</v>
      </c>
      <c r="L36" s="31">
        <v>3082.05</v>
      </c>
      <c r="M36" s="31">
        <v>0.39800999999999997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520.9</v>
      </c>
      <c r="D37" s="36">
        <v>518.31666666666661</v>
      </c>
      <c r="E37" s="36">
        <v>514.18333333333317</v>
      </c>
      <c r="F37" s="36">
        <v>507.46666666666658</v>
      </c>
      <c r="G37" s="36">
        <v>503.33333333333314</v>
      </c>
      <c r="H37" s="36">
        <v>525.03333333333319</v>
      </c>
      <c r="I37" s="36">
        <v>529.16666666666663</v>
      </c>
      <c r="J37" s="36">
        <v>535.88333333333321</v>
      </c>
      <c r="K37" s="31">
        <v>522.45000000000005</v>
      </c>
      <c r="L37" s="31">
        <v>511.6</v>
      </c>
      <c r="M37" s="31">
        <v>26.865629999999999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3487.8</v>
      </c>
      <c r="D38" s="36">
        <v>3455.9333333333329</v>
      </c>
      <c r="E38" s="36">
        <v>3406.8666666666659</v>
      </c>
      <c r="F38" s="36">
        <v>3325.9333333333329</v>
      </c>
      <c r="G38" s="36">
        <v>3276.8666666666659</v>
      </c>
      <c r="H38" s="36">
        <v>3536.8666666666659</v>
      </c>
      <c r="I38" s="36">
        <v>3585.9333333333325</v>
      </c>
      <c r="J38" s="36">
        <v>3666.8666666666659</v>
      </c>
      <c r="K38" s="31">
        <v>3505</v>
      </c>
      <c r="L38" s="31">
        <v>3375</v>
      </c>
      <c r="M38" s="31">
        <v>5.4119299999999999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1052.05</v>
      </c>
      <c r="D39" s="36">
        <v>1037.3500000000001</v>
      </c>
      <c r="E39" s="36">
        <v>1019.7000000000003</v>
      </c>
      <c r="F39" s="36">
        <v>987.35000000000014</v>
      </c>
      <c r="G39" s="36">
        <v>969.70000000000027</v>
      </c>
      <c r="H39" s="36">
        <v>1069.7000000000003</v>
      </c>
      <c r="I39" s="36">
        <v>1087.3500000000004</v>
      </c>
      <c r="J39" s="36">
        <v>1119.7000000000003</v>
      </c>
      <c r="K39" s="31">
        <v>1055</v>
      </c>
      <c r="L39" s="31">
        <v>1005</v>
      </c>
      <c r="M39" s="31">
        <v>2.59259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6053.4</v>
      </c>
      <c r="D40" s="36">
        <v>6019.05</v>
      </c>
      <c r="E40" s="36">
        <v>5935.5</v>
      </c>
      <c r="F40" s="36">
        <v>5817.5999999999995</v>
      </c>
      <c r="G40" s="36">
        <v>5734.0499999999993</v>
      </c>
      <c r="H40" s="36">
        <v>6136.9500000000007</v>
      </c>
      <c r="I40" s="36">
        <v>6220.5000000000018</v>
      </c>
      <c r="J40" s="36">
        <v>6338.4000000000015</v>
      </c>
      <c r="K40" s="31">
        <v>6102.6</v>
      </c>
      <c r="L40" s="31">
        <v>5901.15</v>
      </c>
      <c r="M40" s="31">
        <v>2.3821599999999998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1536.8</v>
      </c>
      <c r="D41" s="36">
        <v>1536.3166666666668</v>
      </c>
      <c r="E41" s="36">
        <v>1520.6333333333337</v>
      </c>
      <c r="F41" s="36">
        <v>1504.4666666666669</v>
      </c>
      <c r="G41" s="36">
        <v>1488.7833333333338</v>
      </c>
      <c r="H41" s="36">
        <v>1552.4833333333336</v>
      </c>
      <c r="I41" s="36">
        <v>1568.1666666666665</v>
      </c>
      <c r="J41" s="36">
        <v>1584.3333333333335</v>
      </c>
      <c r="K41" s="31">
        <v>1552</v>
      </c>
      <c r="L41" s="31">
        <v>1520.15</v>
      </c>
      <c r="M41" s="31">
        <v>8.4550900000000002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5704.1</v>
      </c>
      <c r="D42" s="36">
        <v>5713.45</v>
      </c>
      <c r="E42" s="36">
        <v>5667.95</v>
      </c>
      <c r="F42" s="36">
        <v>5631.8</v>
      </c>
      <c r="G42" s="36">
        <v>5586.3</v>
      </c>
      <c r="H42" s="36">
        <v>5749.5999999999995</v>
      </c>
      <c r="I42" s="36">
        <v>5795.0999999999995</v>
      </c>
      <c r="J42" s="36">
        <v>5831.2499999999991</v>
      </c>
      <c r="K42" s="31">
        <v>5758.95</v>
      </c>
      <c r="L42" s="31">
        <v>5677.3</v>
      </c>
      <c r="M42" s="31">
        <v>3.2568199999999998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454.05</v>
      </c>
      <c r="D43" s="36">
        <v>449.41666666666669</v>
      </c>
      <c r="E43" s="36">
        <v>443.68333333333339</v>
      </c>
      <c r="F43" s="36">
        <v>433.31666666666672</v>
      </c>
      <c r="G43" s="36">
        <v>427.58333333333343</v>
      </c>
      <c r="H43" s="36">
        <v>459.78333333333336</v>
      </c>
      <c r="I43" s="36">
        <v>465.51666666666659</v>
      </c>
      <c r="J43" s="36">
        <v>475.88333333333333</v>
      </c>
      <c r="K43" s="31">
        <v>455.15</v>
      </c>
      <c r="L43" s="31">
        <v>439.05</v>
      </c>
      <c r="M43" s="31">
        <v>32.649030000000003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319.75</v>
      </c>
      <c r="D44" s="36">
        <v>318.26666666666665</v>
      </c>
      <c r="E44" s="36">
        <v>315.5333333333333</v>
      </c>
      <c r="F44" s="36">
        <v>311.31666666666666</v>
      </c>
      <c r="G44" s="36">
        <v>308.58333333333331</v>
      </c>
      <c r="H44" s="36">
        <v>322.48333333333329</v>
      </c>
      <c r="I44" s="36">
        <v>325.21666666666664</v>
      </c>
      <c r="J44" s="36">
        <v>329.43333333333328</v>
      </c>
      <c r="K44" s="31">
        <v>321</v>
      </c>
      <c r="L44" s="31">
        <v>314.05</v>
      </c>
      <c r="M44" s="31">
        <v>5.7090800000000002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649.70000000000005</v>
      </c>
      <c r="D45" s="36">
        <v>649.31666666666661</v>
      </c>
      <c r="E45" s="36">
        <v>644.48333333333323</v>
      </c>
      <c r="F45" s="36">
        <v>639.26666666666665</v>
      </c>
      <c r="G45" s="36">
        <v>634.43333333333328</v>
      </c>
      <c r="H45" s="36">
        <v>654.53333333333319</v>
      </c>
      <c r="I45" s="36">
        <v>659.36666666666667</v>
      </c>
      <c r="J45" s="36">
        <v>664.58333333333314</v>
      </c>
      <c r="K45" s="31">
        <v>654.15</v>
      </c>
      <c r="L45" s="31">
        <v>644.1</v>
      </c>
      <c r="M45" s="31">
        <v>4.4169799999999997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576.6</v>
      </c>
      <c r="D46" s="36">
        <v>573.35</v>
      </c>
      <c r="E46" s="36">
        <v>566.20000000000005</v>
      </c>
      <c r="F46" s="36">
        <v>555.80000000000007</v>
      </c>
      <c r="G46" s="36">
        <v>548.65000000000009</v>
      </c>
      <c r="H46" s="36">
        <v>583.75</v>
      </c>
      <c r="I46" s="36">
        <v>590.89999999999986</v>
      </c>
      <c r="J46" s="36">
        <v>601.29999999999995</v>
      </c>
      <c r="K46" s="31">
        <v>580.5</v>
      </c>
      <c r="L46" s="31">
        <v>562.95000000000005</v>
      </c>
      <c r="M46" s="31">
        <v>1.6723300000000001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181.55</v>
      </c>
      <c r="D47" s="36">
        <v>179.98333333333335</v>
      </c>
      <c r="E47" s="36">
        <v>176.9666666666667</v>
      </c>
      <c r="F47" s="36">
        <v>172.38333333333335</v>
      </c>
      <c r="G47" s="36">
        <v>169.3666666666667</v>
      </c>
      <c r="H47" s="36">
        <v>184.56666666666669</v>
      </c>
      <c r="I47" s="36">
        <v>187.58333333333334</v>
      </c>
      <c r="J47" s="36">
        <v>192.16666666666669</v>
      </c>
      <c r="K47" s="31">
        <v>183</v>
      </c>
      <c r="L47" s="31">
        <v>175.4</v>
      </c>
      <c r="M47" s="31">
        <v>382.92309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3402.4</v>
      </c>
      <c r="D48" s="36">
        <v>3403.0833333333335</v>
      </c>
      <c r="E48" s="36">
        <v>3383.2166666666672</v>
      </c>
      <c r="F48" s="36">
        <v>3364.0333333333338</v>
      </c>
      <c r="G48" s="36">
        <v>3344.1666666666674</v>
      </c>
      <c r="H48" s="36">
        <v>3422.2666666666669</v>
      </c>
      <c r="I48" s="36">
        <v>3442.1333333333328</v>
      </c>
      <c r="J48" s="36">
        <v>3461.3166666666666</v>
      </c>
      <c r="K48" s="31">
        <v>3422.95</v>
      </c>
      <c r="L48" s="31">
        <v>3383.9</v>
      </c>
      <c r="M48" s="31">
        <v>6.1567600000000002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409.8</v>
      </c>
      <c r="D49" s="36">
        <v>407.93333333333334</v>
      </c>
      <c r="E49" s="36">
        <v>402.36666666666667</v>
      </c>
      <c r="F49" s="36">
        <v>394.93333333333334</v>
      </c>
      <c r="G49" s="36">
        <v>389.36666666666667</v>
      </c>
      <c r="H49" s="36">
        <v>415.36666666666667</v>
      </c>
      <c r="I49" s="36">
        <v>420.93333333333339</v>
      </c>
      <c r="J49" s="36">
        <v>428.36666666666667</v>
      </c>
      <c r="K49" s="31">
        <v>413.5</v>
      </c>
      <c r="L49" s="31">
        <v>400.5</v>
      </c>
      <c r="M49" s="31">
        <v>3.4757199999999999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1907.55</v>
      </c>
      <c r="D50" s="36">
        <v>1900.6000000000001</v>
      </c>
      <c r="E50" s="36">
        <v>1889.2000000000003</v>
      </c>
      <c r="F50" s="36">
        <v>1870.8500000000001</v>
      </c>
      <c r="G50" s="36">
        <v>1859.4500000000003</v>
      </c>
      <c r="H50" s="36">
        <v>1918.9500000000003</v>
      </c>
      <c r="I50" s="36">
        <v>1930.3500000000004</v>
      </c>
      <c r="J50" s="36">
        <v>1948.7000000000003</v>
      </c>
      <c r="K50" s="31">
        <v>1912</v>
      </c>
      <c r="L50" s="31">
        <v>1882.25</v>
      </c>
      <c r="M50" s="31">
        <v>3.4062299999999999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7154.95</v>
      </c>
      <c r="D51" s="36">
        <v>7137</v>
      </c>
      <c r="E51" s="36">
        <v>7076</v>
      </c>
      <c r="F51" s="36">
        <v>6997.05</v>
      </c>
      <c r="G51" s="36">
        <v>6936.05</v>
      </c>
      <c r="H51" s="36">
        <v>7215.95</v>
      </c>
      <c r="I51" s="36">
        <v>7276.95</v>
      </c>
      <c r="J51" s="36">
        <v>7355.9</v>
      </c>
      <c r="K51" s="31">
        <v>7198</v>
      </c>
      <c r="L51" s="31">
        <v>7058.05</v>
      </c>
      <c r="M51" s="31">
        <v>0.80210999999999999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787.4</v>
      </c>
      <c r="D52" s="36">
        <v>785.98333333333323</v>
      </c>
      <c r="E52" s="36">
        <v>777.01666666666642</v>
      </c>
      <c r="F52" s="36">
        <v>766.63333333333321</v>
      </c>
      <c r="G52" s="36">
        <v>757.6666666666664</v>
      </c>
      <c r="H52" s="36">
        <v>796.36666666666645</v>
      </c>
      <c r="I52" s="36">
        <v>805.33333333333337</v>
      </c>
      <c r="J52" s="36">
        <v>815.71666666666647</v>
      </c>
      <c r="K52" s="31">
        <v>794.95</v>
      </c>
      <c r="L52" s="31">
        <v>775.6</v>
      </c>
      <c r="M52" s="31">
        <v>14.249639999999999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1084</v>
      </c>
      <c r="D53" s="36">
        <v>1084.6166666666666</v>
      </c>
      <c r="E53" s="36">
        <v>1072.2333333333331</v>
      </c>
      <c r="F53" s="36">
        <v>1060.4666666666665</v>
      </c>
      <c r="G53" s="36">
        <v>1048.083333333333</v>
      </c>
      <c r="H53" s="36">
        <v>1096.3833333333332</v>
      </c>
      <c r="I53" s="36">
        <v>1108.7666666666669</v>
      </c>
      <c r="J53" s="36">
        <v>1120.5333333333333</v>
      </c>
      <c r="K53" s="31">
        <v>1097</v>
      </c>
      <c r="L53" s="31">
        <v>1072.8499999999999</v>
      </c>
      <c r="M53" s="31">
        <v>10.361840000000001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420.05</v>
      </c>
      <c r="D54" s="36">
        <v>415.0333333333333</v>
      </c>
      <c r="E54" s="36">
        <v>405.06666666666661</v>
      </c>
      <c r="F54" s="36">
        <v>390.08333333333331</v>
      </c>
      <c r="G54" s="36">
        <v>380.11666666666662</v>
      </c>
      <c r="H54" s="36">
        <v>430.01666666666659</v>
      </c>
      <c r="I54" s="36">
        <v>439.98333333333329</v>
      </c>
      <c r="J54" s="36">
        <v>454.96666666666658</v>
      </c>
      <c r="K54" s="31">
        <v>425</v>
      </c>
      <c r="L54" s="31">
        <v>400.05</v>
      </c>
      <c r="M54" s="31">
        <v>12.67179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4082.65</v>
      </c>
      <c r="D55" s="36">
        <v>4055.25</v>
      </c>
      <c r="E55" s="36">
        <v>4011.6000000000004</v>
      </c>
      <c r="F55" s="36">
        <v>3940.55</v>
      </c>
      <c r="G55" s="36">
        <v>3896.9000000000005</v>
      </c>
      <c r="H55" s="36">
        <v>4126.3</v>
      </c>
      <c r="I55" s="36">
        <v>4169.95</v>
      </c>
      <c r="J55" s="36">
        <v>4241</v>
      </c>
      <c r="K55" s="31">
        <v>4098.8999999999996</v>
      </c>
      <c r="L55" s="31">
        <v>3984.2</v>
      </c>
      <c r="M55" s="31">
        <v>2.2499400000000001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1102.3</v>
      </c>
      <c r="D56" s="36">
        <v>1101.0333333333331</v>
      </c>
      <c r="E56" s="36">
        <v>1095.2166666666662</v>
      </c>
      <c r="F56" s="36">
        <v>1088.1333333333332</v>
      </c>
      <c r="G56" s="36">
        <v>1082.3166666666664</v>
      </c>
      <c r="H56" s="36">
        <v>1108.1166666666661</v>
      </c>
      <c r="I56" s="36">
        <v>1113.9333333333332</v>
      </c>
      <c r="J56" s="36">
        <v>1121.016666666666</v>
      </c>
      <c r="K56" s="31">
        <v>1106.8499999999999</v>
      </c>
      <c r="L56" s="31">
        <v>1093.95</v>
      </c>
      <c r="M56" s="31">
        <v>87.867310000000003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6797.25</v>
      </c>
      <c r="D57" s="36">
        <v>6765.7333333333336</v>
      </c>
      <c r="E57" s="36">
        <v>6697.5166666666673</v>
      </c>
      <c r="F57" s="36">
        <v>6597.7833333333338</v>
      </c>
      <c r="G57" s="36">
        <v>6529.5666666666675</v>
      </c>
      <c r="H57" s="36">
        <v>6865.4666666666672</v>
      </c>
      <c r="I57" s="36">
        <v>6933.6833333333343</v>
      </c>
      <c r="J57" s="36">
        <v>7033.416666666667</v>
      </c>
      <c r="K57" s="31">
        <v>6833.95</v>
      </c>
      <c r="L57" s="31">
        <v>6666</v>
      </c>
      <c r="M57" s="31">
        <v>3.4562599999999999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7327.75</v>
      </c>
      <c r="D58" s="36">
        <v>7291.9666666666672</v>
      </c>
      <c r="E58" s="36">
        <v>7240.9333333333343</v>
      </c>
      <c r="F58" s="36">
        <v>7154.1166666666668</v>
      </c>
      <c r="G58" s="36">
        <v>7103.0833333333339</v>
      </c>
      <c r="H58" s="36">
        <v>7378.7833333333347</v>
      </c>
      <c r="I58" s="36">
        <v>7429.8166666666675</v>
      </c>
      <c r="J58" s="36">
        <v>7516.633333333335</v>
      </c>
      <c r="K58" s="31">
        <v>7343</v>
      </c>
      <c r="L58" s="31">
        <v>7205.15</v>
      </c>
      <c r="M58" s="31">
        <v>9.1280199999999994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1685.8</v>
      </c>
      <c r="D59" s="36">
        <v>1684.3666666666668</v>
      </c>
      <c r="E59" s="36">
        <v>1676.0333333333335</v>
      </c>
      <c r="F59" s="36">
        <v>1666.2666666666667</v>
      </c>
      <c r="G59" s="36">
        <v>1657.9333333333334</v>
      </c>
      <c r="H59" s="36">
        <v>1694.1333333333337</v>
      </c>
      <c r="I59" s="36">
        <v>1702.4666666666667</v>
      </c>
      <c r="J59" s="36">
        <v>1712.2333333333338</v>
      </c>
      <c r="K59" s="31">
        <v>1692.7</v>
      </c>
      <c r="L59" s="31">
        <v>1674.6</v>
      </c>
      <c r="M59" s="31">
        <v>7.3820300000000003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7674.6</v>
      </c>
      <c r="D60" s="36">
        <v>7704.8166666666666</v>
      </c>
      <c r="E60" s="36">
        <v>7589.7833333333328</v>
      </c>
      <c r="F60" s="36">
        <v>7504.9666666666662</v>
      </c>
      <c r="G60" s="36">
        <v>7389.9333333333325</v>
      </c>
      <c r="H60" s="36">
        <v>7789.6333333333332</v>
      </c>
      <c r="I60" s="36">
        <v>7904.6666666666679</v>
      </c>
      <c r="J60" s="36">
        <v>7989.4833333333336</v>
      </c>
      <c r="K60" s="31">
        <v>7819.85</v>
      </c>
      <c r="L60" s="31">
        <v>7620</v>
      </c>
      <c r="M60" s="31">
        <v>0.52508999999999995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2668.5</v>
      </c>
      <c r="D61" s="36">
        <v>2647.8333333333335</v>
      </c>
      <c r="E61" s="36">
        <v>2605.7666666666669</v>
      </c>
      <c r="F61" s="36">
        <v>2543.0333333333333</v>
      </c>
      <c r="G61" s="36">
        <v>2500.9666666666667</v>
      </c>
      <c r="H61" s="36">
        <v>2710.5666666666671</v>
      </c>
      <c r="I61" s="36">
        <v>2752.6333333333337</v>
      </c>
      <c r="J61" s="36">
        <v>2815.3666666666672</v>
      </c>
      <c r="K61" s="31">
        <v>2689.9</v>
      </c>
      <c r="L61" s="31">
        <v>2585.1</v>
      </c>
      <c r="M61" s="31">
        <v>3.09097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2568.5500000000002</v>
      </c>
      <c r="D62" s="36">
        <v>2554.5166666666669</v>
      </c>
      <c r="E62" s="36">
        <v>2534.0333333333338</v>
      </c>
      <c r="F62" s="36">
        <v>2499.5166666666669</v>
      </c>
      <c r="G62" s="36">
        <v>2479.0333333333338</v>
      </c>
      <c r="H62" s="36">
        <v>2589.0333333333338</v>
      </c>
      <c r="I62" s="36">
        <v>2609.5166666666664</v>
      </c>
      <c r="J62" s="36">
        <v>2644.0333333333338</v>
      </c>
      <c r="K62" s="31">
        <v>2575</v>
      </c>
      <c r="L62" s="31">
        <v>2520</v>
      </c>
      <c r="M62" s="31">
        <v>1.6052200000000001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410.45</v>
      </c>
      <c r="D63" s="36">
        <v>409.7833333333333</v>
      </c>
      <c r="E63" s="36">
        <v>400.91666666666663</v>
      </c>
      <c r="F63" s="36">
        <v>391.38333333333333</v>
      </c>
      <c r="G63" s="36">
        <v>382.51666666666665</v>
      </c>
      <c r="H63" s="36">
        <v>419.31666666666661</v>
      </c>
      <c r="I63" s="36">
        <v>428.18333333333328</v>
      </c>
      <c r="J63" s="36">
        <v>437.71666666666658</v>
      </c>
      <c r="K63" s="31">
        <v>418.65</v>
      </c>
      <c r="L63" s="31">
        <v>400.25</v>
      </c>
      <c r="M63" s="31">
        <v>96.686250000000001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241.4</v>
      </c>
      <c r="D64" s="36">
        <v>240.83333333333334</v>
      </c>
      <c r="E64" s="36">
        <v>238.66666666666669</v>
      </c>
      <c r="F64" s="36">
        <v>235.93333333333334</v>
      </c>
      <c r="G64" s="36">
        <v>233.76666666666668</v>
      </c>
      <c r="H64" s="36">
        <v>243.56666666666669</v>
      </c>
      <c r="I64" s="36">
        <v>245.73333333333338</v>
      </c>
      <c r="J64" s="36">
        <v>248.4666666666667</v>
      </c>
      <c r="K64" s="31">
        <v>243</v>
      </c>
      <c r="L64" s="31">
        <v>238.1</v>
      </c>
      <c r="M64" s="31">
        <v>45.900309999999998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231.1</v>
      </c>
      <c r="D65" s="36">
        <v>231.36666666666667</v>
      </c>
      <c r="E65" s="36">
        <v>229.08333333333334</v>
      </c>
      <c r="F65" s="36">
        <v>227.06666666666666</v>
      </c>
      <c r="G65" s="36">
        <v>224.78333333333333</v>
      </c>
      <c r="H65" s="36">
        <v>233.38333333333335</v>
      </c>
      <c r="I65" s="36">
        <v>235.66666666666666</v>
      </c>
      <c r="J65" s="36">
        <v>237.68333333333337</v>
      </c>
      <c r="K65" s="31">
        <v>233.65</v>
      </c>
      <c r="L65" s="31">
        <v>229.35</v>
      </c>
      <c r="M65" s="31">
        <v>110.51281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112.6</v>
      </c>
      <c r="D66" s="36">
        <v>113.11666666666667</v>
      </c>
      <c r="E66" s="36">
        <v>111.23333333333335</v>
      </c>
      <c r="F66" s="36">
        <v>109.86666666666667</v>
      </c>
      <c r="G66" s="36">
        <v>107.98333333333335</v>
      </c>
      <c r="H66" s="36">
        <v>114.48333333333335</v>
      </c>
      <c r="I66" s="36">
        <v>116.36666666666667</v>
      </c>
      <c r="J66" s="36">
        <v>117.73333333333335</v>
      </c>
      <c r="K66" s="31">
        <v>115</v>
      </c>
      <c r="L66" s="31">
        <v>111.75</v>
      </c>
      <c r="M66" s="31">
        <v>221.61483000000001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45.15</v>
      </c>
      <c r="D67" s="36">
        <v>45.166666666666664</v>
      </c>
      <c r="E67" s="36">
        <v>44.733333333333327</v>
      </c>
      <c r="F67" s="36">
        <v>44.316666666666663</v>
      </c>
      <c r="G67" s="36">
        <v>43.883333333333326</v>
      </c>
      <c r="H67" s="36">
        <v>45.583333333333329</v>
      </c>
      <c r="I67" s="36">
        <v>46.016666666666666</v>
      </c>
      <c r="J67" s="36">
        <v>46.43333333333333</v>
      </c>
      <c r="K67" s="31">
        <v>45.6</v>
      </c>
      <c r="L67" s="31">
        <v>44.75</v>
      </c>
      <c r="M67" s="31">
        <v>205.14491000000001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3066.35</v>
      </c>
      <c r="D68" s="36">
        <v>3088.2000000000003</v>
      </c>
      <c r="E68" s="36">
        <v>3032.4000000000005</v>
      </c>
      <c r="F68" s="36">
        <v>2998.4500000000003</v>
      </c>
      <c r="G68" s="36">
        <v>2942.6500000000005</v>
      </c>
      <c r="H68" s="36">
        <v>3122.1500000000005</v>
      </c>
      <c r="I68" s="36">
        <v>3177.9500000000007</v>
      </c>
      <c r="J68" s="36">
        <v>3211.9000000000005</v>
      </c>
      <c r="K68" s="31">
        <v>3144</v>
      </c>
      <c r="L68" s="31">
        <v>3054.25</v>
      </c>
      <c r="M68" s="31">
        <v>0.33805000000000002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1651.4</v>
      </c>
      <c r="D69" s="36">
        <v>1646.7833333333335</v>
      </c>
      <c r="E69" s="36">
        <v>1633.3166666666671</v>
      </c>
      <c r="F69" s="36">
        <v>1615.2333333333336</v>
      </c>
      <c r="G69" s="36">
        <v>1601.7666666666671</v>
      </c>
      <c r="H69" s="36">
        <v>1664.866666666667</v>
      </c>
      <c r="I69" s="36">
        <v>1678.3333333333337</v>
      </c>
      <c r="J69" s="36">
        <v>1696.416666666667</v>
      </c>
      <c r="K69" s="31">
        <v>1660.25</v>
      </c>
      <c r="L69" s="31">
        <v>1628.7</v>
      </c>
      <c r="M69" s="31">
        <v>2.8957799999999998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5551.85</v>
      </c>
      <c r="D70" s="36">
        <v>5559.333333333333</v>
      </c>
      <c r="E70" s="36">
        <v>5493.6666666666661</v>
      </c>
      <c r="F70" s="36">
        <v>5435.4833333333327</v>
      </c>
      <c r="G70" s="36">
        <v>5369.8166666666657</v>
      </c>
      <c r="H70" s="36">
        <v>5617.5166666666664</v>
      </c>
      <c r="I70" s="36">
        <v>5683.1833333333325</v>
      </c>
      <c r="J70" s="36">
        <v>5741.3666666666668</v>
      </c>
      <c r="K70" s="31">
        <v>5625</v>
      </c>
      <c r="L70" s="31">
        <v>5501.15</v>
      </c>
      <c r="M70" s="31">
        <v>0.22153999999999999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2829.2</v>
      </c>
      <c r="D71" s="36">
        <v>2829.7166666666667</v>
      </c>
      <c r="E71" s="36">
        <v>2789.4833333333336</v>
      </c>
      <c r="F71" s="36">
        <v>2749.7666666666669</v>
      </c>
      <c r="G71" s="36">
        <v>2709.5333333333338</v>
      </c>
      <c r="H71" s="36">
        <v>2869.4333333333334</v>
      </c>
      <c r="I71" s="36">
        <v>2909.6666666666661</v>
      </c>
      <c r="J71" s="36">
        <v>2949.3833333333332</v>
      </c>
      <c r="K71" s="31">
        <v>2869.95</v>
      </c>
      <c r="L71" s="31">
        <v>2790</v>
      </c>
      <c r="M71" s="31">
        <v>2.8629600000000002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604.65</v>
      </c>
      <c r="D72" s="36">
        <v>601.9</v>
      </c>
      <c r="E72" s="36">
        <v>596.79999999999995</v>
      </c>
      <c r="F72" s="36">
        <v>588.94999999999993</v>
      </c>
      <c r="G72" s="36">
        <v>583.84999999999991</v>
      </c>
      <c r="H72" s="36">
        <v>609.75</v>
      </c>
      <c r="I72" s="36">
        <v>614.85000000000014</v>
      </c>
      <c r="J72" s="36">
        <v>622.70000000000005</v>
      </c>
      <c r="K72" s="31">
        <v>607</v>
      </c>
      <c r="L72" s="31">
        <v>594.04999999999995</v>
      </c>
      <c r="M72" s="31">
        <v>18.20196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1712.35</v>
      </c>
      <c r="D73" s="36">
        <v>1713.6333333333332</v>
      </c>
      <c r="E73" s="36">
        <v>1683.2666666666664</v>
      </c>
      <c r="F73" s="36">
        <v>1654.1833333333332</v>
      </c>
      <c r="G73" s="36">
        <v>1623.8166666666664</v>
      </c>
      <c r="H73" s="36">
        <v>1742.7166666666665</v>
      </c>
      <c r="I73" s="36">
        <v>1773.0833333333333</v>
      </c>
      <c r="J73" s="36">
        <v>1802.1666666666665</v>
      </c>
      <c r="K73" s="31">
        <v>1744</v>
      </c>
      <c r="L73" s="31">
        <v>1684.55</v>
      </c>
      <c r="M73" s="31">
        <v>14.36425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184.2</v>
      </c>
      <c r="D74" s="36">
        <v>183.5</v>
      </c>
      <c r="E74" s="36">
        <v>181.8</v>
      </c>
      <c r="F74" s="36">
        <v>179.4</v>
      </c>
      <c r="G74" s="36">
        <v>177.70000000000002</v>
      </c>
      <c r="H74" s="36">
        <v>185.9</v>
      </c>
      <c r="I74" s="36">
        <v>187.6</v>
      </c>
      <c r="J74" s="36">
        <v>190</v>
      </c>
      <c r="K74" s="31">
        <v>185.2</v>
      </c>
      <c r="L74" s="31">
        <v>181.1</v>
      </c>
      <c r="M74" s="31">
        <v>193.0515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1238.3499999999999</v>
      </c>
      <c r="D75" s="36">
        <v>1238.0833333333333</v>
      </c>
      <c r="E75" s="36">
        <v>1229.1666666666665</v>
      </c>
      <c r="F75" s="36">
        <v>1219.9833333333333</v>
      </c>
      <c r="G75" s="36">
        <v>1211.0666666666666</v>
      </c>
      <c r="H75" s="36">
        <v>1247.2666666666664</v>
      </c>
      <c r="I75" s="36">
        <v>1256.1833333333329</v>
      </c>
      <c r="J75" s="36">
        <v>1265.3666666666663</v>
      </c>
      <c r="K75" s="31">
        <v>1247</v>
      </c>
      <c r="L75" s="31">
        <v>1228.9000000000001</v>
      </c>
      <c r="M75" s="31">
        <v>6.0388799999999998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193.55</v>
      </c>
      <c r="D76" s="36">
        <v>194.85</v>
      </c>
      <c r="E76" s="36">
        <v>190</v>
      </c>
      <c r="F76" s="36">
        <v>186.45000000000002</v>
      </c>
      <c r="G76" s="36">
        <v>181.60000000000002</v>
      </c>
      <c r="H76" s="36">
        <v>198.39999999999998</v>
      </c>
      <c r="I76" s="36">
        <v>203.24999999999994</v>
      </c>
      <c r="J76" s="36">
        <v>206.79999999999995</v>
      </c>
      <c r="K76" s="31">
        <v>199.7</v>
      </c>
      <c r="L76" s="31">
        <v>191.3</v>
      </c>
      <c r="M76" s="31">
        <v>560.16618000000005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450.65</v>
      </c>
      <c r="D77" s="36">
        <v>452.43333333333334</v>
      </c>
      <c r="E77" s="36">
        <v>446.86666666666667</v>
      </c>
      <c r="F77" s="36">
        <v>443.08333333333331</v>
      </c>
      <c r="G77" s="36">
        <v>437.51666666666665</v>
      </c>
      <c r="H77" s="36">
        <v>456.2166666666667</v>
      </c>
      <c r="I77" s="36">
        <v>461.78333333333342</v>
      </c>
      <c r="J77" s="36">
        <v>465.56666666666672</v>
      </c>
      <c r="K77" s="31">
        <v>458</v>
      </c>
      <c r="L77" s="31">
        <v>448.65</v>
      </c>
      <c r="M77" s="31">
        <v>85.4422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1032.2</v>
      </c>
      <c r="D78" s="36">
        <v>1033.2833333333333</v>
      </c>
      <c r="E78" s="36">
        <v>1023.3166666666666</v>
      </c>
      <c r="F78" s="36">
        <v>1014.4333333333334</v>
      </c>
      <c r="G78" s="36">
        <v>1004.4666666666667</v>
      </c>
      <c r="H78" s="36">
        <v>1042.1666666666665</v>
      </c>
      <c r="I78" s="36">
        <v>1052.1333333333332</v>
      </c>
      <c r="J78" s="36">
        <v>1061.0166666666664</v>
      </c>
      <c r="K78" s="31">
        <v>1043.25</v>
      </c>
      <c r="L78" s="31">
        <v>1024.4000000000001</v>
      </c>
      <c r="M78" s="31">
        <v>46.317489999999999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546.1</v>
      </c>
      <c r="D79" s="36">
        <v>549.58333333333337</v>
      </c>
      <c r="E79" s="36">
        <v>540.56666666666672</v>
      </c>
      <c r="F79" s="36">
        <v>535.0333333333333</v>
      </c>
      <c r="G79" s="36">
        <v>526.01666666666665</v>
      </c>
      <c r="H79" s="36">
        <v>555.11666666666679</v>
      </c>
      <c r="I79" s="36">
        <v>564.13333333333344</v>
      </c>
      <c r="J79" s="36">
        <v>569.66666666666686</v>
      </c>
      <c r="K79" s="31">
        <v>558.6</v>
      </c>
      <c r="L79" s="31">
        <v>544.04999999999995</v>
      </c>
      <c r="M79" s="31">
        <v>2.2104400000000002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249.65</v>
      </c>
      <c r="D80" s="36">
        <v>249.26666666666665</v>
      </c>
      <c r="E80" s="36">
        <v>247.7833333333333</v>
      </c>
      <c r="F80" s="36">
        <v>245.91666666666666</v>
      </c>
      <c r="G80" s="36">
        <v>244.43333333333331</v>
      </c>
      <c r="H80" s="36">
        <v>251.1333333333333</v>
      </c>
      <c r="I80" s="36">
        <v>252.61666666666665</v>
      </c>
      <c r="J80" s="36">
        <v>254.48333333333329</v>
      </c>
      <c r="K80" s="31">
        <v>250.75</v>
      </c>
      <c r="L80" s="31">
        <v>247.4</v>
      </c>
      <c r="M80" s="31">
        <v>21.37811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1440.95</v>
      </c>
      <c r="D81" s="36">
        <v>1441.4333333333332</v>
      </c>
      <c r="E81" s="36">
        <v>1423.8666666666663</v>
      </c>
      <c r="F81" s="36">
        <v>1406.7833333333331</v>
      </c>
      <c r="G81" s="36">
        <v>1389.2166666666662</v>
      </c>
      <c r="H81" s="36">
        <v>1458.5166666666664</v>
      </c>
      <c r="I81" s="36">
        <v>1476.0833333333335</v>
      </c>
      <c r="J81" s="36">
        <v>1493.1666666666665</v>
      </c>
      <c r="K81" s="31">
        <v>1459</v>
      </c>
      <c r="L81" s="31">
        <v>1424.35</v>
      </c>
      <c r="M81" s="31">
        <v>0.82357000000000002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721.05</v>
      </c>
      <c r="D82" s="36">
        <v>721.93333333333339</v>
      </c>
      <c r="E82" s="36">
        <v>715.11666666666679</v>
      </c>
      <c r="F82" s="36">
        <v>709.18333333333339</v>
      </c>
      <c r="G82" s="36">
        <v>702.36666666666679</v>
      </c>
      <c r="H82" s="36">
        <v>727.86666666666679</v>
      </c>
      <c r="I82" s="36">
        <v>734.68333333333339</v>
      </c>
      <c r="J82" s="36">
        <v>740.61666666666679</v>
      </c>
      <c r="K82" s="31">
        <v>728.75</v>
      </c>
      <c r="L82" s="31">
        <v>716</v>
      </c>
      <c r="M82" s="31">
        <v>16.491620000000001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319.39999999999998</v>
      </c>
      <c r="D83" s="36">
        <v>323.33333333333331</v>
      </c>
      <c r="E83" s="36">
        <v>312.96666666666664</v>
      </c>
      <c r="F83" s="36">
        <v>306.5333333333333</v>
      </c>
      <c r="G83" s="36">
        <v>296.16666666666663</v>
      </c>
      <c r="H83" s="36">
        <v>329.76666666666665</v>
      </c>
      <c r="I83" s="36">
        <v>340.13333333333333</v>
      </c>
      <c r="J83" s="36">
        <v>346.56666666666666</v>
      </c>
      <c r="K83" s="31">
        <v>333.7</v>
      </c>
      <c r="L83" s="31">
        <v>316.89999999999998</v>
      </c>
      <c r="M83" s="31">
        <v>35.122349999999997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7362.45</v>
      </c>
      <c r="D84" s="36">
        <v>7348.166666666667</v>
      </c>
      <c r="E84" s="36">
        <v>7255.3333333333339</v>
      </c>
      <c r="F84" s="36">
        <v>7148.2166666666672</v>
      </c>
      <c r="G84" s="36">
        <v>7055.3833333333341</v>
      </c>
      <c r="H84" s="36">
        <v>7455.2833333333338</v>
      </c>
      <c r="I84" s="36">
        <v>7548.1166666666677</v>
      </c>
      <c r="J84" s="36">
        <v>7655.2333333333336</v>
      </c>
      <c r="K84" s="31">
        <v>7441</v>
      </c>
      <c r="L84" s="31">
        <v>7241.05</v>
      </c>
      <c r="M84" s="31">
        <v>0.13225999999999999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947</v>
      </c>
      <c r="D85" s="36">
        <v>946.13333333333333</v>
      </c>
      <c r="E85" s="36">
        <v>938.4666666666667</v>
      </c>
      <c r="F85" s="36">
        <v>929.93333333333339</v>
      </c>
      <c r="G85" s="36">
        <v>922.26666666666677</v>
      </c>
      <c r="H85" s="36">
        <v>954.66666666666663</v>
      </c>
      <c r="I85" s="36">
        <v>962.33333333333337</v>
      </c>
      <c r="J85" s="36">
        <v>970.86666666666656</v>
      </c>
      <c r="K85" s="31">
        <v>953.8</v>
      </c>
      <c r="L85" s="31">
        <v>937.6</v>
      </c>
      <c r="M85" s="31">
        <v>2.4159099999999998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1574.3</v>
      </c>
      <c r="D86" s="36">
        <v>1550.9166666666667</v>
      </c>
      <c r="E86" s="36">
        <v>1512.1333333333334</v>
      </c>
      <c r="F86" s="36">
        <v>1449.9666666666667</v>
      </c>
      <c r="G86" s="36">
        <v>1411.1833333333334</v>
      </c>
      <c r="H86" s="36">
        <v>1613.0833333333335</v>
      </c>
      <c r="I86" s="36">
        <v>1651.8666666666668</v>
      </c>
      <c r="J86" s="36">
        <v>1714.0333333333335</v>
      </c>
      <c r="K86" s="31">
        <v>1589.7</v>
      </c>
      <c r="L86" s="31">
        <v>1488.75</v>
      </c>
      <c r="M86" s="31">
        <v>5.5312099999999997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439.9</v>
      </c>
      <c r="D87" s="36">
        <v>441.06666666666666</v>
      </c>
      <c r="E87" s="36">
        <v>435.38333333333333</v>
      </c>
      <c r="F87" s="36">
        <v>430.86666666666667</v>
      </c>
      <c r="G87" s="36">
        <v>425.18333333333334</v>
      </c>
      <c r="H87" s="36">
        <v>445.58333333333331</v>
      </c>
      <c r="I87" s="36">
        <v>451.26666666666659</v>
      </c>
      <c r="J87" s="36">
        <v>455.7833333333333</v>
      </c>
      <c r="K87" s="31">
        <v>446.75</v>
      </c>
      <c r="L87" s="31">
        <v>436.55</v>
      </c>
      <c r="M87" s="31">
        <v>3.9684499999999998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22203.8</v>
      </c>
      <c r="D88" s="36">
        <v>22161.883333333331</v>
      </c>
      <c r="E88" s="36">
        <v>22023.766666666663</v>
      </c>
      <c r="F88" s="36">
        <v>21843.73333333333</v>
      </c>
      <c r="G88" s="36">
        <v>21705.616666666661</v>
      </c>
      <c r="H88" s="36">
        <v>22341.916666666664</v>
      </c>
      <c r="I88" s="36">
        <v>22480.033333333333</v>
      </c>
      <c r="J88" s="36">
        <v>22660.066666666666</v>
      </c>
      <c r="K88" s="31">
        <v>22300</v>
      </c>
      <c r="L88" s="31">
        <v>21981.85</v>
      </c>
      <c r="M88" s="31">
        <v>0.25019000000000002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896.75</v>
      </c>
      <c r="D89" s="36">
        <v>897.98333333333323</v>
      </c>
      <c r="E89" s="36">
        <v>887.11666666666645</v>
      </c>
      <c r="F89" s="36">
        <v>877.48333333333323</v>
      </c>
      <c r="G89" s="36">
        <v>866.61666666666645</v>
      </c>
      <c r="H89" s="36">
        <v>907.61666666666645</v>
      </c>
      <c r="I89" s="36">
        <v>918.48333333333323</v>
      </c>
      <c r="J89" s="36">
        <v>928.11666666666645</v>
      </c>
      <c r="K89" s="31">
        <v>908.85</v>
      </c>
      <c r="L89" s="31">
        <v>888.35</v>
      </c>
      <c r="M89" s="31">
        <v>2.7786300000000002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19.350000000000001</v>
      </c>
      <c r="D90" s="36">
        <v>19.366666666666671</v>
      </c>
      <c r="E90" s="36">
        <v>19.183333333333341</v>
      </c>
      <c r="F90" s="36">
        <v>19.016666666666669</v>
      </c>
      <c r="G90" s="36">
        <v>18.833333333333339</v>
      </c>
      <c r="H90" s="36">
        <v>19.533333333333342</v>
      </c>
      <c r="I90" s="36">
        <v>19.716666666666672</v>
      </c>
      <c r="J90" s="36">
        <v>19.883333333333344</v>
      </c>
      <c r="K90" s="31">
        <v>19.55</v>
      </c>
      <c r="L90" s="31">
        <v>19.2</v>
      </c>
      <c r="M90" s="31">
        <v>106.19953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5338.45</v>
      </c>
      <c r="D91" s="36">
        <v>5321.05</v>
      </c>
      <c r="E91" s="36">
        <v>5256.05</v>
      </c>
      <c r="F91" s="36">
        <v>5173.6499999999996</v>
      </c>
      <c r="G91" s="36">
        <v>5108.6499999999996</v>
      </c>
      <c r="H91" s="36">
        <v>5403.4500000000007</v>
      </c>
      <c r="I91" s="36">
        <v>5468.4500000000007</v>
      </c>
      <c r="J91" s="36">
        <v>5550.8500000000013</v>
      </c>
      <c r="K91" s="31">
        <v>5386.05</v>
      </c>
      <c r="L91" s="31">
        <v>5238.6499999999996</v>
      </c>
      <c r="M91" s="31">
        <v>5.3569100000000001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2221.1999999999998</v>
      </c>
      <c r="D92" s="36">
        <v>2222.7000000000003</v>
      </c>
      <c r="E92" s="36">
        <v>2200.5000000000005</v>
      </c>
      <c r="F92" s="36">
        <v>2179.8000000000002</v>
      </c>
      <c r="G92" s="36">
        <v>2157.6000000000004</v>
      </c>
      <c r="H92" s="36">
        <v>2243.4000000000005</v>
      </c>
      <c r="I92" s="36">
        <v>2265.6000000000004</v>
      </c>
      <c r="J92" s="36">
        <v>2286.3000000000006</v>
      </c>
      <c r="K92" s="31">
        <v>2244.9</v>
      </c>
      <c r="L92" s="31">
        <v>2202</v>
      </c>
      <c r="M92" s="31">
        <v>6.4708399999999999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1945.2</v>
      </c>
      <c r="D93" s="36">
        <v>1948.95</v>
      </c>
      <c r="E93" s="36">
        <v>1921.4</v>
      </c>
      <c r="F93" s="36">
        <v>1897.6000000000001</v>
      </c>
      <c r="G93" s="36">
        <v>1870.0500000000002</v>
      </c>
      <c r="H93" s="36">
        <v>1972.75</v>
      </c>
      <c r="I93" s="36">
        <v>2000.2999999999997</v>
      </c>
      <c r="J93" s="36">
        <v>2024.1</v>
      </c>
      <c r="K93" s="31">
        <v>1976.5</v>
      </c>
      <c r="L93" s="31">
        <v>1925.15</v>
      </c>
      <c r="M93" s="31">
        <v>3.1949999999999998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279.95</v>
      </c>
      <c r="D94" s="36">
        <v>280.06666666666666</v>
      </c>
      <c r="E94" s="36">
        <v>277.13333333333333</v>
      </c>
      <c r="F94" s="36">
        <v>274.31666666666666</v>
      </c>
      <c r="G94" s="36">
        <v>271.38333333333333</v>
      </c>
      <c r="H94" s="36">
        <v>282.88333333333333</v>
      </c>
      <c r="I94" s="36">
        <v>285.81666666666661</v>
      </c>
      <c r="J94" s="36">
        <v>288.63333333333333</v>
      </c>
      <c r="K94" s="31">
        <v>283</v>
      </c>
      <c r="L94" s="31">
        <v>277.25</v>
      </c>
      <c r="M94" s="31">
        <v>5.0572600000000003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777.65</v>
      </c>
      <c r="D95" s="36">
        <v>777.68333333333328</v>
      </c>
      <c r="E95" s="36">
        <v>774.56666666666661</v>
      </c>
      <c r="F95" s="36">
        <v>771.48333333333335</v>
      </c>
      <c r="G95" s="36">
        <v>768.36666666666667</v>
      </c>
      <c r="H95" s="36">
        <v>780.76666666666654</v>
      </c>
      <c r="I95" s="36">
        <v>783.8833333333331</v>
      </c>
      <c r="J95" s="36">
        <v>786.96666666666647</v>
      </c>
      <c r="K95" s="31">
        <v>780.8</v>
      </c>
      <c r="L95" s="31">
        <v>774.6</v>
      </c>
      <c r="M95" s="31">
        <v>4.03254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437.5</v>
      </c>
      <c r="D96" s="36">
        <v>438.48333333333335</v>
      </c>
      <c r="E96" s="36">
        <v>434.9666666666667</v>
      </c>
      <c r="F96" s="36">
        <v>432.43333333333334</v>
      </c>
      <c r="G96" s="36">
        <v>428.91666666666669</v>
      </c>
      <c r="H96" s="36">
        <v>441.01666666666671</v>
      </c>
      <c r="I96" s="36">
        <v>444.53333333333336</v>
      </c>
      <c r="J96" s="36">
        <v>447.06666666666672</v>
      </c>
      <c r="K96" s="31">
        <v>442</v>
      </c>
      <c r="L96" s="31">
        <v>435.95</v>
      </c>
      <c r="M96" s="31">
        <v>41.729550000000003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769.65</v>
      </c>
      <c r="D97" s="36">
        <v>770.18333333333328</v>
      </c>
      <c r="E97" s="36">
        <v>764.56666666666661</v>
      </c>
      <c r="F97" s="36">
        <v>759.48333333333335</v>
      </c>
      <c r="G97" s="36">
        <v>753.86666666666667</v>
      </c>
      <c r="H97" s="36">
        <v>775.26666666666654</v>
      </c>
      <c r="I97" s="36">
        <v>780.8833333333331</v>
      </c>
      <c r="J97" s="36">
        <v>785.96666666666647</v>
      </c>
      <c r="K97" s="31">
        <v>775.8</v>
      </c>
      <c r="L97" s="31">
        <v>765.1</v>
      </c>
      <c r="M97" s="31">
        <v>0.39668999999999999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1113.4000000000001</v>
      </c>
      <c r="D98" s="36">
        <v>1108.8999999999999</v>
      </c>
      <c r="E98" s="36">
        <v>1101.5499999999997</v>
      </c>
      <c r="F98" s="36">
        <v>1089.6999999999998</v>
      </c>
      <c r="G98" s="36">
        <v>1082.3499999999997</v>
      </c>
      <c r="H98" s="36">
        <v>1120.7499999999998</v>
      </c>
      <c r="I98" s="36">
        <v>1128.0999999999997</v>
      </c>
      <c r="J98" s="36">
        <v>1139.9499999999998</v>
      </c>
      <c r="K98" s="31">
        <v>1116.25</v>
      </c>
      <c r="L98" s="31">
        <v>1097.05</v>
      </c>
      <c r="M98" s="31">
        <v>1.7209300000000001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179.75</v>
      </c>
      <c r="D99" s="36">
        <v>179.58333333333334</v>
      </c>
      <c r="E99" s="36">
        <v>176.76666666666668</v>
      </c>
      <c r="F99" s="36">
        <v>173.78333333333333</v>
      </c>
      <c r="G99" s="36">
        <v>170.96666666666667</v>
      </c>
      <c r="H99" s="36">
        <v>182.56666666666669</v>
      </c>
      <c r="I99" s="36">
        <v>185.38333333333335</v>
      </c>
      <c r="J99" s="36">
        <v>188.3666666666667</v>
      </c>
      <c r="K99" s="31">
        <v>182.4</v>
      </c>
      <c r="L99" s="31">
        <v>176.6</v>
      </c>
      <c r="M99" s="31">
        <v>76.070369999999997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643.75</v>
      </c>
      <c r="D100" s="36">
        <v>639.30000000000007</v>
      </c>
      <c r="E100" s="36">
        <v>628.60000000000014</v>
      </c>
      <c r="F100" s="36">
        <v>613.45000000000005</v>
      </c>
      <c r="G100" s="36">
        <v>602.75000000000011</v>
      </c>
      <c r="H100" s="36">
        <v>654.45000000000016</v>
      </c>
      <c r="I100" s="36">
        <v>665.1500000000002</v>
      </c>
      <c r="J100" s="36">
        <v>680.30000000000018</v>
      </c>
      <c r="K100" s="31">
        <v>650</v>
      </c>
      <c r="L100" s="31">
        <v>624.15</v>
      </c>
      <c r="M100" s="31">
        <v>4.1552600000000002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2427</v>
      </c>
      <c r="D101" s="36">
        <v>2422.35</v>
      </c>
      <c r="E101" s="36">
        <v>2388.6999999999998</v>
      </c>
      <c r="F101" s="36">
        <v>2350.4</v>
      </c>
      <c r="G101" s="36">
        <v>2316.75</v>
      </c>
      <c r="H101" s="36">
        <v>2460.6499999999996</v>
      </c>
      <c r="I101" s="36">
        <v>2494.3000000000002</v>
      </c>
      <c r="J101" s="36">
        <v>2532.5999999999995</v>
      </c>
      <c r="K101" s="31">
        <v>2456</v>
      </c>
      <c r="L101" s="31">
        <v>2384.0500000000002</v>
      </c>
      <c r="M101" s="31">
        <v>2.7111100000000001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50.1</v>
      </c>
      <c r="D102" s="36">
        <v>50.466666666666669</v>
      </c>
      <c r="E102" s="36">
        <v>49.533333333333339</v>
      </c>
      <c r="F102" s="36">
        <v>48.966666666666669</v>
      </c>
      <c r="G102" s="36">
        <v>48.033333333333339</v>
      </c>
      <c r="H102" s="36">
        <v>51.033333333333339</v>
      </c>
      <c r="I102" s="36">
        <v>51.966666666666676</v>
      </c>
      <c r="J102" s="36">
        <v>52.533333333333339</v>
      </c>
      <c r="K102" s="31">
        <v>51.4</v>
      </c>
      <c r="L102" s="31">
        <v>49.9</v>
      </c>
      <c r="M102" s="31">
        <v>211.3143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1824.4</v>
      </c>
      <c r="D103" s="36">
        <v>1828.0666666666666</v>
      </c>
      <c r="E103" s="36">
        <v>1814.3333333333333</v>
      </c>
      <c r="F103" s="36">
        <v>1804.2666666666667</v>
      </c>
      <c r="G103" s="36">
        <v>1790.5333333333333</v>
      </c>
      <c r="H103" s="36">
        <v>1838.1333333333332</v>
      </c>
      <c r="I103" s="36">
        <v>1851.8666666666668</v>
      </c>
      <c r="J103" s="36">
        <v>1861.9333333333332</v>
      </c>
      <c r="K103" s="31">
        <v>1841.8</v>
      </c>
      <c r="L103" s="31">
        <v>1818</v>
      </c>
      <c r="M103" s="31">
        <v>4.7093699999999998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771.95</v>
      </c>
      <c r="D104" s="36">
        <v>772.36666666666679</v>
      </c>
      <c r="E104" s="36">
        <v>767.63333333333355</v>
      </c>
      <c r="F104" s="36">
        <v>763.31666666666672</v>
      </c>
      <c r="G104" s="36">
        <v>758.58333333333348</v>
      </c>
      <c r="H104" s="36">
        <v>776.68333333333362</v>
      </c>
      <c r="I104" s="36">
        <v>781.41666666666674</v>
      </c>
      <c r="J104" s="36">
        <v>785.73333333333369</v>
      </c>
      <c r="K104" s="31">
        <v>777.1</v>
      </c>
      <c r="L104" s="31">
        <v>768.05</v>
      </c>
      <c r="M104" s="31">
        <v>1.64696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1222.55</v>
      </c>
      <c r="D105" s="36">
        <v>1219.3333333333333</v>
      </c>
      <c r="E105" s="36">
        <v>1208.2166666666665</v>
      </c>
      <c r="F105" s="36">
        <v>1193.8833333333332</v>
      </c>
      <c r="G105" s="36">
        <v>1182.7666666666664</v>
      </c>
      <c r="H105" s="36">
        <v>1233.6666666666665</v>
      </c>
      <c r="I105" s="36">
        <v>1244.7833333333333</v>
      </c>
      <c r="J105" s="36">
        <v>1259.1166666666666</v>
      </c>
      <c r="K105" s="31">
        <v>1230.45</v>
      </c>
      <c r="L105" s="31">
        <v>1205</v>
      </c>
      <c r="M105" s="31">
        <v>0.98089999999999999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7847.3</v>
      </c>
      <c r="D106" s="36">
        <v>7898.75</v>
      </c>
      <c r="E106" s="36">
        <v>7778.55</v>
      </c>
      <c r="F106" s="36">
        <v>7709.8</v>
      </c>
      <c r="G106" s="36">
        <v>7589.6</v>
      </c>
      <c r="H106" s="36">
        <v>7967.5</v>
      </c>
      <c r="I106" s="36">
        <v>8087.7000000000007</v>
      </c>
      <c r="J106" s="36">
        <v>8156.45</v>
      </c>
      <c r="K106" s="31">
        <v>8018.95</v>
      </c>
      <c r="L106" s="31">
        <v>7830</v>
      </c>
      <c r="M106" s="31">
        <v>0.22217999999999999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132.5</v>
      </c>
      <c r="D107" s="36">
        <v>131.83333333333334</v>
      </c>
      <c r="E107" s="36">
        <v>130.16666666666669</v>
      </c>
      <c r="F107" s="36">
        <v>127.83333333333334</v>
      </c>
      <c r="G107" s="36">
        <v>126.16666666666669</v>
      </c>
      <c r="H107" s="36">
        <v>134.16666666666669</v>
      </c>
      <c r="I107" s="36">
        <v>135.83333333333337</v>
      </c>
      <c r="J107" s="36">
        <v>138.16666666666669</v>
      </c>
      <c r="K107" s="31">
        <v>133.5</v>
      </c>
      <c r="L107" s="31">
        <v>129.5</v>
      </c>
      <c r="M107" s="31">
        <v>148.78887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454.4</v>
      </c>
      <c r="D108" s="36">
        <v>454.2166666666667</v>
      </c>
      <c r="E108" s="36">
        <v>448.53333333333342</v>
      </c>
      <c r="F108" s="36">
        <v>442.66666666666674</v>
      </c>
      <c r="G108" s="36">
        <v>436.98333333333346</v>
      </c>
      <c r="H108" s="36">
        <v>460.08333333333337</v>
      </c>
      <c r="I108" s="36">
        <v>465.76666666666665</v>
      </c>
      <c r="J108" s="36">
        <v>471.63333333333333</v>
      </c>
      <c r="K108" s="31">
        <v>459.9</v>
      </c>
      <c r="L108" s="31">
        <v>448.35</v>
      </c>
      <c r="M108" s="31">
        <v>13.67257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696.45</v>
      </c>
      <c r="D109" s="36">
        <v>694.88333333333333</v>
      </c>
      <c r="E109" s="36">
        <v>671.56666666666661</v>
      </c>
      <c r="F109" s="36">
        <v>646.68333333333328</v>
      </c>
      <c r="G109" s="36">
        <v>623.36666666666656</v>
      </c>
      <c r="H109" s="36">
        <v>719.76666666666665</v>
      </c>
      <c r="I109" s="36">
        <v>743.08333333333348</v>
      </c>
      <c r="J109" s="36">
        <v>767.9666666666667</v>
      </c>
      <c r="K109" s="31">
        <v>718.2</v>
      </c>
      <c r="L109" s="31">
        <v>670</v>
      </c>
      <c r="M109" s="31">
        <v>17.301480000000002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373.4</v>
      </c>
      <c r="D110" s="36">
        <v>375.79999999999995</v>
      </c>
      <c r="E110" s="36">
        <v>368.64999999999992</v>
      </c>
      <c r="F110" s="36">
        <v>363.9</v>
      </c>
      <c r="G110" s="36">
        <v>356.74999999999994</v>
      </c>
      <c r="H110" s="36">
        <v>380.5499999999999</v>
      </c>
      <c r="I110" s="36">
        <v>387.7</v>
      </c>
      <c r="J110" s="36">
        <v>392.44999999999987</v>
      </c>
      <c r="K110" s="31">
        <v>382.95</v>
      </c>
      <c r="L110" s="31">
        <v>371.05</v>
      </c>
      <c r="M110" s="31">
        <v>26.774979999999999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499.95</v>
      </c>
      <c r="D111" s="36">
        <v>502.05</v>
      </c>
      <c r="E111" s="36">
        <v>495.90000000000003</v>
      </c>
      <c r="F111" s="36">
        <v>491.85</v>
      </c>
      <c r="G111" s="36">
        <v>485.70000000000005</v>
      </c>
      <c r="H111" s="36">
        <v>506.1</v>
      </c>
      <c r="I111" s="36">
        <v>512.25</v>
      </c>
      <c r="J111" s="36">
        <v>516.29999999999995</v>
      </c>
      <c r="K111" s="31">
        <v>508.2</v>
      </c>
      <c r="L111" s="31">
        <v>498</v>
      </c>
      <c r="M111" s="31">
        <v>1.6193299999999999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1040.05</v>
      </c>
      <c r="D112" s="36">
        <v>1028.45</v>
      </c>
      <c r="E112" s="36">
        <v>1012.9000000000001</v>
      </c>
      <c r="F112" s="36">
        <v>985.75</v>
      </c>
      <c r="G112" s="36">
        <v>970.2</v>
      </c>
      <c r="H112" s="36">
        <v>1055.6000000000001</v>
      </c>
      <c r="I112" s="36">
        <v>1071.1499999999999</v>
      </c>
      <c r="J112" s="36">
        <v>1098.3000000000002</v>
      </c>
      <c r="K112" s="31">
        <v>1044</v>
      </c>
      <c r="L112" s="31">
        <v>1001.3</v>
      </c>
      <c r="M112" s="31">
        <v>3.2823500000000001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1259.8</v>
      </c>
      <c r="D113" s="36">
        <v>1255.6333333333334</v>
      </c>
      <c r="E113" s="36">
        <v>1244.3166666666668</v>
      </c>
      <c r="F113" s="36">
        <v>1228.8333333333335</v>
      </c>
      <c r="G113" s="36">
        <v>1217.5166666666669</v>
      </c>
      <c r="H113" s="36">
        <v>1271.1166666666668</v>
      </c>
      <c r="I113" s="36">
        <v>1282.4333333333334</v>
      </c>
      <c r="J113" s="36">
        <v>1297.9166666666667</v>
      </c>
      <c r="K113" s="31">
        <v>1266.95</v>
      </c>
      <c r="L113" s="31">
        <v>1240.1500000000001</v>
      </c>
      <c r="M113" s="31">
        <v>13.66337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470.7</v>
      </c>
      <c r="D114" s="36">
        <v>473.06666666666666</v>
      </c>
      <c r="E114" s="36">
        <v>467.18333333333334</v>
      </c>
      <c r="F114" s="36">
        <v>463.66666666666669</v>
      </c>
      <c r="G114" s="36">
        <v>457.78333333333336</v>
      </c>
      <c r="H114" s="36">
        <v>476.58333333333331</v>
      </c>
      <c r="I114" s="36">
        <v>482.46666666666664</v>
      </c>
      <c r="J114" s="36">
        <v>485.98333333333329</v>
      </c>
      <c r="K114" s="31">
        <v>478.95</v>
      </c>
      <c r="L114" s="31">
        <v>469.55</v>
      </c>
      <c r="M114" s="31">
        <v>15.158609999999999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1246.3</v>
      </c>
      <c r="D115" s="36">
        <v>1251.9833333333333</v>
      </c>
      <c r="E115" s="36">
        <v>1236.3666666666668</v>
      </c>
      <c r="F115" s="36">
        <v>1226.4333333333334</v>
      </c>
      <c r="G115" s="36">
        <v>1210.8166666666668</v>
      </c>
      <c r="H115" s="36">
        <v>1261.9166666666667</v>
      </c>
      <c r="I115" s="36">
        <v>1277.5333333333331</v>
      </c>
      <c r="J115" s="36">
        <v>1287.4666666666667</v>
      </c>
      <c r="K115" s="31">
        <v>1267.5999999999999</v>
      </c>
      <c r="L115" s="31">
        <v>1242.05</v>
      </c>
      <c r="M115" s="31">
        <v>17.94218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149</v>
      </c>
      <c r="D116" s="36">
        <v>149.21666666666667</v>
      </c>
      <c r="E116" s="36">
        <v>147.83333333333334</v>
      </c>
      <c r="F116" s="36">
        <v>146.66666666666669</v>
      </c>
      <c r="G116" s="36">
        <v>145.28333333333336</v>
      </c>
      <c r="H116" s="36">
        <v>150.38333333333333</v>
      </c>
      <c r="I116" s="36">
        <v>151.76666666666665</v>
      </c>
      <c r="J116" s="36">
        <v>152.93333333333331</v>
      </c>
      <c r="K116" s="31">
        <v>150.6</v>
      </c>
      <c r="L116" s="31">
        <v>148.05000000000001</v>
      </c>
      <c r="M116" s="31">
        <v>33.609960000000001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1549.1</v>
      </c>
      <c r="D117" s="36">
        <v>1544.2</v>
      </c>
      <c r="E117" s="36">
        <v>1529.9</v>
      </c>
      <c r="F117" s="36">
        <v>1510.7</v>
      </c>
      <c r="G117" s="36">
        <v>1496.4</v>
      </c>
      <c r="H117" s="36">
        <v>1563.4</v>
      </c>
      <c r="I117" s="36">
        <v>1577.6999999999998</v>
      </c>
      <c r="J117" s="36">
        <v>1596.9</v>
      </c>
      <c r="K117" s="31">
        <v>1558.5</v>
      </c>
      <c r="L117" s="31">
        <v>1525</v>
      </c>
      <c r="M117" s="31">
        <v>1.94448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376</v>
      </c>
      <c r="D118" s="36">
        <v>377.31666666666666</v>
      </c>
      <c r="E118" s="36">
        <v>372.93333333333334</v>
      </c>
      <c r="F118" s="36">
        <v>369.86666666666667</v>
      </c>
      <c r="G118" s="36">
        <v>365.48333333333335</v>
      </c>
      <c r="H118" s="36">
        <v>380.38333333333333</v>
      </c>
      <c r="I118" s="36">
        <v>384.76666666666665</v>
      </c>
      <c r="J118" s="36">
        <v>387.83333333333331</v>
      </c>
      <c r="K118" s="31">
        <v>381.7</v>
      </c>
      <c r="L118" s="31">
        <v>374.25</v>
      </c>
      <c r="M118" s="31">
        <v>88.593170000000001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1353.95</v>
      </c>
      <c r="D119" s="36">
        <v>1356.9833333333333</v>
      </c>
      <c r="E119" s="36">
        <v>1337.9666666666667</v>
      </c>
      <c r="F119" s="36">
        <v>1321.9833333333333</v>
      </c>
      <c r="G119" s="36">
        <v>1302.9666666666667</v>
      </c>
      <c r="H119" s="36">
        <v>1372.9666666666667</v>
      </c>
      <c r="I119" s="36">
        <v>1391.9833333333336</v>
      </c>
      <c r="J119" s="36">
        <v>1407.9666666666667</v>
      </c>
      <c r="K119" s="31">
        <v>1376</v>
      </c>
      <c r="L119" s="31">
        <v>1341</v>
      </c>
      <c r="M119" s="31">
        <v>17.48151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6274.4</v>
      </c>
      <c r="D120" s="36">
        <v>6269.1333333333341</v>
      </c>
      <c r="E120" s="36">
        <v>6218.2666666666682</v>
      </c>
      <c r="F120" s="36">
        <v>6162.1333333333341</v>
      </c>
      <c r="G120" s="36">
        <v>6111.2666666666682</v>
      </c>
      <c r="H120" s="36">
        <v>6325.2666666666682</v>
      </c>
      <c r="I120" s="36">
        <v>6376.133333333335</v>
      </c>
      <c r="J120" s="36">
        <v>6432.2666666666682</v>
      </c>
      <c r="K120" s="31">
        <v>6320</v>
      </c>
      <c r="L120" s="31">
        <v>6213</v>
      </c>
      <c r="M120" s="31">
        <v>2.2056300000000002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2529.6999999999998</v>
      </c>
      <c r="D121" s="36">
        <v>2519.6833333333329</v>
      </c>
      <c r="E121" s="36">
        <v>2504.516666666666</v>
      </c>
      <c r="F121" s="36">
        <v>2479.333333333333</v>
      </c>
      <c r="G121" s="36">
        <v>2464.1666666666661</v>
      </c>
      <c r="H121" s="36">
        <v>2544.8666666666659</v>
      </c>
      <c r="I121" s="36">
        <v>2560.0333333333328</v>
      </c>
      <c r="J121" s="36">
        <v>2585.2166666666658</v>
      </c>
      <c r="K121" s="31">
        <v>2534.85</v>
      </c>
      <c r="L121" s="31">
        <v>2494.5</v>
      </c>
      <c r="M121" s="31">
        <v>2.5223200000000001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2651.4</v>
      </c>
      <c r="D122" s="36">
        <v>2658.2999999999997</v>
      </c>
      <c r="E122" s="36">
        <v>2638.8499999999995</v>
      </c>
      <c r="F122" s="36">
        <v>2626.2999999999997</v>
      </c>
      <c r="G122" s="36">
        <v>2606.8499999999995</v>
      </c>
      <c r="H122" s="36">
        <v>2670.8499999999995</v>
      </c>
      <c r="I122" s="36">
        <v>2690.2999999999993</v>
      </c>
      <c r="J122" s="36">
        <v>2702.8499999999995</v>
      </c>
      <c r="K122" s="31">
        <v>2677.75</v>
      </c>
      <c r="L122" s="31">
        <v>2645.75</v>
      </c>
      <c r="M122" s="31">
        <v>2.2659699999999998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859.65</v>
      </c>
      <c r="D123" s="36">
        <v>859.44999999999993</v>
      </c>
      <c r="E123" s="36">
        <v>851.19999999999982</v>
      </c>
      <c r="F123" s="36">
        <v>842.74999999999989</v>
      </c>
      <c r="G123" s="36">
        <v>834.49999999999977</v>
      </c>
      <c r="H123" s="36">
        <v>867.89999999999986</v>
      </c>
      <c r="I123" s="36">
        <v>876.15000000000009</v>
      </c>
      <c r="J123" s="36">
        <v>884.59999999999991</v>
      </c>
      <c r="K123" s="31">
        <v>867.7</v>
      </c>
      <c r="L123" s="31">
        <v>851</v>
      </c>
      <c r="M123" s="31">
        <v>10.71326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1251.6500000000001</v>
      </c>
      <c r="D124" s="36">
        <v>1247.2</v>
      </c>
      <c r="E124" s="36">
        <v>1239.1000000000001</v>
      </c>
      <c r="F124" s="36">
        <v>1226.5500000000002</v>
      </c>
      <c r="G124" s="36">
        <v>1218.4500000000003</v>
      </c>
      <c r="H124" s="36">
        <v>1259.75</v>
      </c>
      <c r="I124" s="36">
        <v>1267.8499999999999</v>
      </c>
      <c r="J124" s="36">
        <v>1280.3999999999999</v>
      </c>
      <c r="K124" s="31">
        <v>1255.3</v>
      </c>
      <c r="L124" s="31">
        <v>1234.6500000000001</v>
      </c>
      <c r="M124" s="31">
        <v>2.1147399999999998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5406.25</v>
      </c>
      <c r="D125" s="36">
        <v>5359.8166666666666</v>
      </c>
      <c r="E125" s="36">
        <v>5299.6333333333332</v>
      </c>
      <c r="F125" s="36">
        <v>5193.0166666666664</v>
      </c>
      <c r="G125" s="36">
        <v>5132.833333333333</v>
      </c>
      <c r="H125" s="36">
        <v>5466.4333333333334</v>
      </c>
      <c r="I125" s="36">
        <v>5526.6166666666659</v>
      </c>
      <c r="J125" s="36">
        <v>5633.2333333333336</v>
      </c>
      <c r="K125" s="31">
        <v>5420</v>
      </c>
      <c r="L125" s="31">
        <v>5253.2</v>
      </c>
      <c r="M125" s="31">
        <v>0.11949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1596.55</v>
      </c>
      <c r="D126" s="36">
        <v>1595.2</v>
      </c>
      <c r="E126" s="36">
        <v>1584.7</v>
      </c>
      <c r="F126" s="36">
        <v>1572.85</v>
      </c>
      <c r="G126" s="36">
        <v>1562.35</v>
      </c>
      <c r="H126" s="36">
        <v>1607.0500000000002</v>
      </c>
      <c r="I126" s="36">
        <v>1617.5500000000002</v>
      </c>
      <c r="J126" s="36">
        <v>1629.4000000000003</v>
      </c>
      <c r="K126" s="31">
        <v>1605.7</v>
      </c>
      <c r="L126" s="31">
        <v>1583.35</v>
      </c>
      <c r="M126" s="31">
        <v>2.4478599999999999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4336.75</v>
      </c>
      <c r="D127" s="36">
        <v>4324.666666666667</v>
      </c>
      <c r="E127" s="36">
        <v>4262.0833333333339</v>
      </c>
      <c r="F127" s="36">
        <v>4187.416666666667</v>
      </c>
      <c r="G127" s="36">
        <v>4124.8333333333339</v>
      </c>
      <c r="H127" s="36">
        <v>4399.3333333333339</v>
      </c>
      <c r="I127" s="36">
        <v>4461.9166666666679</v>
      </c>
      <c r="J127" s="36">
        <v>4536.5833333333339</v>
      </c>
      <c r="K127" s="31">
        <v>4387.25</v>
      </c>
      <c r="L127" s="31">
        <v>4250</v>
      </c>
      <c r="M127" s="31">
        <v>0.22067999999999999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310.89999999999998</v>
      </c>
      <c r="D128" s="36">
        <v>307.16666666666669</v>
      </c>
      <c r="E128" s="36">
        <v>299.83333333333337</v>
      </c>
      <c r="F128" s="36">
        <v>288.76666666666671</v>
      </c>
      <c r="G128" s="36">
        <v>281.43333333333339</v>
      </c>
      <c r="H128" s="36">
        <v>318.23333333333335</v>
      </c>
      <c r="I128" s="36">
        <v>325.56666666666672</v>
      </c>
      <c r="J128" s="36">
        <v>336.63333333333333</v>
      </c>
      <c r="K128" s="31">
        <v>314.5</v>
      </c>
      <c r="L128" s="31">
        <v>296.10000000000002</v>
      </c>
      <c r="M128" s="31">
        <v>65.438730000000007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418.65</v>
      </c>
      <c r="D129" s="36">
        <v>414.55</v>
      </c>
      <c r="E129" s="36">
        <v>406.85</v>
      </c>
      <c r="F129" s="36">
        <v>395.05</v>
      </c>
      <c r="G129" s="36">
        <v>387.35</v>
      </c>
      <c r="H129" s="36">
        <v>426.35</v>
      </c>
      <c r="I129" s="36">
        <v>434.04999999999995</v>
      </c>
      <c r="J129" s="36">
        <v>445.85</v>
      </c>
      <c r="K129" s="31">
        <v>422.25</v>
      </c>
      <c r="L129" s="31">
        <v>402.75</v>
      </c>
      <c r="M129" s="31">
        <v>8.34741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1963.95</v>
      </c>
      <c r="D130" s="36">
        <v>1959.6499999999999</v>
      </c>
      <c r="E130" s="36">
        <v>1941.2999999999997</v>
      </c>
      <c r="F130" s="36">
        <v>1918.6499999999999</v>
      </c>
      <c r="G130" s="36">
        <v>1900.2999999999997</v>
      </c>
      <c r="H130" s="36">
        <v>1982.2999999999997</v>
      </c>
      <c r="I130" s="36">
        <v>2000.6499999999996</v>
      </c>
      <c r="J130" s="36">
        <v>2023.2999999999997</v>
      </c>
      <c r="K130" s="31">
        <v>1978</v>
      </c>
      <c r="L130" s="31">
        <v>1937</v>
      </c>
      <c r="M130" s="31">
        <v>3.7364899999999999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2293.15</v>
      </c>
      <c r="D131" s="36">
        <v>2276.75</v>
      </c>
      <c r="E131" s="36">
        <v>2236.4</v>
      </c>
      <c r="F131" s="36">
        <v>2179.65</v>
      </c>
      <c r="G131" s="36">
        <v>2139.3000000000002</v>
      </c>
      <c r="H131" s="36">
        <v>2333.5</v>
      </c>
      <c r="I131" s="36">
        <v>2373.8500000000004</v>
      </c>
      <c r="J131" s="36">
        <v>2430.6</v>
      </c>
      <c r="K131" s="31">
        <v>2317.1</v>
      </c>
      <c r="L131" s="31">
        <v>2220</v>
      </c>
      <c r="M131" s="31">
        <v>1.70045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557.20000000000005</v>
      </c>
      <c r="D132" s="36">
        <v>553.61666666666667</v>
      </c>
      <c r="E132" s="36">
        <v>547.23333333333335</v>
      </c>
      <c r="F132" s="36">
        <v>537.26666666666665</v>
      </c>
      <c r="G132" s="36">
        <v>530.88333333333333</v>
      </c>
      <c r="H132" s="36">
        <v>563.58333333333337</v>
      </c>
      <c r="I132" s="36">
        <v>569.96666666666681</v>
      </c>
      <c r="J132" s="36">
        <v>579.93333333333339</v>
      </c>
      <c r="K132" s="31">
        <v>560</v>
      </c>
      <c r="L132" s="31">
        <v>543.65</v>
      </c>
      <c r="M132" s="31">
        <v>41.203319999999998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2275.1999999999998</v>
      </c>
      <c r="D133" s="36">
        <v>2281.7833333333333</v>
      </c>
      <c r="E133" s="36">
        <v>2255.9666666666667</v>
      </c>
      <c r="F133" s="36">
        <v>2236.7333333333336</v>
      </c>
      <c r="G133" s="36">
        <v>2210.916666666667</v>
      </c>
      <c r="H133" s="36">
        <v>2301.0166666666664</v>
      </c>
      <c r="I133" s="36">
        <v>2326.833333333333</v>
      </c>
      <c r="J133" s="36">
        <v>2346.0666666666662</v>
      </c>
      <c r="K133" s="31">
        <v>2307.6</v>
      </c>
      <c r="L133" s="31">
        <v>2262.5500000000002</v>
      </c>
      <c r="M133" s="31">
        <v>1.4014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1861.2</v>
      </c>
      <c r="D134" s="36">
        <v>1873.2</v>
      </c>
      <c r="E134" s="36">
        <v>1843</v>
      </c>
      <c r="F134" s="36">
        <v>1824.8</v>
      </c>
      <c r="G134" s="36">
        <v>1794.6</v>
      </c>
      <c r="H134" s="36">
        <v>1891.4</v>
      </c>
      <c r="I134" s="36">
        <v>1921.6000000000004</v>
      </c>
      <c r="J134" s="36">
        <v>1939.8000000000002</v>
      </c>
      <c r="K134" s="31">
        <v>1903.4</v>
      </c>
      <c r="L134" s="31">
        <v>1855</v>
      </c>
      <c r="M134" s="31">
        <v>1.3033999999999999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1028.4000000000001</v>
      </c>
      <c r="D135" s="36">
        <v>1033.6833333333334</v>
      </c>
      <c r="E135" s="36">
        <v>1017.7166666666667</v>
      </c>
      <c r="F135" s="36">
        <v>1007.0333333333333</v>
      </c>
      <c r="G135" s="36">
        <v>991.06666666666661</v>
      </c>
      <c r="H135" s="36">
        <v>1044.3666666666668</v>
      </c>
      <c r="I135" s="36">
        <v>1060.3333333333335</v>
      </c>
      <c r="J135" s="36">
        <v>1071.0166666666669</v>
      </c>
      <c r="K135" s="31">
        <v>1049.6500000000001</v>
      </c>
      <c r="L135" s="31">
        <v>1023</v>
      </c>
      <c r="M135" s="31">
        <v>0.46839999999999998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679.4</v>
      </c>
      <c r="D136" s="36">
        <v>680.56666666666672</v>
      </c>
      <c r="E136" s="36">
        <v>672.13333333333344</v>
      </c>
      <c r="F136" s="36">
        <v>664.86666666666667</v>
      </c>
      <c r="G136" s="36">
        <v>656.43333333333339</v>
      </c>
      <c r="H136" s="36">
        <v>687.83333333333348</v>
      </c>
      <c r="I136" s="36">
        <v>696.26666666666665</v>
      </c>
      <c r="J136" s="36">
        <v>703.53333333333353</v>
      </c>
      <c r="K136" s="31">
        <v>689</v>
      </c>
      <c r="L136" s="31">
        <v>673.3</v>
      </c>
      <c r="M136" s="31">
        <v>6.4285600000000001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2481.1999999999998</v>
      </c>
      <c r="D137" s="36">
        <v>2471.9333333333329</v>
      </c>
      <c r="E137" s="36">
        <v>2441.8666666666659</v>
      </c>
      <c r="F137" s="36">
        <v>2402.5333333333328</v>
      </c>
      <c r="G137" s="36">
        <v>2372.4666666666658</v>
      </c>
      <c r="H137" s="36">
        <v>2511.266666666666</v>
      </c>
      <c r="I137" s="36">
        <v>2541.3333333333326</v>
      </c>
      <c r="J137" s="36">
        <v>2580.6666666666661</v>
      </c>
      <c r="K137" s="31">
        <v>2502</v>
      </c>
      <c r="L137" s="31">
        <v>2432.6</v>
      </c>
      <c r="M137" s="31">
        <v>6.8247900000000001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389.25</v>
      </c>
      <c r="D138" s="36">
        <v>388.81666666666666</v>
      </c>
      <c r="E138" s="36">
        <v>384.63333333333333</v>
      </c>
      <c r="F138" s="36">
        <v>380.01666666666665</v>
      </c>
      <c r="G138" s="36">
        <v>375.83333333333331</v>
      </c>
      <c r="H138" s="36">
        <v>393.43333333333334</v>
      </c>
      <c r="I138" s="36">
        <v>397.61666666666662</v>
      </c>
      <c r="J138" s="36">
        <v>402.23333333333335</v>
      </c>
      <c r="K138" s="31">
        <v>393</v>
      </c>
      <c r="L138" s="31">
        <v>384.2</v>
      </c>
      <c r="M138" s="31">
        <v>11.811159999999999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145.94999999999999</v>
      </c>
      <c r="D139" s="36">
        <v>145.98333333333332</v>
      </c>
      <c r="E139" s="36">
        <v>143.16666666666663</v>
      </c>
      <c r="F139" s="36">
        <v>140.3833333333333</v>
      </c>
      <c r="G139" s="36">
        <v>137.56666666666661</v>
      </c>
      <c r="H139" s="36">
        <v>148.76666666666665</v>
      </c>
      <c r="I139" s="36">
        <v>151.58333333333331</v>
      </c>
      <c r="J139" s="36">
        <v>154.36666666666667</v>
      </c>
      <c r="K139" s="31">
        <v>148.80000000000001</v>
      </c>
      <c r="L139" s="31">
        <v>143.19999999999999</v>
      </c>
      <c r="M139" s="31">
        <v>56.151960000000003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193.75</v>
      </c>
      <c r="D140" s="36">
        <v>192.73333333333335</v>
      </c>
      <c r="E140" s="36">
        <v>190.91666666666669</v>
      </c>
      <c r="F140" s="36">
        <v>188.08333333333334</v>
      </c>
      <c r="G140" s="36">
        <v>186.26666666666668</v>
      </c>
      <c r="H140" s="36">
        <v>195.56666666666669</v>
      </c>
      <c r="I140" s="36">
        <v>197.38333333333335</v>
      </c>
      <c r="J140" s="36">
        <v>200.2166666666667</v>
      </c>
      <c r="K140" s="31">
        <v>194.55</v>
      </c>
      <c r="L140" s="31">
        <v>189.9</v>
      </c>
      <c r="M140" s="31">
        <v>19.242069999999998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3903.9</v>
      </c>
      <c r="D141" s="36">
        <v>3916.4166666666665</v>
      </c>
      <c r="E141" s="36">
        <v>3883.833333333333</v>
      </c>
      <c r="F141" s="36">
        <v>3863.7666666666664</v>
      </c>
      <c r="G141" s="36">
        <v>3831.1833333333329</v>
      </c>
      <c r="H141" s="36">
        <v>3936.4833333333331</v>
      </c>
      <c r="I141" s="36">
        <v>3969.0666666666662</v>
      </c>
      <c r="J141" s="36">
        <v>3989.1333333333332</v>
      </c>
      <c r="K141" s="31">
        <v>3949</v>
      </c>
      <c r="L141" s="31">
        <v>3896.35</v>
      </c>
      <c r="M141" s="31">
        <v>2.62845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6566.75</v>
      </c>
      <c r="D142" s="36">
        <v>6536.416666666667</v>
      </c>
      <c r="E142" s="36">
        <v>6453.4333333333343</v>
      </c>
      <c r="F142" s="36">
        <v>6340.1166666666677</v>
      </c>
      <c r="G142" s="36">
        <v>6257.133333333335</v>
      </c>
      <c r="H142" s="36">
        <v>6649.7333333333336</v>
      </c>
      <c r="I142" s="36">
        <v>6732.7166666666653</v>
      </c>
      <c r="J142" s="36">
        <v>6846.0333333333328</v>
      </c>
      <c r="K142" s="31">
        <v>6619.4</v>
      </c>
      <c r="L142" s="31">
        <v>6423.1</v>
      </c>
      <c r="M142" s="31">
        <v>4.78071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726.4</v>
      </c>
      <c r="D143" s="36">
        <v>726.06666666666661</v>
      </c>
      <c r="E143" s="36">
        <v>722.13333333333321</v>
      </c>
      <c r="F143" s="36">
        <v>717.86666666666656</v>
      </c>
      <c r="G143" s="36">
        <v>713.93333333333317</v>
      </c>
      <c r="H143" s="36">
        <v>730.33333333333326</v>
      </c>
      <c r="I143" s="36">
        <v>734.26666666666665</v>
      </c>
      <c r="J143" s="36">
        <v>738.5333333333333</v>
      </c>
      <c r="K143" s="31">
        <v>730</v>
      </c>
      <c r="L143" s="31">
        <v>721.8</v>
      </c>
      <c r="M143" s="31">
        <v>19.951910000000002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2577.6999999999998</v>
      </c>
      <c r="D144" s="36">
        <v>2568.5333333333333</v>
      </c>
      <c r="E144" s="36">
        <v>2552.1666666666665</v>
      </c>
      <c r="F144" s="36">
        <v>2526.6333333333332</v>
      </c>
      <c r="G144" s="36">
        <v>2510.2666666666664</v>
      </c>
      <c r="H144" s="36">
        <v>2594.0666666666666</v>
      </c>
      <c r="I144" s="36">
        <v>2610.4333333333334</v>
      </c>
      <c r="J144" s="36">
        <v>2635.9666666666667</v>
      </c>
      <c r="K144" s="31">
        <v>2584.9</v>
      </c>
      <c r="L144" s="31">
        <v>2543</v>
      </c>
      <c r="M144" s="31">
        <v>1.20889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5797.9</v>
      </c>
      <c r="D145" s="36">
        <v>5801.1333333333341</v>
      </c>
      <c r="E145" s="36">
        <v>5757.7666666666682</v>
      </c>
      <c r="F145" s="36">
        <v>5717.6333333333341</v>
      </c>
      <c r="G145" s="36">
        <v>5674.2666666666682</v>
      </c>
      <c r="H145" s="36">
        <v>5841.2666666666682</v>
      </c>
      <c r="I145" s="36">
        <v>5884.633333333335</v>
      </c>
      <c r="J145" s="36">
        <v>5924.7666666666682</v>
      </c>
      <c r="K145" s="31">
        <v>5844.5</v>
      </c>
      <c r="L145" s="31">
        <v>5761</v>
      </c>
      <c r="M145" s="31">
        <v>2.90523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556.9</v>
      </c>
      <c r="D146" s="36">
        <v>561.9666666666667</v>
      </c>
      <c r="E146" s="36">
        <v>549.43333333333339</v>
      </c>
      <c r="F146" s="36">
        <v>541.9666666666667</v>
      </c>
      <c r="G146" s="36">
        <v>529.43333333333339</v>
      </c>
      <c r="H146" s="36">
        <v>569.43333333333339</v>
      </c>
      <c r="I146" s="36">
        <v>581.9666666666667</v>
      </c>
      <c r="J146" s="36">
        <v>589.43333333333339</v>
      </c>
      <c r="K146" s="31">
        <v>574.5</v>
      </c>
      <c r="L146" s="31">
        <v>554.5</v>
      </c>
      <c r="M146" s="31">
        <v>6.7405299999999997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40.35</v>
      </c>
      <c r="D147" s="36">
        <v>39.9</v>
      </c>
      <c r="E147" s="36">
        <v>39.199999999999996</v>
      </c>
      <c r="F147" s="36">
        <v>38.049999999999997</v>
      </c>
      <c r="G147" s="36">
        <v>37.349999999999994</v>
      </c>
      <c r="H147" s="36">
        <v>41.05</v>
      </c>
      <c r="I147" s="36">
        <v>41.75</v>
      </c>
      <c r="J147" s="36">
        <v>42.9</v>
      </c>
      <c r="K147" s="31">
        <v>40.6</v>
      </c>
      <c r="L147" s="31">
        <v>38.75</v>
      </c>
      <c r="M147" s="31">
        <v>297.42270000000002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2591.6</v>
      </c>
      <c r="D148" s="36">
        <v>2603.25</v>
      </c>
      <c r="E148" s="36">
        <v>2554.75</v>
      </c>
      <c r="F148" s="36">
        <v>2517.9</v>
      </c>
      <c r="G148" s="36">
        <v>2469.4</v>
      </c>
      <c r="H148" s="36">
        <v>2640.1</v>
      </c>
      <c r="I148" s="36">
        <v>2688.6</v>
      </c>
      <c r="J148" s="36">
        <v>2725.45</v>
      </c>
      <c r="K148" s="31">
        <v>2651.75</v>
      </c>
      <c r="L148" s="31">
        <v>2566.4</v>
      </c>
      <c r="M148" s="31">
        <v>0.66981000000000002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4143.5</v>
      </c>
      <c r="D149" s="36">
        <v>4138.5</v>
      </c>
      <c r="E149" s="36">
        <v>4099</v>
      </c>
      <c r="F149" s="36">
        <v>4054.5</v>
      </c>
      <c r="G149" s="36">
        <v>4015</v>
      </c>
      <c r="H149" s="36">
        <v>4183</v>
      </c>
      <c r="I149" s="36">
        <v>4222.5</v>
      </c>
      <c r="J149" s="36">
        <v>4267</v>
      </c>
      <c r="K149" s="31">
        <v>4178</v>
      </c>
      <c r="L149" s="31">
        <v>4094</v>
      </c>
      <c r="M149" s="31">
        <v>6.7395199999999997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249.5</v>
      </c>
      <c r="D150" s="36">
        <v>247.66666666666666</v>
      </c>
      <c r="E150" s="36">
        <v>244.83333333333331</v>
      </c>
      <c r="F150" s="36">
        <v>240.16666666666666</v>
      </c>
      <c r="G150" s="36">
        <v>237.33333333333331</v>
      </c>
      <c r="H150" s="36">
        <v>252.33333333333331</v>
      </c>
      <c r="I150" s="36">
        <v>255.16666666666663</v>
      </c>
      <c r="J150" s="36">
        <v>259.83333333333331</v>
      </c>
      <c r="K150" s="31">
        <v>250.5</v>
      </c>
      <c r="L150" s="31">
        <v>243</v>
      </c>
      <c r="M150" s="31">
        <v>12.50619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544.54999999999995</v>
      </c>
      <c r="D151" s="36">
        <v>539.56666666666661</v>
      </c>
      <c r="E151" s="36">
        <v>531.13333333333321</v>
      </c>
      <c r="F151" s="36">
        <v>517.71666666666658</v>
      </c>
      <c r="G151" s="36">
        <v>509.28333333333319</v>
      </c>
      <c r="H151" s="36">
        <v>552.98333333333323</v>
      </c>
      <c r="I151" s="36">
        <v>561.41666666666663</v>
      </c>
      <c r="J151" s="36">
        <v>574.83333333333326</v>
      </c>
      <c r="K151" s="31">
        <v>548</v>
      </c>
      <c r="L151" s="31">
        <v>526.15</v>
      </c>
      <c r="M151" s="31">
        <v>3.4956800000000001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563.75</v>
      </c>
      <c r="D152" s="36">
        <v>555.19999999999993</v>
      </c>
      <c r="E152" s="36">
        <v>535.39999999999986</v>
      </c>
      <c r="F152" s="36">
        <v>507.04999999999995</v>
      </c>
      <c r="G152" s="36">
        <v>487.24999999999989</v>
      </c>
      <c r="H152" s="36">
        <v>583.54999999999984</v>
      </c>
      <c r="I152" s="36">
        <v>603.3499999999998</v>
      </c>
      <c r="J152" s="36">
        <v>631.69999999999982</v>
      </c>
      <c r="K152" s="31">
        <v>575</v>
      </c>
      <c r="L152" s="31">
        <v>526.85</v>
      </c>
      <c r="M152" s="31">
        <v>46.411720000000003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1933.2</v>
      </c>
      <c r="D153" s="36">
        <v>1917.0666666666666</v>
      </c>
      <c r="E153" s="36">
        <v>1886.1333333333332</v>
      </c>
      <c r="F153" s="36">
        <v>1839.0666666666666</v>
      </c>
      <c r="G153" s="36">
        <v>1808.1333333333332</v>
      </c>
      <c r="H153" s="36">
        <v>1964.1333333333332</v>
      </c>
      <c r="I153" s="36">
        <v>1995.0666666666666</v>
      </c>
      <c r="J153" s="36">
        <v>2042.1333333333332</v>
      </c>
      <c r="K153" s="31">
        <v>1948</v>
      </c>
      <c r="L153" s="31">
        <v>1870</v>
      </c>
      <c r="M153" s="31">
        <v>5.2371299999999996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171.45</v>
      </c>
      <c r="D154" s="36">
        <v>172.66666666666666</v>
      </c>
      <c r="E154" s="36">
        <v>167.98333333333332</v>
      </c>
      <c r="F154" s="36">
        <v>164.51666666666665</v>
      </c>
      <c r="G154" s="36">
        <v>159.83333333333331</v>
      </c>
      <c r="H154" s="36">
        <v>176.13333333333333</v>
      </c>
      <c r="I154" s="36">
        <v>180.81666666666666</v>
      </c>
      <c r="J154" s="36">
        <v>184.28333333333333</v>
      </c>
      <c r="K154" s="31">
        <v>177.35</v>
      </c>
      <c r="L154" s="31">
        <v>169.2</v>
      </c>
      <c r="M154" s="31">
        <v>103.92673000000001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201.9</v>
      </c>
      <c r="D155" s="36">
        <v>200.33333333333334</v>
      </c>
      <c r="E155" s="36">
        <v>197.76666666666668</v>
      </c>
      <c r="F155" s="36">
        <v>193.63333333333333</v>
      </c>
      <c r="G155" s="36">
        <v>191.06666666666666</v>
      </c>
      <c r="H155" s="36">
        <v>204.4666666666667</v>
      </c>
      <c r="I155" s="36">
        <v>207.03333333333336</v>
      </c>
      <c r="J155" s="36">
        <v>211.16666666666671</v>
      </c>
      <c r="K155" s="31">
        <v>202.9</v>
      </c>
      <c r="L155" s="31">
        <v>196.2</v>
      </c>
      <c r="M155" s="31">
        <v>7.5002899999999997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105.5</v>
      </c>
      <c r="D156" s="36">
        <v>106.14999999999999</v>
      </c>
      <c r="E156" s="36">
        <v>104.19999999999999</v>
      </c>
      <c r="F156" s="36">
        <v>102.89999999999999</v>
      </c>
      <c r="G156" s="36">
        <v>100.94999999999999</v>
      </c>
      <c r="H156" s="36">
        <v>107.44999999999999</v>
      </c>
      <c r="I156" s="36">
        <v>109.4</v>
      </c>
      <c r="J156" s="36">
        <v>110.69999999999999</v>
      </c>
      <c r="K156" s="31">
        <v>108.1</v>
      </c>
      <c r="L156" s="31">
        <v>104.85</v>
      </c>
      <c r="M156" s="31">
        <v>32.56738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910</v>
      </c>
      <c r="D157" s="36">
        <v>909.2166666666667</v>
      </c>
      <c r="E157" s="36">
        <v>901.43333333333339</v>
      </c>
      <c r="F157" s="36">
        <v>892.86666666666667</v>
      </c>
      <c r="G157" s="36">
        <v>885.08333333333337</v>
      </c>
      <c r="H157" s="36">
        <v>917.78333333333342</v>
      </c>
      <c r="I157" s="36">
        <v>925.56666666666672</v>
      </c>
      <c r="J157" s="36">
        <v>934.13333333333344</v>
      </c>
      <c r="K157" s="31">
        <v>917</v>
      </c>
      <c r="L157" s="31">
        <v>900.65</v>
      </c>
      <c r="M157" s="31">
        <v>1.75987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2983.1</v>
      </c>
      <c r="D158" s="36">
        <v>2980.4500000000003</v>
      </c>
      <c r="E158" s="36">
        <v>2933.6500000000005</v>
      </c>
      <c r="F158" s="36">
        <v>2884.2000000000003</v>
      </c>
      <c r="G158" s="36">
        <v>2837.4000000000005</v>
      </c>
      <c r="H158" s="36">
        <v>3029.9000000000005</v>
      </c>
      <c r="I158" s="36">
        <v>3076.7000000000007</v>
      </c>
      <c r="J158" s="36">
        <v>3126.1500000000005</v>
      </c>
      <c r="K158" s="31">
        <v>3027.25</v>
      </c>
      <c r="L158" s="31">
        <v>2931</v>
      </c>
      <c r="M158" s="31">
        <v>2.76647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317.85000000000002</v>
      </c>
      <c r="D159" s="36">
        <v>316.03333333333336</v>
      </c>
      <c r="E159" s="36">
        <v>307.81666666666672</v>
      </c>
      <c r="F159" s="36">
        <v>297.78333333333336</v>
      </c>
      <c r="G159" s="36">
        <v>289.56666666666672</v>
      </c>
      <c r="H159" s="36">
        <v>326.06666666666672</v>
      </c>
      <c r="I159" s="36">
        <v>334.2833333333333</v>
      </c>
      <c r="J159" s="36">
        <v>344.31666666666672</v>
      </c>
      <c r="K159" s="31">
        <v>324.25</v>
      </c>
      <c r="L159" s="31">
        <v>306</v>
      </c>
      <c r="M159" s="31">
        <v>99.530479999999997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396.45</v>
      </c>
      <c r="D160" s="36">
        <v>394.98333333333335</v>
      </c>
      <c r="E160" s="36">
        <v>392.51666666666671</v>
      </c>
      <c r="F160" s="36">
        <v>388.58333333333337</v>
      </c>
      <c r="G160" s="36">
        <v>386.11666666666673</v>
      </c>
      <c r="H160" s="36">
        <v>398.91666666666669</v>
      </c>
      <c r="I160" s="36">
        <v>401.38333333333338</v>
      </c>
      <c r="J160" s="36">
        <v>405.31666666666666</v>
      </c>
      <c r="K160" s="31">
        <v>397.45</v>
      </c>
      <c r="L160" s="31">
        <v>391.05</v>
      </c>
      <c r="M160" s="31">
        <v>1.1338999999999999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156.15</v>
      </c>
      <c r="D161" s="36">
        <v>156.68333333333331</v>
      </c>
      <c r="E161" s="36">
        <v>154.36666666666662</v>
      </c>
      <c r="F161" s="36">
        <v>152.58333333333331</v>
      </c>
      <c r="G161" s="36">
        <v>150.26666666666662</v>
      </c>
      <c r="H161" s="36">
        <v>158.46666666666661</v>
      </c>
      <c r="I161" s="36">
        <v>160.78333333333327</v>
      </c>
      <c r="J161" s="36">
        <v>162.56666666666661</v>
      </c>
      <c r="K161" s="31">
        <v>159</v>
      </c>
      <c r="L161" s="31">
        <v>154.9</v>
      </c>
      <c r="M161" s="31">
        <v>130.41199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805.8</v>
      </c>
      <c r="D162" s="36">
        <v>809.43333333333339</v>
      </c>
      <c r="E162" s="36">
        <v>798.36666666666679</v>
      </c>
      <c r="F162" s="36">
        <v>790.93333333333339</v>
      </c>
      <c r="G162" s="36">
        <v>779.86666666666679</v>
      </c>
      <c r="H162" s="36">
        <v>816.86666666666679</v>
      </c>
      <c r="I162" s="36">
        <v>827.93333333333339</v>
      </c>
      <c r="J162" s="36">
        <v>835.36666666666679</v>
      </c>
      <c r="K162" s="31">
        <v>820.5</v>
      </c>
      <c r="L162" s="31">
        <v>802</v>
      </c>
      <c r="M162" s="31">
        <v>5.54922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4978.25</v>
      </c>
      <c r="D163" s="36">
        <v>4998.7666666666664</v>
      </c>
      <c r="E163" s="36">
        <v>4932.4833333333327</v>
      </c>
      <c r="F163" s="36">
        <v>4886.7166666666662</v>
      </c>
      <c r="G163" s="36">
        <v>4820.4333333333325</v>
      </c>
      <c r="H163" s="36">
        <v>5044.5333333333328</v>
      </c>
      <c r="I163" s="36">
        <v>5110.8166666666657</v>
      </c>
      <c r="J163" s="36">
        <v>5156.583333333333</v>
      </c>
      <c r="K163" s="31">
        <v>5065.05</v>
      </c>
      <c r="L163" s="31">
        <v>4953</v>
      </c>
      <c r="M163" s="31">
        <v>0.47303000000000001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1069.1500000000001</v>
      </c>
      <c r="D164" s="36">
        <v>1061.7166666666667</v>
      </c>
      <c r="E164" s="36">
        <v>1052.4333333333334</v>
      </c>
      <c r="F164" s="36">
        <v>1035.7166666666667</v>
      </c>
      <c r="G164" s="36">
        <v>1026.4333333333334</v>
      </c>
      <c r="H164" s="36">
        <v>1078.4333333333334</v>
      </c>
      <c r="I164" s="36">
        <v>1087.7166666666667</v>
      </c>
      <c r="J164" s="36">
        <v>1104.4333333333334</v>
      </c>
      <c r="K164" s="31">
        <v>1071</v>
      </c>
      <c r="L164" s="31">
        <v>1045</v>
      </c>
      <c r="M164" s="31">
        <v>3.3210999999999999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211</v>
      </c>
      <c r="D165" s="36">
        <v>211.33333333333334</v>
      </c>
      <c r="E165" s="36">
        <v>208.16666666666669</v>
      </c>
      <c r="F165" s="36">
        <v>205.33333333333334</v>
      </c>
      <c r="G165" s="36">
        <v>202.16666666666669</v>
      </c>
      <c r="H165" s="36">
        <v>214.16666666666669</v>
      </c>
      <c r="I165" s="36">
        <v>217.33333333333337</v>
      </c>
      <c r="J165" s="36">
        <v>220.16666666666669</v>
      </c>
      <c r="K165" s="31">
        <v>214.5</v>
      </c>
      <c r="L165" s="31">
        <v>208.5</v>
      </c>
      <c r="M165" s="31">
        <v>8.0546699999999998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184.85</v>
      </c>
      <c r="D166" s="36">
        <v>184.86666666666667</v>
      </c>
      <c r="E166" s="36">
        <v>182.88333333333335</v>
      </c>
      <c r="F166" s="36">
        <v>180.91666666666669</v>
      </c>
      <c r="G166" s="36">
        <v>178.93333333333337</v>
      </c>
      <c r="H166" s="36">
        <v>186.83333333333334</v>
      </c>
      <c r="I166" s="36">
        <v>188.81666666666669</v>
      </c>
      <c r="J166" s="36">
        <v>190.78333333333333</v>
      </c>
      <c r="K166" s="31">
        <v>186.85</v>
      </c>
      <c r="L166" s="31">
        <v>182.9</v>
      </c>
      <c r="M166" s="31">
        <v>9.5635300000000001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734.9</v>
      </c>
      <c r="D167" s="36">
        <v>732.38333333333321</v>
      </c>
      <c r="E167" s="36">
        <v>728.56666666666638</v>
      </c>
      <c r="F167" s="36">
        <v>722.23333333333312</v>
      </c>
      <c r="G167" s="36">
        <v>718.41666666666629</v>
      </c>
      <c r="H167" s="36">
        <v>738.71666666666647</v>
      </c>
      <c r="I167" s="36">
        <v>742.5333333333333</v>
      </c>
      <c r="J167" s="36">
        <v>748.86666666666656</v>
      </c>
      <c r="K167" s="31">
        <v>736.2</v>
      </c>
      <c r="L167" s="31">
        <v>726.05</v>
      </c>
      <c r="M167" s="31">
        <v>3.0901100000000001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419.2</v>
      </c>
      <c r="D168" s="36">
        <v>413.56666666666666</v>
      </c>
      <c r="E168" s="36">
        <v>404.13333333333333</v>
      </c>
      <c r="F168" s="36">
        <v>389.06666666666666</v>
      </c>
      <c r="G168" s="36">
        <v>379.63333333333333</v>
      </c>
      <c r="H168" s="36">
        <v>428.63333333333333</v>
      </c>
      <c r="I168" s="36">
        <v>438.06666666666661</v>
      </c>
      <c r="J168" s="36">
        <v>453.13333333333333</v>
      </c>
      <c r="K168" s="31">
        <v>423</v>
      </c>
      <c r="L168" s="31">
        <v>398.5</v>
      </c>
      <c r="M168" s="31">
        <v>23.962140000000002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173.95</v>
      </c>
      <c r="D169" s="36">
        <v>172.81666666666669</v>
      </c>
      <c r="E169" s="36">
        <v>170.33333333333337</v>
      </c>
      <c r="F169" s="36">
        <v>166.71666666666667</v>
      </c>
      <c r="G169" s="36">
        <v>164.23333333333335</v>
      </c>
      <c r="H169" s="36">
        <v>176.43333333333339</v>
      </c>
      <c r="I169" s="36">
        <v>178.91666666666669</v>
      </c>
      <c r="J169" s="36">
        <v>182.53333333333342</v>
      </c>
      <c r="K169" s="31">
        <v>175.3</v>
      </c>
      <c r="L169" s="31">
        <v>169.2</v>
      </c>
      <c r="M169" s="31">
        <v>50.152270000000001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1144.2</v>
      </c>
      <c r="D170" s="36">
        <v>1148.2166666666667</v>
      </c>
      <c r="E170" s="36">
        <v>1132.4833333333333</v>
      </c>
      <c r="F170" s="36">
        <v>1120.7666666666667</v>
      </c>
      <c r="G170" s="36">
        <v>1105.0333333333333</v>
      </c>
      <c r="H170" s="36">
        <v>1159.9333333333334</v>
      </c>
      <c r="I170" s="36">
        <v>1175.666666666667</v>
      </c>
      <c r="J170" s="36">
        <v>1187.3833333333334</v>
      </c>
      <c r="K170" s="31">
        <v>1163.95</v>
      </c>
      <c r="L170" s="31">
        <v>1136.5</v>
      </c>
      <c r="M170" s="31">
        <v>0.51427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162.1</v>
      </c>
      <c r="D171" s="36">
        <v>161.48333333333332</v>
      </c>
      <c r="E171" s="36">
        <v>158.66666666666663</v>
      </c>
      <c r="F171" s="36">
        <v>155.23333333333332</v>
      </c>
      <c r="G171" s="36">
        <v>152.41666666666663</v>
      </c>
      <c r="H171" s="36">
        <v>164.91666666666663</v>
      </c>
      <c r="I171" s="36">
        <v>167.73333333333329</v>
      </c>
      <c r="J171" s="36">
        <v>171.16666666666663</v>
      </c>
      <c r="K171" s="31">
        <v>164.3</v>
      </c>
      <c r="L171" s="31">
        <v>158.05000000000001</v>
      </c>
      <c r="M171" s="31">
        <v>573.70272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2775.75</v>
      </c>
      <c r="D172" s="36">
        <v>2768.2833333333333</v>
      </c>
      <c r="E172" s="36">
        <v>2740.5666666666666</v>
      </c>
      <c r="F172" s="36">
        <v>2705.3833333333332</v>
      </c>
      <c r="G172" s="36">
        <v>2677.6666666666665</v>
      </c>
      <c r="H172" s="36">
        <v>2803.4666666666667</v>
      </c>
      <c r="I172" s="36">
        <v>2831.1833333333329</v>
      </c>
      <c r="J172" s="36">
        <v>2866.3666666666668</v>
      </c>
      <c r="K172" s="31">
        <v>2796</v>
      </c>
      <c r="L172" s="31">
        <v>2733.1</v>
      </c>
      <c r="M172" s="31">
        <v>0.16991000000000001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3366</v>
      </c>
      <c r="D173" s="36">
        <v>3367.85</v>
      </c>
      <c r="E173" s="36">
        <v>3338.1499999999996</v>
      </c>
      <c r="F173" s="36">
        <v>3310.2999999999997</v>
      </c>
      <c r="G173" s="36">
        <v>3280.5999999999995</v>
      </c>
      <c r="H173" s="36">
        <v>3395.7</v>
      </c>
      <c r="I173" s="36">
        <v>3425.3999999999996</v>
      </c>
      <c r="J173" s="36">
        <v>3453.25</v>
      </c>
      <c r="K173" s="31">
        <v>3397.55</v>
      </c>
      <c r="L173" s="31">
        <v>3340</v>
      </c>
      <c r="M173" s="31">
        <v>0.18045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308.05</v>
      </c>
      <c r="D174" s="36">
        <v>310.66666666666669</v>
      </c>
      <c r="E174" s="36">
        <v>304.43333333333339</v>
      </c>
      <c r="F174" s="36">
        <v>300.81666666666672</v>
      </c>
      <c r="G174" s="36">
        <v>294.58333333333343</v>
      </c>
      <c r="H174" s="36">
        <v>314.28333333333336</v>
      </c>
      <c r="I174" s="36">
        <v>320.51666666666659</v>
      </c>
      <c r="J174" s="36">
        <v>324.13333333333333</v>
      </c>
      <c r="K174" s="31">
        <v>316.89999999999998</v>
      </c>
      <c r="L174" s="31">
        <v>307.05</v>
      </c>
      <c r="M174" s="31">
        <v>7.7701500000000001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1924.5</v>
      </c>
      <c r="D175" s="36">
        <v>1926.1833333333334</v>
      </c>
      <c r="E175" s="36">
        <v>1908.3666666666668</v>
      </c>
      <c r="F175" s="36">
        <v>1892.2333333333333</v>
      </c>
      <c r="G175" s="36">
        <v>1874.4166666666667</v>
      </c>
      <c r="H175" s="36">
        <v>1942.3166666666668</v>
      </c>
      <c r="I175" s="36">
        <v>1960.1333333333334</v>
      </c>
      <c r="J175" s="36">
        <v>1976.2666666666669</v>
      </c>
      <c r="K175" s="31">
        <v>1944</v>
      </c>
      <c r="L175" s="31">
        <v>1910.05</v>
      </c>
      <c r="M175" s="31">
        <v>1.4740500000000001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1898.15</v>
      </c>
      <c r="D176" s="36">
        <v>1901.3</v>
      </c>
      <c r="E176" s="36">
        <v>1843.6</v>
      </c>
      <c r="F176" s="36">
        <v>1789.05</v>
      </c>
      <c r="G176" s="36">
        <v>1731.35</v>
      </c>
      <c r="H176" s="36">
        <v>1955.85</v>
      </c>
      <c r="I176" s="36">
        <v>2013.5500000000002</v>
      </c>
      <c r="J176" s="36">
        <v>2068.1</v>
      </c>
      <c r="K176" s="31">
        <v>1959</v>
      </c>
      <c r="L176" s="31">
        <v>1846.75</v>
      </c>
      <c r="M176" s="31">
        <v>6.1982999999999997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853.95</v>
      </c>
      <c r="D177" s="36">
        <v>853.66666666666663</v>
      </c>
      <c r="E177" s="36">
        <v>848.33333333333326</v>
      </c>
      <c r="F177" s="36">
        <v>842.71666666666658</v>
      </c>
      <c r="G177" s="36">
        <v>837.38333333333321</v>
      </c>
      <c r="H177" s="36">
        <v>859.2833333333333</v>
      </c>
      <c r="I177" s="36">
        <v>864.61666666666656</v>
      </c>
      <c r="J177" s="36">
        <v>870.23333333333335</v>
      </c>
      <c r="K177" s="31">
        <v>859</v>
      </c>
      <c r="L177" s="31">
        <v>848.05</v>
      </c>
      <c r="M177" s="31">
        <v>4.68147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959.15</v>
      </c>
      <c r="D178" s="36">
        <v>961.73333333333323</v>
      </c>
      <c r="E178" s="36">
        <v>951.46666666666647</v>
      </c>
      <c r="F178" s="36">
        <v>943.78333333333319</v>
      </c>
      <c r="G178" s="36">
        <v>933.51666666666642</v>
      </c>
      <c r="H178" s="36">
        <v>969.41666666666652</v>
      </c>
      <c r="I178" s="36">
        <v>979.68333333333317</v>
      </c>
      <c r="J178" s="36">
        <v>987.36666666666656</v>
      </c>
      <c r="K178" s="31">
        <v>972</v>
      </c>
      <c r="L178" s="31">
        <v>954.05</v>
      </c>
      <c r="M178" s="31">
        <v>3.8508399999999998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1611.9</v>
      </c>
      <c r="D179" s="36">
        <v>1618.3833333333332</v>
      </c>
      <c r="E179" s="36">
        <v>1587.7666666666664</v>
      </c>
      <c r="F179" s="36">
        <v>1563.6333333333332</v>
      </c>
      <c r="G179" s="36">
        <v>1533.0166666666664</v>
      </c>
      <c r="H179" s="36">
        <v>1642.5166666666664</v>
      </c>
      <c r="I179" s="36">
        <v>1673.1333333333332</v>
      </c>
      <c r="J179" s="36">
        <v>1697.2666666666664</v>
      </c>
      <c r="K179" s="31">
        <v>1649</v>
      </c>
      <c r="L179" s="31">
        <v>1594.25</v>
      </c>
      <c r="M179" s="31">
        <v>2.3061199999999999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80.55</v>
      </c>
      <c r="D180" s="36">
        <v>79.25</v>
      </c>
      <c r="E180" s="36">
        <v>77</v>
      </c>
      <c r="F180" s="36">
        <v>73.45</v>
      </c>
      <c r="G180" s="36">
        <v>71.2</v>
      </c>
      <c r="H180" s="36">
        <v>82.8</v>
      </c>
      <c r="I180" s="36">
        <v>85.05</v>
      </c>
      <c r="J180" s="36">
        <v>88.6</v>
      </c>
      <c r="K180" s="31">
        <v>81.5</v>
      </c>
      <c r="L180" s="31">
        <v>75.7</v>
      </c>
      <c r="M180" s="31">
        <v>782.84105999999997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1251.7</v>
      </c>
      <c r="D181" s="36">
        <v>1239.3000000000002</v>
      </c>
      <c r="E181" s="36">
        <v>1212.4500000000003</v>
      </c>
      <c r="F181" s="36">
        <v>1173.2</v>
      </c>
      <c r="G181" s="36">
        <v>1146.3500000000001</v>
      </c>
      <c r="H181" s="36">
        <v>1278.5500000000004</v>
      </c>
      <c r="I181" s="36">
        <v>1305.4000000000003</v>
      </c>
      <c r="J181" s="36">
        <v>1344.6500000000005</v>
      </c>
      <c r="K181" s="31">
        <v>1266.1500000000001</v>
      </c>
      <c r="L181" s="31">
        <v>1200.05</v>
      </c>
      <c r="M181" s="31">
        <v>6.7488700000000001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2108.85</v>
      </c>
      <c r="D182" s="36">
        <v>2102.9</v>
      </c>
      <c r="E182" s="36">
        <v>2087.9</v>
      </c>
      <c r="F182" s="36">
        <v>2066.9499999999998</v>
      </c>
      <c r="G182" s="36">
        <v>2051.9499999999998</v>
      </c>
      <c r="H182" s="36">
        <v>2123.8500000000004</v>
      </c>
      <c r="I182" s="36">
        <v>2138.8500000000004</v>
      </c>
      <c r="J182" s="36">
        <v>2159.8000000000006</v>
      </c>
      <c r="K182" s="31">
        <v>2117.9</v>
      </c>
      <c r="L182" s="31">
        <v>2081.9499999999998</v>
      </c>
      <c r="M182" s="31">
        <v>0.30775000000000002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557.45000000000005</v>
      </c>
      <c r="D183" s="36">
        <v>557.6</v>
      </c>
      <c r="E183" s="36">
        <v>542.85</v>
      </c>
      <c r="F183" s="36">
        <v>528.25</v>
      </c>
      <c r="G183" s="36">
        <v>513.5</v>
      </c>
      <c r="H183" s="36">
        <v>572.20000000000005</v>
      </c>
      <c r="I183" s="36">
        <v>586.95000000000005</v>
      </c>
      <c r="J183" s="36">
        <v>601.55000000000007</v>
      </c>
      <c r="K183" s="31">
        <v>572.35</v>
      </c>
      <c r="L183" s="31">
        <v>543</v>
      </c>
      <c r="M183" s="31">
        <v>6.4361100000000002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1131.2</v>
      </c>
      <c r="D184" s="36">
        <v>1126</v>
      </c>
      <c r="E184" s="36">
        <v>1113.2</v>
      </c>
      <c r="F184" s="36">
        <v>1095.2</v>
      </c>
      <c r="G184" s="36">
        <v>1082.4000000000001</v>
      </c>
      <c r="H184" s="36">
        <v>1144</v>
      </c>
      <c r="I184" s="36">
        <v>1156.8000000000002</v>
      </c>
      <c r="J184" s="36">
        <v>1174.8</v>
      </c>
      <c r="K184" s="31">
        <v>1138.8</v>
      </c>
      <c r="L184" s="31">
        <v>1108</v>
      </c>
      <c r="M184" s="31">
        <v>11.58127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744.45</v>
      </c>
      <c r="D185" s="36">
        <v>740.68333333333339</v>
      </c>
      <c r="E185" s="36">
        <v>715.76666666666677</v>
      </c>
      <c r="F185" s="36">
        <v>687.08333333333337</v>
      </c>
      <c r="G185" s="36">
        <v>662.16666666666674</v>
      </c>
      <c r="H185" s="36">
        <v>769.36666666666679</v>
      </c>
      <c r="I185" s="36">
        <v>794.2833333333333</v>
      </c>
      <c r="J185" s="36">
        <v>822.96666666666681</v>
      </c>
      <c r="K185" s="31">
        <v>765.6</v>
      </c>
      <c r="L185" s="31">
        <v>712</v>
      </c>
      <c r="M185" s="31">
        <v>32.102649999999997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2013.35</v>
      </c>
      <c r="D186" s="36">
        <v>2004.2833333333335</v>
      </c>
      <c r="E186" s="36">
        <v>1990.116666666667</v>
      </c>
      <c r="F186" s="36">
        <v>1966.8833333333334</v>
      </c>
      <c r="G186" s="36">
        <v>1952.7166666666669</v>
      </c>
      <c r="H186" s="36">
        <v>2027.5166666666671</v>
      </c>
      <c r="I186" s="36">
        <v>2041.6833333333336</v>
      </c>
      <c r="J186" s="36">
        <v>2064.916666666667</v>
      </c>
      <c r="K186" s="31">
        <v>2018.45</v>
      </c>
      <c r="L186" s="31">
        <v>1981.05</v>
      </c>
      <c r="M186" s="31">
        <v>6.4052100000000003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405.45</v>
      </c>
      <c r="D187" s="36">
        <v>402.2166666666667</v>
      </c>
      <c r="E187" s="36">
        <v>397.43333333333339</v>
      </c>
      <c r="F187" s="36">
        <v>389.41666666666669</v>
      </c>
      <c r="G187" s="36">
        <v>384.63333333333338</v>
      </c>
      <c r="H187" s="36">
        <v>410.23333333333341</v>
      </c>
      <c r="I187" s="36">
        <v>415.01666666666671</v>
      </c>
      <c r="J187" s="36">
        <v>423.03333333333342</v>
      </c>
      <c r="K187" s="31">
        <v>407</v>
      </c>
      <c r="L187" s="31">
        <v>394.2</v>
      </c>
      <c r="M187" s="31">
        <v>18.02647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550.20000000000005</v>
      </c>
      <c r="D188" s="36">
        <v>551.53333333333342</v>
      </c>
      <c r="E188" s="36">
        <v>543.86666666666679</v>
      </c>
      <c r="F188" s="36">
        <v>537.53333333333342</v>
      </c>
      <c r="G188" s="36">
        <v>529.86666666666679</v>
      </c>
      <c r="H188" s="36">
        <v>557.86666666666679</v>
      </c>
      <c r="I188" s="36">
        <v>565.53333333333353</v>
      </c>
      <c r="J188" s="36">
        <v>571.86666666666679</v>
      </c>
      <c r="K188" s="31">
        <v>559.20000000000005</v>
      </c>
      <c r="L188" s="31">
        <v>545.20000000000005</v>
      </c>
      <c r="M188" s="31">
        <v>9.3356100000000009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2134.8000000000002</v>
      </c>
      <c r="D189" s="36">
        <v>2131.6</v>
      </c>
      <c r="E189" s="36">
        <v>2118.1999999999998</v>
      </c>
      <c r="F189" s="36">
        <v>2101.6</v>
      </c>
      <c r="G189" s="36">
        <v>2088.1999999999998</v>
      </c>
      <c r="H189" s="36">
        <v>2148.1999999999998</v>
      </c>
      <c r="I189" s="36">
        <v>2161.6000000000004</v>
      </c>
      <c r="J189" s="36">
        <v>2178.1999999999998</v>
      </c>
      <c r="K189" s="31">
        <v>2145</v>
      </c>
      <c r="L189" s="31">
        <v>2115</v>
      </c>
      <c r="M189" s="31">
        <v>6.48794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976.8</v>
      </c>
      <c r="D190" s="36">
        <v>976.68333333333339</v>
      </c>
      <c r="E190" s="36">
        <v>958.36666666666679</v>
      </c>
      <c r="F190" s="36">
        <v>939.93333333333339</v>
      </c>
      <c r="G190" s="36">
        <v>921.61666666666679</v>
      </c>
      <c r="H190" s="36">
        <v>995.11666666666679</v>
      </c>
      <c r="I190" s="36">
        <v>1013.4333333333334</v>
      </c>
      <c r="J190" s="36">
        <v>1031.8666666666668</v>
      </c>
      <c r="K190" s="31">
        <v>995</v>
      </c>
      <c r="L190" s="31">
        <v>958.25</v>
      </c>
      <c r="M190" s="31">
        <v>5.1522300000000003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428.2</v>
      </c>
      <c r="D191" s="36">
        <v>425.2166666666667</v>
      </c>
      <c r="E191" s="36">
        <v>417.43333333333339</v>
      </c>
      <c r="F191" s="36">
        <v>406.66666666666669</v>
      </c>
      <c r="G191" s="36">
        <v>398.88333333333338</v>
      </c>
      <c r="H191" s="36">
        <v>435.98333333333341</v>
      </c>
      <c r="I191" s="36">
        <v>443.76666666666671</v>
      </c>
      <c r="J191" s="36">
        <v>454.53333333333342</v>
      </c>
      <c r="K191" s="31">
        <v>433</v>
      </c>
      <c r="L191" s="31">
        <v>414.45</v>
      </c>
      <c r="M191" s="31">
        <v>9.7874300000000005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2329.1</v>
      </c>
      <c r="D192" s="36">
        <v>2317.0500000000002</v>
      </c>
      <c r="E192" s="36">
        <v>2269.1000000000004</v>
      </c>
      <c r="F192" s="36">
        <v>2209.1000000000004</v>
      </c>
      <c r="G192" s="36">
        <v>2161.1500000000005</v>
      </c>
      <c r="H192" s="36">
        <v>2377.0500000000002</v>
      </c>
      <c r="I192" s="36">
        <v>2425</v>
      </c>
      <c r="J192" s="36">
        <v>2485</v>
      </c>
      <c r="K192" s="31">
        <v>2365</v>
      </c>
      <c r="L192" s="31">
        <v>2257.0500000000002</v>
      </c>
      <c r="M192" s="31">
        <v>1.2217199999999999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776.75</v>
      </c>
      <c r="D193" s="36">
        <v>777.1</v>
      </c>
      <c r="E193" s="36">
        <v>769.65000000000009</v>
      </c>
      <c r="F193" s="36">
        <v>762.55000000000007</v>
      </c>
      <c r="G193" s="36">
        <v>755.10000000000014</v>
      </c>
      <c r="H193" s="36">
        <v>784.2</v>
      </c>
      <c r="I193" s="36">
        <v>791.65000000000009</v>
      </c>
      <c r="J193" s="36">
        <v>798.75</v>
      </c>
      <c r="K193" s="31">
        <v>784.55</v>
      </c>
      <c r="L193" s="31">
        <v>770</v>
      </c>
      <c r="M193" s="31">
        <v>0.95579999999999998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367.05</v>
      </c>
      <c r="D194" s="36">
        <v>365.36666666666662</v>
      </c>
      <c r="E194" s="36">
        <v>360.73333333333323</v>
      </c>
      <c r="F194" s="36">
        <v>354.41666666666663</v>
      </c>
      <c r="G194" s="36">
        <v>349.78333333333325</v>
      </c>
      <c r="H194" s="36">
        <v>371.68333333333322</v>
      </c>
      <c r="I194" s="36">
        <v>376.31666666666655</v>
      </c>
      <c r="J194" s="36">
        <v>382.63333333333321</v>
      </c>
      <c r="K194" s="31">
        <v>370</v>
      </c>
      <c r="L194" s="31">
        <v>359.05</v>
      </c>
      <c r="M194" s="31">
        <v>2.8195199999999998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3699.25</v>
      </c>
      <c r="D195" s="36">
        <v>3680.8166666666671</v>
      </c>
      <c r="E195" s="36">
        <v>3631.6333333333341</v>
      </c>
      <c r="F195" s="36">
        <v>3564.0166666666669</v>
      </c>
      <c r="G195" s="36">
        <v>3514.8333333333339</v>
      </c>
      <c r="H195" s="36">
        <v>3748.4333333333343</v>
      </c>
      <c r="I195" s="36">
        <v>3797.6166666666677</v>
      </c>
      <c r="J195" s="36">
        <v>3865.2333333333345</v>
      </c>
      <c r="K195" s="31">
        <v>3730</v>
      </c>
      <c r="L195" s="31">
        <v>3613.2</v>
      </c>
      <c r="M195" s="31">
        <v>2.6297700000000002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461.5</v>
      </c>
      <c r="D196" s="36">
        <v>457.68333333333334</v>
      </c>
      <c r="E196" s="36">
        <v>452.36666666666667</v>
      </c>
      <c r="F196" s="36">
        <v>443.23333333333335</v>
      </c>
      <c r="G196" s="36">
        <v>437.91666666666669</v>
      </c>
      <c r="H196" s="36">
        <v>466.81666666666666</v>
      </c>
      <c r="I196" s="36">
        <v>472.13333333333338</v>
      </c>
      <c r="J196" s="36">
        <v>481.26666666666665</v>
      </c>
      <c r="K196" s="31">
        <v>463</v>
      </c>
      <c r="L196" s="31">
        <v>448.55</v>
      </c>
      <c r="M196" s="31">
        <v>27.98265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752.75</v>
      </c>
      <c r="D197" s="36">
        <v>750.18333333333339</v>
      </c>
      <c r="E197" s="36">
        <v>740.71666666666681</v>
      </c>
      <c r="F197" s="36">
        <v>728.68333333333339</v>
      </c>
      <c r="G197" s="36">
        <v>719.21666666666681</v>
      </c>
      <c r="H197" s="36">
        <v>762.21666666666681</v>
      </c>
      <c r="I197" s="36">
        <v>771.68333333333351</v>
      </c>
      <c r="J197" s="36">
        <v>783.71666666666681</v>
      </c>
      <c r="K197" s="31">
        <v>759.65</v>
      </c>
      <c r="L197" s="31">
        <v>738.15</v>
      </c>
      <c r="M197" s="31">
        <v>9.5179799999999997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153.05000000000001</v>
      </c>
      <c r="D198" s="36">
        <v>153.56666666666669</v>
      </c>
      <c r="E198" s="36">
        <v>149.63333333333338</v>
      </c>
      <c r="F198" s="36">
        <v>146.2166666666667</v>
      </c>
      <c r="G198" s="36">
        <v>142.28333333333339</v>
      </c>
      <c r="H198" s="36">
        <v>156.98333333333338</v>
      </c>
      <c r="I198" s="36">
        <v>160.91666666666671</v>
      </c>
      <c r="J198" s="36">
        <v>164.33333333333337</v>
      </c>
      <c r="K198" s="31">
        <v>157.5</v>
      </c>
      <c r="L198" s="31">
        <v>150.15</v>
      </c>
      <c r="M198" s="31">
        <v>60.32817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241.4</v>
      </c>
      <c r="D199" s="36">
        <v>242.35</v>
      </c>
      <c r="E199" s="36">
        <v>237.79999999999998</v>
      </c>
      <c r="F199" s="36">
        <v>234.2</v>
      </c>
      <c r="G199" s="36">
        <v>229.64999999999998</v>
      </c>
      <c r="H199" s="36">
        <v>245.95</v>
      </c>
      <c r="I199" s="36">
        <v>250.5</v>
      </c>
      <c r="J199" s="36">
        <v>254.1</v>
      </c>
      <c r="K199" s="31">
        <v>246.9</v>
      </c>
      <c r="L199" s="31">
        <v>238.75</v>
      </c>
      <c r="M199" s="31">
        <v>45.064070000000001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306</v>
      </c>
      <c r="D200" s="36">
        <v>307.08333333333331</v>
      </c>
      <c r="E200" s="36">
        <v>301.91666666666663</v>
      </c>
      <c r="F200" s="36">
        <v>297.83333333333331</v>
      </c>
      <c r="G200" s="36">
        <v>292.66666666666663</v>
      </c>
      <c r="H200" s="36">
        <v>311.16666666666663</v>
      </c>
      <c r="I200" s="36">
        <v>316.33333333333326</v>
      </c>
      <c r="J200" s="36">
        <v>320.41666666666663</v>
      </c>
      <c r="K200" s="31">
        <v>312.25</v>
      </c>
      <c r="L200" s="31">
        <v>303</v>
      </c>
      <c r="M200" s="31">
        <v>12.53834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1908.35</v>
      </c>
      <c r="D201" s="36">
        <v>1921.8999999999999</v>
      </c>
      <c r="E201" s="36">
        <v>1878.8999999999996</v>
      </c>
      <c r="F201" s="36">
        <v>1849.4499999999998</v>
      </c>
      <c r="G201" s="36">
        <v>1806.4499999999996</v>
      </c>
      <c r="H201" s="36">
        <v>1951.3499999999997</v>
      </c>
      <c r="I201" s="36">
        <v>1994.3500000000001</v>
      </c>
      <c r="J201" s="36">
        <v>2023.7999999999997</v>
      </c>
      <c r="K201" s="31">
        <v>1964.9</v>
      </c>
      <c r="L201" s="31">
        <v>1892.45</v>
      </c>
      <c r="M201" s="31">
        <v>5.6008500000000003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896.05</v>
      </c>
      <c r="D202" s="36">
        <v>899.35</v>
      </c>
      <c r="E202" s="36">
        <v>891.7</v>
      </c>
      <c r="F202" s="36">
        <v>887.35</v>
      </c>
      <c r="G202" s="36">
        <v>879.7</v>
      </c>
      <c r="H202" s="36">
        <v>903.7</v>
      </c>
      <c r="I202" s="36">
        <v>911.34999999999991</v>
      </c>
      <c r="J202" s="36">
        <v>915.7</v>
      </c>
      <c r="K202" s="31">
        <v>907</v>
      </c>
      <c r="L202" s="31">
        <v>895</v>
      </c>
      <c r="M202" s="31">
        <v>3.3998300000000001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1367.95</v>
      </c>
      <c r="D203" s="36">
        <v>1371.1333333333332</v>
      </c>
      <c r="E203" s="36">
        <v>1358.4166666666665</v>
      </c>
      <c r="F203" s="36">
        <v>1348.8833333333332</v>
      </c>
      <c r="G203" s="36">
        <v>1336.1666666666665</v>
      </c>
      <c r="H203" s="36">
        <v>1380.6666666666665</v>
      </c>
      <c r="I203" s="36">
        <v>1393.3833333333332</v>
      </c>
      <c r="J203" s="36">
        <v>1402.9166666666665</v>
      </c>
      <c r="K203" s="31">
        <v>1383.85</v>
      </c>
      <c r="L203" s="31">
        <v>1361.6</v>
      </c>
      <c r="M203" s="31">
        <v>5.5109599999999999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1466.1</v>
      </c>
      <c r="D204" s="36">
        <v>1468.5</v>
      </c>
      <c r="E204" s="36">
        <v>1455.15</v>
      </c>
      <c r="F204" s="36">
        <v>1444.2</v>
      </c>
      <c r="G204" s="36">
        <v>1430.8500000000001</v>
      </c>
      <c r="H204" s="36">
        <v>1479.45</v>
      </c>
      <c r="I204" s="36">
        <v>1492.8</v>
      </c>
      <c r="J204" s="36">
        <v>1503.75</v>
      </c>
      <c r="K204" s="31">
        <v>1481.85</v>
      </c>
      <c r="L204" s="31">
        <v>1457.55</v>
      </c>
      <c r="M204" s="31">
        <v>14.81617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3205</v>
      </c>
      <c r="D205" s="36">
        <v>3206.3333333333335</v>
      </c>
      <c r="E205" s="36">
        <v>3187.666666666667</v>
      </c>
      <c r="F205" s="36">
        <v>3170.3333333333335</v>
      </c>
      <c r="G205" s="36">
        <v>3151.666666666667</v>
      </c>
      <c r="H205" s="36">
        <v>3223.666666666667</v>
      </c>
      <c r="I205" s="36">
        <v>3242.3333333333339</v>
      </c>
      <c r="J205" s="36">
        <v>3259.666666666667</v>
      </c>
      <c r="K205" s="31">
        <v>3225</v>
      </c>
      <c r="L205" s="31">
        <v>3189</v>
      </c>
      <c r="M205" s="31">
        <v>2.9008600000000002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1709.25</v>
      </c>
      <c r="D206" s="36">
        <v>1706.7166666666665</v>
      </c>
      <c r="E206" s="36">
        <v>1698.5333333333328</v>
      </c>
      <c r="F206" s="36">
        <v>1687.8166666666664</v>
      </c>
      <c r="G206" s="36">
        <v>1679.6333333333328</v>
      </c>
      <c r="H206" s="36">
        <v>1717.4333333333329</v>
      </c>
      <c r="I206" s="36">
        <v>1725.6166666666668</v>
      </c>
      <c r="J206" s="36">
        <v>1736.333333333333</v>
      </c>
      <c r="K206" s="31">
        <v>1714.9</v>
      </c>
      <c r="L206" s="31">
        <v>1696</v>
      </c>
      <c r="M206" s="31">
        <v>125.05713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646.70000000000005</v>
      </c>
      <c r="D207" s="36">
        <v>646.51666666666677</v>
      </c>
      <c r="E207" s="36">
        <v>643.18333333333351</v>
      </c>
      <c r="F207" s="36">
        <v>639.66666666666674</v>
      </c>
      <c r="G207" s="36">
        <v>636.33333333333348</v>
      </c>
      <c r="H207" s="36">
        <v>650.03333333333353</v>
      </c>
      <c r="I207" s="36">
        <v>653.36666666666679</v>
      </c>
      <c r="J207" s="36">
        <v>656.88333333333355</v>
      </c>
      <c r="K207" s="31">
        <v>649.85</v>
      </c>
      <c r="L207" s="31">
        <v>643</v>
      </c>
      <c r="M207" s="31">
        <v>16.536619999999999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4139.55</v>
      </c>
      <c r="D208" s="36">
        <v>4148.166666666667</v>
      </c>
      <c r="E208" s="36">
        <v>4102.9333333333343</v>
      </c>
      <c r="F208" s="36">
        <v>4066.3166666666675</v>
      </c>
      <c r="G208" s="36">
        <v>4021.0833333333348</v>
      </c>
      <c r="H208" s="36">
        <v>4184.7833333333338</v>
      </c>
      <c r="I208" s="36">
        <v>4230.0166666666655</v>
      </c>
      <c r="J208" s="36">
        <v>4266.6333333333332</v>
      </c>
      <c r="K208" s="31">
        <v>4193.3999999999996</v>
      </c>
      <c r="L208" s="31">
        <v>4111.55</v>
      </c>
      <c r="M208" s="31">
        <v>3.8368699999999998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84.15</v>
      </c>
      <c r="D209" s="36">
        <v>83.533333333333346</v>
      </c>
      <c r="E209" s="36">
        <v>82.316666666666691</v>
      </c>
      <c r="F209" s="36">
        <v>80.483333333333348</v>
      </c>
      <c r="G209" s="36">
        <v>79.266666666666694</v>
      </c>
      <c r="H209" s="36">
        <v>85.366666666666688</v>
      </c>
      <c r="I209" s="36">
        <v>86.583333333333357</v>
      </c>
      <c r="J209" s="36">
        <v>88.416666666666686</v>
      </c>
      <c r="K209" s="31">
        <v>84.75</v>
      </c>
      <c r="L209" s="31">
        <v>81.7</v>
      </c>
      <c r="M209" s="31">
        <v>241.34426999999999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303.95</v>
      </c>
      <c r="D210" s="36">
        <v>305.2833333333333</v>
      </c>
      <c r="E210" s="36">
        <v>300.96666666666658</v>
      </c>
      <c r="F210" s="36">
        <v>297.98333333333329</v>
      </c>
      <c r="G210" s="36">
        <v>293.66666666666657</v>
      </c>
      <c r="H210" s="36">
        <v>308.26666666666659</v>
      </c>
      <c r="I210" s="36">
        <v>312.58333333333331</v>
      </c>
      <c r="J210" s="36">
        <v>315.56666666666661</v>
      </c>
      <c r="K210" s="31">
        <v>309.60000000000002</v>
      </c>
      <c r="L210" s="31">
        <v>302.3</v>
      </c>
      <c r="M210" s="31">
        <v>2.1157599999999999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614.85</v>
      </c>
      <c r="D211" s="36">
        <v>613.65</v>
      </c>
      <c r="E211" s="36">
        <v>609.29999999999995</v>
      </c>
      <c r="F211" s="36">
        <v>603.75</v>
      </c>
      <c r="G211" s="36">
        <v>599.4</v>
      </c>
      <c r="H211" s="36">
        <v>619.19999999999993</v>
      </c>
      <c r="I211" s="36">
        <v>623.55000000000007</v>
      </c>
      <c r="J211" s="36">
        <v>629.09999999999991</v>
      </c>
      <c r="K211" s="31">
        <v>618</v>
      </c>
      <c r="L211" s="31">
        <v>608.1</v>
      </c>
      <c r="M211" s="31">
        <v>39.958219999999997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989.6</v>
      </c>
      <c r="D212" s="36">
        <v>989.80000000000007</v>
      </c>
      <c r="E212" s="36">
        <v>979.80000000000018</v>
      </c>
      <c r="F212" s="36">
        <v>970.00000000000011</v>
      </c>
      <c r="G212" s="36">
        <v>960.00000000000023</v>
      </c>
      <c r="H212" s="36">
        <v>999.60000000000014</v>
      </c>
      <c r="I212" s="36">
        <v>1009.5999999999999</v>
      </c>
      <c r="J212" s="36">
        <v>1019.4000000000001</v>
      </c>
      <c r="K212" s="31">
        <v>999.8</v>
      </c>
      <c r="L212" s="31">
        <v>980</v>
      </c>
      <c r="M212" s="31">
        <v>0.17222999999999999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2804</v>
      </c>
      <c r="D213" s="36">
        <v>2806</v>
      </c>
      <c r="E213" s="36">
        <v>2782</v>
      </c>
      <c r="F213" s="36">
        <v>2760</v>
      </c>
      <c r="G213" s="36">
        <v>2736</v>
      </c>
      <c r="H213" s="36">
        <v>2828</v>
      </c>
      <c r="I213" s="36">
        <v>2852</v>
      </c>
      <c r="J213" s="36">
        <v>2874</v>
      </c>
      <c r="K213" s="31">
        <v>2830</v>
      </c>
      <c r="L213" s="31">
        <v>2784</v>
      </c>
      <c r="M213" s="31">
        <v>7.6589400000000003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273.64999999999998</v>
      </c>
      <c r="D214" s="36">
        <v>271.43333333333334</v>
      </c>
      <c r="E214" s="36">
        <v>265.2166666666667</v>
      </c>
      <c r="F214" s="36">
        <v>256.78333333333336</v>
      </c>
      <c r="G214" s="36">
        <v>250.56666666666672</v>
      </c>
      <c r="H214" s="36">
        <v>279.86666666666667</v>
      </c>
      <c r="I214" s="36">
        <v>286.08333333333326</v>
      </c>
      <c r="J214" s="36">
        <v>294.51666666666665</v>
      </c>
      <c r="K214" s="31">
        <v>277.64999999999998</v>
      </c>
      <c r="L214" s="31">
        <v>263</v>
      </c>
      <c r="M214" s="31">
        <v>437.00727999999998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398.9</v>
      </c>
      <c r="D215" s="36">
        <v>402.09999999999997</v>
      </c>
      <c r="E215" s="36">
        <v>393.99999999999994</v>
      </c>
      <c r="F215" s="36">
        <v>389.09999999999997</v>
      </c>
      <c r="G215" s="36">
        <v>380.99999999999994</v>
      </c>
      <c r="H215" s="36">
        <v>406.99999999999994</v>
      </c>
      <c r="I215" s="36">
        <v>415.09999999999997</v>
      </c>
      <c r="J215" s="36">
        <v>419.99999999999994</v>
      </c>
      <c r="K215" s="31">
        <v>410.2</v>
      </c>
      <c r="L215" s="31">
        <v>397.2</v>
      </c>
      <c r="M215" s="31">
        <v>195.29418999999999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2663.95</v>
      </c>
      <c r="D216" s="36">
        <v>2650.7666666666664</v>
      </c>
      <c r="E216" s="36">
        <v>2634.4333333333329</v>
      </c>
      <c r="F216" s="36">
        <v>2604.9166666666665</v>
      </c>
      <c r="G216" s="36">
        <v>2588.583333333333</v>
      </c>
      <c r="H216" s="36">
        <v>2680.2833333333328</v>
      </c>
      <c r="I216" s="36">
        <v>2696.6166666666668</v>
      </c>
      <c r="J216" s="36">
        <v>2726.1333333333328</v>
      </c>
      <c r="K216" s="31">
        <v>2667.1</v>
      </c>
      <c r="L216" s="31">
        <v>2621.25</v>
      </c>
      <c r="M216" s="31">
        <v>13.05681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318.05</v>
      </c>
      <c r="D217" s="36">
        <v>317.93333333333334</v>
      </c>
      <c r="E217" s="36">
        <v>313.81666666666666</v>
      </c>
      <c r="F217" s="36">
        <v>309.58333333333331</v>
      </c>
      <c r="G217" s="36">
        <v>305.46666666666664</v>
      </c>
      <c r="H217" s="36">
        <v>322.16666666666669</v>
      </c>
      <c r="I217" s="36">
        <v>326.28333333333336</v>
      </c>
      <c r="J217" s="36">
        <v>330.51666666666671</v>
      </c>
      <c r="K217" s="31">
        <v>322.05</v>
      </c>
      <c r="L217" s="31">
        <v>313.7</v>
      </c>
      <c r="M217" s="31">
        <v>15.198539999999999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5264.35</v>
      </c>
      <c r="D218" s="36">
        <v>5295.2666666666664</v>
      </c>
      <c r="E218" s="36">
        <v>5210.583333333333</v>
      </c>
      <c r="F218" s="36">
        <v>5156.8166666666666</v>
      </c>
      <c r="G218" s="36">
        <v>5072.1333333333332</v>
      </c>
      <c r="H218" s="36">
        <v>5349.0333333333328</v>
      </c>
      <c r="I218" s="36">
        <v>5433.7166666666672</v>
      </c>
      <c r="J218" s="36">
        <v>5487.4833333333327</v>
      </c>
      <c r="K218" s="31">
        <v>5379.95</v>
      </c>
      <c r="L218" s="31">
        <v>5241.5</v>
      </c>
      <c r="M218" s="31">
        <v>0.44428000000000001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539.9</v>
      </c>
      <c r="D219" s="36">
        <v>540.63333333333333</v>
      </c>
      <c r="E219" s="36">
        <v>537.26666666666665</v>
      </c>
      <c r="F219" s="36">
        <v>534.63333333333333</v>
      </c>
      <c r="G219" s="36">
        <v>531.26666666666665</v>
      </c>
      <c r="H219" s="36">
        <v>543.26666666666665</v>
      </c>
      <c r="I219" s="36">
        <v>546.63333333333321</v>
      </c>
      <c r="J219" s="36">
        <v>549.26666666666665</v>
      </c>
      <c r="K219" s="31">
        <v>544</v>
      </c>
      <c r="L219" s="31">
        <v>538</v>
      </c>
      <c r="M219" s="31">
        <v>0.46645999999999999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930.1</v>
      </c>
      <c r="D220" s="36">
        <v>935.11666666666679</v>
      </c>
      <c r="E220" s="36">
        <v>919.93333333333362</v>
      </c>
      <c r="F220" s="36">
        <v>909.76666666666688</v>
      </c>
      <c r="G220" s="36">
        <v>894.58333333333371</v>
      </c>
      <c r="H220" s="36">
        <v>945.28333333333353</v>
      </c>
      <c r="I220" s="36">
        <v>960.4666666666667</v>
      </c>
      <c r="J220" s="36">
        <v>970.63333333333344</v>
      </c>
      <c r="K220" s="31">
        <v>950.3</v>
      </c>
      <c r="L220" s="31">
        <v>924.95</v>
      </c>
      <c r="M220" s="31">
        <v>2.4100700000000002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36847</v>
      </c>
      <c r="D221" s="36">
        <v>36762</v>
      </c>
      <c r="E221" s="36">
        <v>36475.1</v>
      </c>
      <c r="F221" s="36">
        <v>36103.199999999997</v>
      </c>
      <c r="G221" s="36">
        <v>35816.299999999996</v>
      </c>
      <c r="H221" s="36">
        <v>37133.9</v>
      </c>
      <c r="I221" s="36">
        <v>37420.799999999996</v>
      </c>
      <c r="J221" s="36">
        <v>37792.700000000004</v>
      </c>
      <c r="K221" s="31">
        <v>37048.9</v>
      </c>
      <c r="L221" s="31">
        <v>36390.1</v>
      </c>
      <c r="M221" s="31">
        <v>8.7669999999999998E-2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125.95</v>
      </c>
      <c r="D222" s="36">
        <v>126.8</v>
      </c>
      <c r="E222" s="36">
        <v>123.15</v>
      </c>
      <c r="F222" s="36">
        <v>120.35000000000001</v>
      </c>
      <c r="G222" s="36">
        <v>116.70000000000002</v>
      </c>
      <c r="H222" s="36">
        <v>129.6</v>
      </c>
      <c r="I222" s="36">
        <v>133.25</v>
      </c>
      <c r="J222" s="36">
        <v>136.04999999999998</v>
      </c>
      <c r="K222" s="31">
        <v>130.44999999999999</v>
      </c>
      <c r="L222" s="31">
        <v>124</v>
      </c>
      <c r="M222" s="31">
        <v>474.98849999999999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996.6</v>
      </c>
      <c r="D223" s="36">
        <v>999.61666666666679</v>
      </c>
      <c r="E223" s="36">
        <v>990.68333333333362</v>
      </c>
      <c r="F223" s="36">
        <v>984.76666666666688</v>
      </c>
      <c r="G223" s="36">
        <v>975.83333333333371</v>
      </c>
      <c r="H223" s="36">
        <v>1005.5333333333335</v>
      </c>
      <c r="I223" s="36">
        <v>1014.4666666666667</v>
      </c>
      <c r="J223" s="36">
        <v>1020.3833333333334</v>
      </c>
      <c r="K223" s="31">
        <v>1008.55</v>
      </c>
      <c r="L223" s="31">
        <v>993.7</v>
      </c>
      <c r="M223" s="31">
        <v>122.8014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1420.1</v>
      </c>
      <c r="D224" s="36">
        <v>1419.3666666666668</v>
      </c>
      <c r="E224" s="36">
        <v>1410.7833333333335</v>
      </c>
      <c r="F224" s="36">
        <v>1401.4666666666667</v>
      </c>
      <c r="G224" s="36">
        <v>1392.8833333333334</v>
      </c>
      <c r="H224" s="36">
        <v>1428.6833333333336</v>
      </c>
      <c r="I224" s="36">
        <v>1437.2666666666667</v>
      </c>
      <c r="J224" s="36">
        <v>1446.5833333333337</v>
      </c>
      <c r="K224" s="31">
        <v>1427.95</v>
      </c>
      <c r="L224" s="31">
        <v>1410.05</v>
      </c>
      <c r="M224" s="31">
        <v>2.8941400000000002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534.85</v>
      </c>
      <c r="D225" s="36">
        <v>532.75</v>
      </c>
      <c r="E225" s="36">
        <v>530.15</v>
      </c>
      <c r="F225" s="36">
        <v>525.44999999999993</v>
      </c>
      <c r="G225" s="36">
        <v>522.84999999999991</v>
      </c>
      <c r="H225" s="36">
        <v>537.45000000000005</v>
      </c>
      <c r="I225" s="36">
        <v>540.04999999999995</v>
      </c>
      <c r="J225" s="36">
        <v>544.75000000000011</v>
      </c>
      <c r="K225" s="31">
        <v>535.35</v>
      </c>
      <c r="L225" s="31">
        <v>528.04999999999995</v>
      </c>
      <c r="M225" s="31">
        <v>11.39518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718</v>
      </c>
      <c r="D226" s="36">
        <v>718.88333333333333</v>
      </c>
      <c r="E226" s="36">
        <v>712.76666666666665</v>
      </c>
      <c r="F226" s="36">
        <v>707.5333333333333</v>
      </c>
      <c r="G226" s="36">
        <v>701.41666666666663</v>
      </c>
      <c r="H226" s="36">
        <v>724.11666666666667</v>
      </c>
      <c r="I226" s="36">
        <v>730.23333333333323</v>
      </c>
      <c r="J226" s="36">
        <v>735.4666666666667</v>
      </c>
      <c r="K226" s="31">
        <v>725</v>
      </c>
      <c r="L226" s="31">
        <v>713.65</v>
      </c>
      <c r="M226" s="31">
        <v>1.6964600000000001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67.400000000000006</v>
      </c>
      <c r="D227" s="36">
        <v>67.333333333333329</v>
      </c>
      <c r="E227" s="36">
        <v>66.416666666666657</v>
      </c>
      <c r="F227" s="36">
        <v>65.433333333333323</v>
      </c>
      <c r="G227" s="36">
        <v>64.516666666666652</v>
      </c>
      <c r="H227" s="36">
        <v>68.316666666666663</v>
      </c>
      <c r="I227" s="36">
        <v>69.23333333333332</v>
      </c>
      <c r="J227" s="36">
        <v>70.216666666666669</v>
      </c>
      <c r="K227" s="31">
        <v>68.25</v>
      </c>
      <c r="L227" s="31">
        <v>66.349999999999994</v>
      </c>
      <c r="M227" s="31">
        <v>106.05913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88.9</v>
      </c>
      <c r="D228" s="36">
        <v>88.883333333333326</v>
      </c>
      <c r="E228" s="36">
        <v>87.866666666666646</v>
      </c>
      <c r="F228" s="36">
        <v>86.833333333333314</v>
      </c>
      <c r="G228" s="36">
        <v>85.816666666666634</v>
      </c>
      <c r="H228" s="36">
        <v>89.916666666666657</v>
      </c>
      <c r="I228" s="36">
        <v>90.933333333333337</v>
      </c>
      <c r="J228" s="36">
        <v>91.966666666666669</v>
      </c>
      <c r="K228" s="31">
        <v>89.9</v>
      </c>
      <c r="L228" s="31">
        <v>87.85</v>
      </c>
      <c r="M228" s="31">
        <v>273.0335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126.65</v>
      </c>
      <c r="D229" s="36">
        <v>126.18333333333334</v>
      </c>
      <c r="E229" s="36">
        <v>125.26666666666668</v>
      </c>
      <c r="F229" s="36">
        <v>123.88333333333334</v>
      </c>
      <c r="G229" s="36">
        <v>122.96666666666668</v>
      </c>
      <c r="H229" s="36">
        <v>127.56666666666668</v>
      </c>
      <c r="I229" s="36">
        <v>128.48333333333335</v>
      </c>
      <c r="J229" s="36">
        <v>129.86666666666667</v>
      </c>
      <c r="K229" s="31">
        <v>127.1</v>
      </c>
      <c r="L229" s="31">
        <v>124.8</v>
      </c>
      <c r="M229" s="31">
        <v>65.484179999999995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939.45</v>
      </c>
      <c r="D230" s="36">
        <v>943.33333333333337</v>
      </c>
      <c r="E230" s="36">
        <v>927.66666666666674</v>
      </c>
      <c r="F230" s="36">
        <v>915.88333333333333</v>
      </c>
      <c r="G230" s="36">
        <v>900.2166666666667</v>
      </c>
      <c r="H230" s="36">
        <v>955.11666666666679</v>
      </c>
      <c r="I230" s="36">
        <v>970.78333333333353</v>
      </c>
      <c r="J230" s="36">
        <v>982.56666666666683</v>
      </c>
      <c r="K230" s="31">
        <v>959</v>
      </c>
      <c r="L230" s="31">
        <v>931.55</v>
      </c>
      <c r="M230" s="31">
        <v>0.32773000000000002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598.15</v>
      </c>
      <c r="D231" s="36">
        <v>598.2166666666667</v>
      </c>
      <c r="E231" s="36">
        <v>592.43333333333339</v>
      </c>
      <c r="F231" s="36">
        <v>586.7166666666667</v>
      </c>
      <c r="G231" s="36">
        <v>580.93333333333339</v>
      </c>
      <c r="H231" s="36">
        <v>603.93333333333339</v>
      </c>
      <c r="I231" s="36">
        <v>609.7166666666667</v>
      </c>
      <c r="J231" s="36">
        <v>615.43333333333339</v>
      </c>
      <c r="K231" s="31">
        <v>604</v>
      </c>
      <c r="L231" s="31">
        <v>592.5</v>
      </c>
      <c r="M231" s="31">
        <v>18.466270000000002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258.89999999999998</v>
      </c>
      <c r="D232" s="36">
        <v>259.31666666666666</v>
      </c>
      <c r="E232" s="36">
        <v>255.7833333333333</v>
      </c>
      <c r="F232" s="36">
        <v>252.66666666666663</v>
      </c>
      <c r="G232" s="36">
        <v>249.13333333333327</v>
      </c>
      <c r="H232" s="36">
        <v>262.43333333333334</v>
      </c>
      <c r="I232" s="36">
        <v>265.96666666666675</v>
      </c>
      <c r="J232" s="36">
        <v>269.08333333333337</v>
      </c>
      <c r="K232" s="31">
        <v>262.85000000000002</v>
      </c>
      <c r="L232" s="31">
        <v>256.2</v>
      </c>
      <c r="M232" s="31">
        <v>33.256509999999999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216.75</v>
      </c>
      <c r="D233" s="36">
        <v>217.86666666666667</v>
      </c>
      <c r="E233" s="36">
        <v>214.13333333333335</v>
      </c>
      <c r="F233" s="36">
        <v>211.51666666666668</v>
      </c>
      <c r="G233" s="36">
        <v>207.78333333333336</v>
      </c>
      <c r="H233" s="36">
        <v>220.48333333333335</v>
      </c>
      <c r="I233" s="36">
        <v>224.2166666666667</v>
      </c>
      <c r="J233" s="36">
        <v>226.83333333333334</v>
      </c>
      <c r="K233" s="31">
        <v>221.6</v>
      </c>
      <c r="L233" s="31">
        <v>215.25</v>
      </c>
      <c r="M233" s="31">
        <v>156.89322999999999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87.15</v>
      </c>
      <c r="D234" s="36">
        <v>87.550000000000011</v>
      </c>
      <c r="E234" s="36">
        <v>86.15000000000002</v>
      </c>
      <c r="F234" s="36">
        <v>85.15</v>
      </c>
      <c r="G234" s="36">
        <v>83.750000000000014</v>
      </c>
      <c r="H234" s="36">
        <v>88.550000000000026</v>
      </c>
      <c r="I234" s="36">
        <v>89.95</v>
      </c>
      <c r="J234" s="36">
        <v>90.950000000000031</v>
      </c>
      <c r="K234" s="31">
        <v>88.95</v>
      </c>
      <c r="L234" s="31">
        <v>86.55</v>
      </c>
      <c r="M234" s="31">
        <v>95.761930000000007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2721.9</v>
      </c>
      <c r="D235" s="36">
        <v>2720.9333333333334</v>
      </c>
      <c r="E235" s="36">
        <v>2652.9666666666667</v>
      </c>
      <c r="F235" s="36">
        <v>2584.0333333333333</v>
      </c>
      <c r="G235" s="36">
        <v>2516.0666666666666</v>
      </c>
      <c r="H235" s="36">
        <v>2789.8666666666668</v>
      </c>
      <c r="I235" s="36">
        <v>2857.8333333333339</v>
      </c>
      <c r="J235" s="36">
        <v>2926.7666666666669</v>
      </c>
      <c r="K235" s="31">
        <v>2788.9</v>
      </c>
      <c r="L235" s="31">
        <v>2652</v>
      </c>
      <c r="M235" s="31">
        <v>4.5273199999999996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420.9</v>
      </c>
      <c r="D236" s="36">
        <v>420.18333333333339</v>
      </c>
      <c r="E236" s="36">
        <v>416.56666666666678</v>
      </c>
      <c r="F236" s="36">
        <v>412.23333333333341</v>
      </c>
      <c r="G236" s="36">
        <v>408.61666666666679</v>
      </c>
      <c r="H236" s="36">
        <v>424.51666666666677</v>
      </c>
      <c r="I236" s="36">
        <v>428.13333333333333</v>
      </c>
      <c r="J236" s="36">
        <v>432.46666666666675</v>
      </c>
      <c r="K236" s="31">
        <v>423.8</v>
      </c>
      <c r="L236" s="31">
        <v>415.85</v>
      </c>
      <c r="M236" s="31">
        <v>32.080309999999997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168</v>
      </c>
      <c r="D237" s="36">
        <v>167.43333333333334</v>
      </c>
      <c r="E237" s="36">
        <v>162.56666666666666</v>
      </c>
      <c r="F237" s="36">
        <v>157.13333333333333</v>
      </c>
      <c r="G237" s="36">
        <v>152.26666666666665</v>
      </c>
      <c r="H237" s="36">
        <v>172.86666666666667</v>
      </c>
      <c r="I237" s="36">
        <v>177.73333333333335</v>
      </c>
      <c r="J237" s="36">
        <v>183.16666666666669</v>
      </c>
      <c r="K237" s="31">
        <v>172.3</v>
      </c>
      <c r="L237" s="31">
        <v>162</v>
      </c>
      <c r="M237" s="31">
        <v>786.34601999999995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438.35</v>
      </c>
      <c r="D238" s="36">
        <v>436.45</v>
      </c>
      <c r="E238" s="36">
        <v>433.4</v>
      </c>
      <c r="F238" s="36">
        <v>428.45</v>
      </c>
      <c r="G238" s="36">
        <v>425.4</v>
      </c>
      <c r="H238" s="36">
        <v>441.4</v>
      </c>
      <c r="I238" s="36">
        <v>444.45000000000005</v>
      </c>
      <c r="J238" s="36">
        <v>449.4</v>
      </c>
      <c r="K238" s="31">
        <v>439.5</v>
      </c>
      <c r="L238" s="31">
        <v>431.5</v>
      </c>
      <c r="M238" s="31">
        <v>15.199149999999999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129.85</v>
      </c>
      <c r="D239" s="36">
        <v>130.06666666666666</v>
      </c>
      <c r="E239" s="36">
        <v>128.08333333333331</v>
      </c>
      <c r="F239" s="36">
        <v>126.31666666666666</v>
      </c>
      <c r="G239" s="36">
        <v>124.33333333333331</v>
      </c>
      <c r="H239" s="36">
        <v>131.83333333333331</v>
      </c>
      <c r="I239" s="36">
        <v>133.81666666666666</v>
      </c>
      <c r="J239" s="36">
        <v>135.58333333333331</v>
      </c>
      <c r="K239" s="31">
        <v>132.05000000000001</v>
      </c>
      <c r="L239" s="31">
        <v>128.30000000000001</v>
      </c>
      <c r="M239" s="31">
        <v>306.50133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43.3</v>
      </c>
      <c r="D240" s="36">
        <v>43.366666666666667</v>
      </c>
      <c r="E240" s="36">
        <v>42.983333333333334</v>
      </c>
      <c r="F240" s="36">
        <v>42.666666666666664</v>
      </c>
      <c r="G240" s="36">
        <v>42.283333333333331</v>
      </c>
      <c r="H240" s="36">
        <v>43.683333333333337</v>
      </c>
      <c r="I240" s="36">
        <v>44.066666666666677</v>
      </c>
      <c r="J240" s="36">
        <v>44.38333333333334</v>
      </c>
      <c r="K240" s="31">
        <v>43.75</v>
      </c>
      <c r="L240" s="31">
        <v>43.05</v>
      </c>
      <c r="M240" s="31">
        <v>103.69754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887.5</v>
      </c>
      <c r="D241" s="36">
        <v>880.51666666666677</v>
      </c>
      <c r="E241" s="36">
        <v>866.03333333333353</v>
      </c>
      <c r="F241" s="36">
        <v>844.56666666666672</v>
      </c>
      <c r="G241" s="36">
        <v>830.08333333333348</v>
      </c>
      <c r="H241" s="36">
        <v>901.98333333333358</v>
      </c>
      <c r="I241" s="36">
        <v>916.46666666666692</v>
      </c>
      <c r="J241" s="36">
        <v>937.93333333333362</v>
      </c>
      <c r="K241" s="31">
        <v>895</v>
      </c>
      <c r="L241" s="31">
        <v>859.05</v>
      </c>
      <c r="M241" s="31">
        <v>107.05182000000001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99.35</v>
      </c>
      <c r="D242" s="36">
        <v>98.783333333333346</v>
      </c>
      <c r="E242" s="36">
        <v>97.066666666666691</v>
      </c>
      <c r="F242" s="36">
        <v>94.783333333333346</v>
      </c>
      <c r="G242" s="36">
        <v>93.066666666666691</v>
      </c>
      <c r="H242" s="36">
        <v>101.06666666666669</v>
      </c>
      <c r="I242" s="36">
        <v>102.78333333333336</v>
      </c>
      <c r="J242" s="36">
        <v>105.06666666666669</v>
      </c>
      <c r="K242" s="31">
        <v>100.5</v>
      </c>
      <c r="L242" s="31">
        <v>96.5</v>
      </c>
      <c r="M242" s="31">
        <v>1532.0108499999999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1490.5</v>
      </c>
      <c r="D243" s="36">
        <v>1488.2666666666667</v>
      </c>
      <c r="E243" s="36">
        <v>1479.2333333333333</v>
      </c>
      <c r="F243" s="36">
        <v>1467.9666666666667</v>
      </c>
      <c r="G243" s="36">
        <v>1458.9333333333334</v>
      </c>
      <c r="H243" s="36">
        <v>1499.5333333333333</v>
      </c>
      <c r="I243" s="36">
        <v>1508.5666666666666</v>
      </c>
      <c r="J243" s="36">
        <v>1519.8333333333333</v>
      </c>
      <c r="K243" s="31">
        <v>1497.3</v>
      </c>
      <c r="L243" s="31">
        <v>1477</v>
      </c>
      <c r="M243" s="31">
        <v>0.32830999999999999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418.35</v>
      </c>
      <c r="D244" s="36">
        <v>416.41666666666669</v>
      </c>
      <c r="E244" s="36">
        <v>411.93333333333339</v>
      </c>
      <c r="F244" s="36">
        <v>405.51666666666671</v>
      </c>
      <c r="G244" s="36">
        <v>401.03333333333342</v>
      </c>
      <c r="H244" s="36">
        <v>422.83333333333337</v>
      </c>
      <c r="I244" s="36">
        <v>427.31666666666661</v>
      </c>
      <c r="J244" s="36">
        <v>433.73333333333335</v>
      </c>
      <c r="K244" s="31">
        <v>420.9</v>
      </c>
      <c r="L244" s="31">
        <v>410</v>
      </c>
      <c r="M244" s="31">
        <v>30.57199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199.05</v>
      </c>
      <c r="D245" s="36">
        <v>195.16666666666666</v>
      </c>
      <c r="E245" s="36">
        <v>188.68333333333331</v>
      </c>
      <c r="F245" s="36">
        <v>178.31666666666666</v>
      </c>
      <c r="G245" s="36">
        <v>171.83333333333331</v>
      </c>
      <c r="H245" s="36">
        <v>205.5333333333333</v>
      </c>
      <c r="I245" s="36">
        <v>212.01666666666665</v>
      </c>
      <c r="J245" s="36">
        <v>222.3833333333333</v>
      </c>
      <c r="K245" s="31">
        <v>201.65</v>
      </c>
      <c r="L245" s="31">
        <v>184.8</v>
      </c>
      <c r="M245" s="31">
        <v>486.24005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1598.95</v>
      </c>
      <c r="D246" s="36">
        <v>1601.6333333333334</v>
      </c>
      <c r="E246" s="36">
        <v>1584.3666666666668</v>
      </c>
      <c r="F246" s="36">
        <v>1569.7833333333333</v>
      </c>
      <c r="G246" s="36">
        <v>1552.5166666666667</v>
      </c>
      <c r="H246" s="36">
        <v>1616.2166666666669</v>
      </c>
      <c r="I246" s="36">
        <v>1633.4833333333338</v>
      </c>
      <c r="J246" s="36">
        <v>1648.0666666666671</v>
      </c>
      <c r="K246" s="31">
        <v>1618.9</v>
      </c>
      <c r="L246" s="31">
        <v>1587.05</v>
      </c>
      <c r="M246" s="31">
        <v>17.792069999999999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21.5</v>
      </c>
      <c r="D247" s="36">
        <v>21.599999999999998</v>
      </c>
      <c r="E247" s="36">
        <v>21.299999999999997</v>
      </c>
      <c r="F247" s="36">
        <v>21.099999999999998</v>
      </c>
      <c r="G247" s="36">
        <v>20.799999999999997</v>
      </c>
      <c r="H247" s="36">
        <v>21.799999999999997</v>
      </c>
      <c r="I247" s="36">
        <v>22.1</v>
      </c>
      <c r="J247" s="36">
        <v>22.299999999999997</v>
      </c>
      <c r="K247" s="31">
        <v>21.9</v>
      </c>
      <c r="L247" s="31">
        <v>21.4</v>
      </c>
      <c r="M247" s="31">
        <v>155.79877999999999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5140.1499999999996</v>
      </c>
      <c r="D248" s="36">
        <v>5138.416666666667</v>
      </c>
      <c r="E248" s="36">
        <v>5101.7333333333336</v>
      </c>
      <c r="F248" s="36">
        <v>5063.3166666666666</v>
      </c>
      <c r="G248" s="36">
        <v>5026.6333333333332</v>
      </c>
      <c r="H248" s="36">
        <v>5176.8333333333339</v>
      </c>
      <c r="I248" s="36">
        <v>5213.5166666666664</v>
      </c>
      <c r="J248" s="36">
        <v>5251.9333333333343</v>
      </c>
      <c r="K248" s="31">
        <v>5175.1000000000004</v>
      </c>
      <c r="L248" s="31">
        <v>5100</v>
      </c>
      <c r="M248" s="31">
        <v>1.6054200000000001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1542.9</v>
      </c>
      <c r="D249" s="36">
        <v>1547.45</v>
      </c>
      <c r="E249" s="36">
        <v>1535.45</v>
      </c>
      <c r="F249" s="36">
        <v>1528</v>
      </c>
      <c r="G249" s="36">
        <v>1516</v>
      </c>
      <c r="H249" s="36">
        <v>1554.9</v>
      </c>
      <c r="I249" s="36">
        <v>1566.9</v>
      </c>
      <c r="J249" s="36">
        <v>1574.3500000000001</v>
      </c>
      <c r="K249" s="31">
        <v>1559.45</v>
      </c>
      <c r="L249" s="31">
        <v>1540</v>
      </c>
      <c r="M249" s="31">
        <v>43.889899999999997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3114.25</v>
      </c>
      <c r="D250" s="36">
        <v>3111.4666666666667</v>
      </c>
      <c r="E250" s="36">
        <v>3086.5333333333333</v>
      </c>
      <c r="F250" s="36">
        <v>3058.8166666666666</v>
      </c>
      <c r="G250" s="36">
        <v>3033.8833333333332</v>
      </c>
      <c r="H250" s="36">
        <v>3139.1833333333334</v>
      </c>
      <c r="I250" s="36">
        <v>3164.1166666666668</v>
      </c>
      <c r="J250" s="36">
        <v>3191.8333333333335</v>
      </c>
      <c r="K250" s="31">
        <v>3136.4</v>
      </c>
      <c r="L250" s="31">
        <v>3083.75</v>
      </c>
      <c r="M250" s="31">
        <v>0.13836999999999999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836.6</v>
      </c>
      <c r="D251" s="36">
        <v>835.85</v>
      </c>
      <c r="E251" s="36">
        <v>827.75</v>
      </c>
      <c r="F251" s="36">
        <v>818.9</v>
      </c>
      <c r="G251" s="36">
        <v>810.8</v>
      </c>
      <c r="H251" s="36">
        <v>844.7</v>
      </c>
      <c r="I251" s="36">
        <v>852.80000000000018</v>
      </c>
      <c r="J251" s="36">
        <v>861.65000000000009</v>
      </c>
      <c r="K251" s="31">
        <v>843.95</v>
      </c>
      <c r="L251" s="31">
        <v>827</v>
      </c>
      <c r="M251" s="31">
        <v>2.1943700000000002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2967.1</v>
      </c>
      <c r="D252" s="36">
        <v>2955.7333333333336</v>
      </c>
      <c r="E252" s="36">
        <v>2936.4666666666672</v>
      </c>
      <c r="F252" s="36">
        <v>2905.8333333333335</v>
      </c>
      <c r="G252" s="36">
        <v>2886.5666666666671</v>
      </c>
      <c r="H252" s="36">
        <v>2986.3666666666672</v>
      </c>
      <c r="I252" s="36">
        <v>3005.6333333333337</v>
      </c>
      <c r="J252" s="36">
        <v>3036.2666666666673</v>
      </c>
      <c r="K252" s="31">
        <v>2975</v>
      </c>
      <c r="L252" s="31">
        <v>2925.1</v>
      </c>
      <c r="M252" s="31">
        <v>5.0187999999999997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1113.1500000000001</v>
      </c>
      <c r="D253" s="36">
        <v>1106.4333333333334</v>
      </c>
      <c r="E253" s="36">
        <v>1096.7666666666669</v>
      </c>
      <c r="F253" s="36">
        <v>1080.3833333333334</v>
      </c>
      <c r="G253" s="36">
        <v>1070.7166666666669</v>
      </c>
      <c r="H253" s="36">
        <v>1122.8166666666668</v>
      </c>
      <c r="I253" s="36">
        <v>1132.4833333333333</v>
      </c>
      <c r="J253" s="36">
        <v>1148.8666666666668</v>
      </c>
      <c r="K253" s="31">
        <v>1116.0999999999999</v>
      </c>
      <c r="L253" s="31">
        <v>1090.05</v>
      </c>
      <c r="M253" s="31">
        <v>3.14635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41.55</v>
      </c>
      <c r="D254" s="36">
        <v>41.449999999999996</v>
      </c>
      <c r="E254" s="36">
        <v>40.899999999999991</v>
      </c>
      <c r="F254" s="36">
        <v>40.249999999999993</v>
      </c>
      <c r="G254" s="36">
        <v>39.699999999999989</v>
      </c>
      <c r="H254" s="36">
        <v>42.099999999999994</v>
      </c>
      <c r="I254" s="36">
        <v>42.649999999999991</v>
      </c>
      <c r="J254" s="36">
        <v>43.3</v>
      </c>
      <c r="K254" s="31">
        <v>42</v>
      </c>
      <c r="L254" s="31">
        <v>40.799999999999997</v>
      </c>
      <c r="M254" s="31">
        <v>207.39599999999999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462.1</v>
      </c>
      <c r="D255" s="36">
        <v>463.7833333333333</v>
      </c>
      <c r="E255" s="36">
        <v>459.66666666666663</v>
      </c>
      <c r="F255" s="36">
        <v>457.23333333333335</v>
      </c>
      <c r="G255" s="36">
        <v>453.11666666666667</v>
      </c>
      <c r="H255" s="36">
        <v>466.21666666666658</v>
      </c>
      <c r="I255" s="36">
        <v>470.33333333333326</v>
      </c>
      <c r="J255" s="36">
        <v>472.76666666666654</v>
      </c>
      <c r="K255" s="31">
        <v>467.9</v>
      </c>
      <c r="L255" s="31">
        <v>461.35</v>
      </c>
      <c r="M255" s="31">
        <v>128.88265999999999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304.55</v>
      </c>
      <c r="D256" s="36">
        <v>307.05</v>
      </c>
      <c r="E256" s="36">
        <v>297.5</v>
      </c>
      <c r="F256" s="36">
        <v>290.45</v>
      </c>
      <c r="G256" s="36">
        <v>280.89999999999998</v>
      </c>
      <c r="H256" s="36">
        <v>314.10000000000002</v>
      </c>
      <c r="I256" s="36">
        <v>323.65000000000009</v>
      </c>
      <c r="J256" s="36">
        <v>330.70000000000005</v>
      </c>
      <c r="K256" s="31">
        <v>316.60000000000002</v>
      </c>
      <c r="L256" s="31">
        <v>300</v>
      </c>
      <c r="M256" s="31">
        <v>56.452829999999999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1624.65</v>
      </c>
      <c r="D257" s="36">
        <v>1615.4666666666665</v>
      </c>
      <c r="E257" s="36">
        <v>1600.9333333333329</v>
      </c>
      <c r="F257" s="36">
        <v>1577.2166666666665</v>
      </c>
      <c r="G257" s="36">
        <v>1562.6833333333329</v>
      </c>
      <c r="H257" s="36">
        <v>1639.1833333333329</v>
      </c>
      <c r="I257" s="36">
        <v>1653.7166666666662</v>
      </c>
      <c r="J257" s="36">
        <v>1677.4333333333329</v>
      </c>
      <c r="K257" s="31">
        <v>1630</v>
      </c>
      <c r="L257" s="31">
        <v>1591.75</v>
      </c>
      <c r="M257" s="31">
        <v>1.3376300000000001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3788.25</v>
      </c>
      <c r="D258" s="36">
        <v>3787.5499999999997</v>
      </c>
      <c r="E258" s="36">
        <v>3765.1499999999996</v>
      </c>
      <c r="F258" s="36">
        <v>3742.0499999999997</v>
      </c>
      <c r="G258" s="36">
        <v>3719.6499999999996</v>
      </c>
      <c r="H258" s="36">
        <v>3810.6499999999996</v>
      </c>
      <c r="I258" s="36">
        <v>3833.05</v>
      </c>
      <c r="J258" s="36">
        <v>3856.1499999999996</v>
      </c>
      <c r="K258" s="31">
        <v>3809.95</v>
      </c>
      <c r="L258" s="31">
        <v>3764.45</v>
      </c>
      <c r="M258" s="31">
        <v>0.51083000000000001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111.7</v>
      </c>
      <c r="D259" s="36">
        <v>111.73333333333333</v>
      </c>
      <c r="E259" s="36">
        <v>110.51666666666667</v>
      </c>
      <c r="F259" s="36">
        <v>109.33333333333333</v>
      </c>
      <c r="G259" s="36">
        <v>108.11666666666666</v>
      </c>
      <c r="H259" s="36">
        <v>112.91666666666667</v>
      </c>
      <c r="I259" s="36">
        <v>114.13333333333334</v>
      </c>
      <c r="J259" s="36">
        <v>115.31666666666668</v>
      </c>
      <c r="K259" s="31">
        <v>112.95</v>
      </c>
      <c r="L259" s="31">
        <v>110.55</v>
      </c>
      <c r="M259" s="31">
        <v>23.38984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1464.2</v>
      </c>
      <c r="D260" s="36">
        <v>1447.8</v>
      </c>
      <c r="E260" s="36">
        <v>1431.3999999999999</v>
      </c>
      <c r="F260" s="36">
        <v>1398.6</v>
      </c>
      <c r="G260" s="36">
        <v>1382.1999999999998</v>
      </c>
      <c r="H260" s="36">
        <v>1480.6</v>
      </c>
      <c r="I260" s="36">
        <v>1497</v>
      </c>
      <c r="J260" s="36">
        <v>1529.8</v>
      </c>
      <c r="K260" s="31">
        <v>1464.2</v>
      </c>
      <c r="L260" s="31">
        <v>1415</v>
      </c>
      <c r="M260" s="31">
        <v>2.0308799999999998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572.1</v>
      </c>
      <c r="D261" s="36">
        <v>570.35</v>
      </c>
      <c r="E261" s="36">
        <v>562.75</v>
      </c>
      <c r="F261" s="36">
        <v>553.4</v>
      </c>
      <c r="G261" s="36">
        <v>545.79999999999995</v>
      </c>
      <c r="H261" s="36">
        <v>579.70000000000005</v>
      </c>
      <c r="I261" s="36">
        <v>587.30000000000018</v>
      </c>
      <c r="J261" s="36">
        <v>596.65000000000009</v>
      </c>
      <c r="K261" s="31">
        <v>577.95000000000005</v>
      </c>
      <c r="L261" s="31">
        <v>561</v>
      </c>
      <c r="M261" s="31">
        <v>19.629190000000001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748.1</v>
      </c>
      <c r="D262" s="36">
        <v>743.48333333333323</v>
      </c>
      <c r="E262" s="36">
        <v>736.96666666666647</v>
      </c>
      <c r="F262" s="36">
        <v>725.83333333333326</v>
      </c>
      <c r="G262" s="36">
        <v>719.31666666666649</v>
      </c>
      <c r="H262" s="36">
        <v>754.61666666666645</v>
      </c>
      <c r="I262" s="36">
        <v>761.1333333333331</v>
      </c>
      <c r="J262" s="36">
        <v>772.26666666666642</v>
      </c>
      <c r="K262" s="31">
        <v>750</v>
      </c>
      <c r="L262" s="31">
        <v>732.35</v>
      </c>
      <c r="M262" s="31">
        <v>22.88552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303.39999999999998</v>
      </c>
      <c r="D263" s="36">
        <v>301.7</v>
      </c>
      <c r="E263" s="36">
        <v>297.89999999999998</v>
      </c>
      <c r="F263" s="36">
        <v>292.39999999999998</v>
      </c>
      <c r="G263" s="36">
        <v>288.59999999999997</v>
      </c>
      <c r="H263" s="36">
        <v>307.2</v>
      </c>
      <c r="I263" s="36">
        <v>311.00000000000006</v>
      </c>
      <c r="J263" s="36">
        <v>316.5</v>
      </c>
      <c r="K263" s="31">
        <v>305.5</v>
      </c>
      <c r="L263" s="31">
        <v>296.2</v>
      </c>
      <c r="M263" s="31">
        <v>1.07518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899.4</v>
      </c>
      <c r="D264" s="36">
        <v>896.70000000000016</v>
      </c>
      <c r="E264" s="36">
        <v>885.90000000000032</v>
      </c>
      <c r="F264" s="36">
        <v>872.4000000000002</v>
      </c>
      <c r="G264" s="36">
        <v>861.60000000000036</v>
      </c>
      <c r="H264" s="36">
        <v>910.20000000000027</v>
      </c>
      <c r="I264" s="36">
        <v>921.00000000000023</v>
      </c>
      <c r="J264" s="36">
        <v>934.50000000000023</v>
      </c>
      <c r="K264" s="31">
        <v>907.5</v>
      </c>
      <c r="L264" s="31">
        <v>883.2</v>
      </c>
      <c r="M264" s="31">
        <v>2.5476399999999999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406.8</v>
      </c>
      <c r="D265" s="36">
        <v>408.91666666666669</v>
      </c>
      <c r="E265" s="36">
        <v>402.88333333333338</v>
      </c>
      <c r="F265" s="36">
        <v>398.9666666666667</v>
      </c>
      <c r="G265" s="36">
        <v>392.93333333333339</v>
      </c>
      <c r="H265" s="36">
        <v>412.83333333333337</v>
      </c>
      <c r="I265" s="36">
        <v>418.86666666666667</v>
      </c>
      <c r="J265" s="36">
        <v>422.78333333333336</v>
      </c>
      <c r="K265" s="31">
        <v>414.95</v>
      </c>
      <c r="L265" s="31">
        <v>405</v>
      </c>
      <c r="M265" s="31">
        <v>9.0790500000000005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98.3</v>
      </c>
      <c r="D266" s="36">
        <v>98.233333333333334</v>
      </c>
      <c r="E266" s="36">
        <v>97.366666666666674</v>
      </c>
      <c r="F266" s="36">
        <v>96.433333333333337</v>
      </c>
      <c r="G266" s="36">
        <v>95.566666666666677</v>
      </c>
      <c r="H266" s="36">
        <v>99.166666666666671</v>
      </c>
      <c r="I266" s="36">
        <v>100.03333333333332</v>
      </c>
      <c r="J266" s="36">
        <v>100.96666666666667</v>
      </c>
      <c r="K266" s="31">
        <v>99.1</v>
      </c>
      <c r="L266" s="31">
        <v>97.3</v>
      </c>
      <c r="M266" s="31">
        <v>30.391079999999999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409.05</v>
      </c>
      <c r="D267" s="36">
        <v>410.48333333333329</v>
      </c>
      <c r="E267" s="36">
        <v>405.96666666666658</v>
      </c>
      <c r="F267" s="36">
        <v>402.88333333333327</v>
      </c>
      <c r="G267" s="36">
        <v>398.36666666666656</v>
      </c>
      <c r="H267" s="36">
        <v>413.56666666666661</v>
      </c>
      <c r="I267" s="36">
        <v>418.08333333333337</v>
      </c>
      <c r="J267" s="36">
        <v>421.16666666666663</v>
      </c>
      <c r="K267" s="31">
        <v>415</v>
      </c>
      <c r="L267" s="31">
        <v>407.4</v>
      </c>
      <c r="M267" s="31">
        <v>22.260960000000001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880.25</v>
      </c>
      <c r="D268" s="36">
        <v>880.35</v>
      </c>
      <c r="E268" s="36">
        <v>873.2</v>
      </c>
      <c r="F268" s="36">
        <v>866.15</v>
      </c>
      <c r="G268" s="36">
        <v>859</v>
      </c>
      <c r="H268" s="36">
        <v>887.40000000000009</v>
      </c>
      <c r="I268" s="36">
        <v>894.55</v>
      </c>
      <c r="J268" s="36">
        <v>901.60000000000014</v>
      </c>
      <c r="K268" s="31">
        <v>887.5</v>
      </c>
      <c r="L268" s="31">
        <v>873.3</v>
      </c>
      <c r="M268" s="31">
        <v>19.066299999999998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565.04999999999995</v>
      </c>
      <c r="D269" s="36">
        <v>566.26666666666665</v>
      </c>
      <c r="E269" s="36">
        <v>559.7833333333333</v>
      </c>
      <c r="F269" s="36">
        <v>554.51666666666665</v>
      </c>
      <c r="G269" s="36">
        <v>548.0333333333333</v>
      </c>
      <c r="H269" s="36">
        <v>571.5333333333333</v>
      </c>
      <c r="I269" s="36">
        <v>578.01666666666665</v>
      </c>
      <c r="J269" s="36">
        <v>583.2833333333333</v>
      </c>
      <c r="K269" s="31">
        <v>572.75</v>
      </c>
      <c r="L269" s="31">
        <v>561</v>
      </c>
      <c r="M269" s="31">
        <v>12.521520000000001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508.6</v>
      </c>
      <c r="D270" s="36">
        <v>505.93333333333334</v>
      </c>
      <c r="E270" s="36">
        <v>499.2166666666667</v>
      </c>
      <c r="F270" s="36">
        <v>489.83333333333337</v>
      </c>
      <c r="G270" s="36">
        <v>483.11666666666673</v>
      </c>
      <c r="H270" s="36">
        <v>515.31666666666661</v>
      </c>
      <c r="I270" s="36">
        <v>522.0333333333333</v>
      </c>
      <c r="J270" s="36">
        <v>531.41666666666663</v>
      </c>
      <c r="K270" s="31">
        <v>512.65</v>
      </c>
      <c r="L270" s="31">
        <v>496.55</v>
      </c>
      <c r="M270" s="31">
        <v>3.85067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545.45000000000005</v>
      </c>
      <c r="D271" s="36">
        <v>541.71666666666658</v>
      </c>
      <c r="E271" s="36">
        <v>534.53333333333319</v>
      </c>
      <c r="F271" s="36">
        <v>523.61666666666656</v>
      </c>
      <c r="G271" s="36">
        <v>516.43333333333317</v>
      </c>
      <c r="H271" s="36">
        <v>552.63333333333321</v>
      </c>
      <c r="I271" s="36">
        <v>559.81666666666661</v>
      </c>
      <c r="J271" s="36">
        <v>570.73333333333323</v>
      </c>
      <c r="K271" s="31">
        <v>548.9</v>
      </c>
      <c r="L271" s="31">
        <v>530.79999999999995</v>
      </c>
      <c r="M271" s="31">
        <v>3.2926500000000001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802.2</v>
      </c>
      <c r="D272" s="36">
        <v>798.25</v>
      </c>
      <c r="E272" s="36">
        <v>791.5</v>
      </c>
      <c r="F272" s="36">
        <v>780.8</v>
      </c>
      <c r="G272" s="36">
        <v>774.05</v>
      </c>
      <c r="H272" s="36">
        <v>808.95</v>
      </c>
      <c r="I272" s="36">
        <v>815.7</v>
      </c>
      <c r="J272" s="36">
        <v>826.40000000000009</v>
      </c>
      <c r="K272" s="31">
        <v>805</v>
      </c>
      <c r="L272" s="31">
        <v>787.55</v>
      </c>
      <c r="M272" s="31">
        <v>1.3182700000000001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478.9</v>
      </c>
      <c r="D273" s="36">
        <v>475.8</v>
      </c>
      <c r="E273" s="36">
        <v>468.20000000000005</v>
      </c>
      <c r="F273" s="36">
        <v>457.50000000000006</v>
      </c>
      <c r="G273" s="36">
        <v>449.90000000000009</v>
      </c>
      <c r="H273" s="36">
        <v>486.5</v>
      </c>
      <c r="I273" s="36">
        <v>494.1</v>
      </c>
      <c r="J273" s="36">
        <v>504.79999999999995</v>
      </c>
      <c r="K273" s="31">
        <v>483.4</v>
      </c>
      <c r="L273" s="31">
        <v>465.1</v>
      </c>
      <c r="M273" s="31">
        <v>7.5539300000000003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824.8</v>
      </c>
      <c r="D274" s="36">
        <v>824.93333333333339</v>
      </c>
      <c r="E274" s="36">
        <v>815.86666666666679</v>
      </c>
      <c r="F274" s="36">
        <v>806.93333333333339</v>
      </c>
      <c r="G274" s="36">
        <v>797.86666666666679</v>
      </c>
      <c r="H274" s="36">
        <v>833.86666666666679</v>
      </c>
      <c r="I274" s="36">
        <v>842.93333333333339</v>
      </c>
      <c r="J274" s="36">
        <v>851.86666666666679</v>
      </c>
      <c r="K274" s="31">
        <v>834</v>
      </c>
      <c r="L274" s="31">
        <v>816</v>
      </c>
      <c r="M274" s="31">
        <v>1.5104599999999999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1301.7</v>
      </c>
      <c r="D275" s="36">
        <v>1312.7666666666667</v>
      </c>
      <c r="E275" s="36">
        <v>1284.9333333333334</v>
      </c>
      <c r="F275" s="36">
        <v>1268.1666666666667</v>
      </c>
      <c r="G275" s="36">
        <v>1240.3333333333335</v>
      </c>
      <c r="H275" s="36">
        <v>1329.5333333333333</v>
      </c>
      <c r="I275" s="36">
        <v>1357.3666666666668</v>
      </c>
      <c r="J275" s="36">
        <v>1374.1333333333332</v>
      </c>
      <c r="K275" s="31">
        <v>1340.6</v>
      </c>
      <c r="L275" s="31">
        <v>1296</v>
      </c>
      <c r="M275" s="31">
        <v>1.9835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709.2</v>
      </c>
      <c r="D276" s="36">
        <v>706.4</v>
      </c>
      <c r="E276" s="36">
        <v>684.05</v>
      </c>
      <c r="F276" s="36">
        <v>658.9</v>
      </c>
      <c r="G276" s="36">
        <v>636.54999999999995</v>
      </c>
      <c r="H276" s="36">
        <v>731.55</v>
      </c>
      <c r="I276" s="36">
        <v>753.90000000000009</v>
      </c>
      <c r="J276" s="36">
        <v>779.05</v>
      </c>
      <c r="K276" s="31">
        <v>728.75</v>
      </c>
      <c r="L276" s="31">
        <v>681.25</v>
      </c>
      <c r="M276" s="31">
        <v>62.043979999999998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354.1</v>
      </c>
      <c r="D277" s="36">
        <v>350.7166666666667</v>
      </c>
      <c r="E277" s="36">
        <v>341.58333333333337</v>
      </c>
      <c r="F277" s="36">
        <v>329.06666666666666</v>
      </c>
      <c r="G277" s="36">
        <v>319.93333333333334</v>
      </c>
      <c r="H277" s="36">
        <v>363.23333333333341</v>
      </c>
      <c r="I277" s="36">
        <v>372.36666666666673</v>
      </c>
      <c r="J277" s="36">
        <v>384.88333333333344</v>
      </c>
      <c r="K277" s="31">
        <v>359.85</v>
      </c>
      <c r="L277" s="31">
        <v>338.2</v>
      </c>
      <c r="M277" s="31">
        <v>24.822559999999999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333.25</v>
      </c>
      <c r="D278" s="36">
        <v>333.71666666666664</v>
      </c>
      <c r="E278" s="36">
        <v>331.5333333333333</v>
      </c>
      <c r="F278" s="36">
        <v>329.81666666666666</v>
      </c>
      <c r="G278" s="36">
        <v>327.63333333333333</v>
      </c>
      <c r="H278" s="36">
        <v>335.43333333333328</v>
      </c>
      <c r="I278" s="36">
        <v>337.61666666666656</v>
      </c>
      <c r="J278" s="36">
        <v>339.33333333333326</v>
      </c>
      <c r="K278" s="31">
        <v>335.9</v>
      </c>
      <c r="L278" s="31">
        <v>332</v>
      </c>
      <c r="M278" s="31">
        <v>2.4917199999999999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168.9</v>
      </c>
      <c r="D279" s="36">
        <v>168.13333333333333</v>
      </c>
      <c r="E279" s="36">
        <v>166.36666666666665</v>
      </c>
      <c r="F279" s="36">
        <v>163.83333333333331</v>
      </c>
      <c r="G279" s="36">
        <v>162.06666666666663</v>
      </c>
      <c r="H279" s="36">
        <v>170.66666666666666</v>
      </c>
      <c r="I279" s="36">
        <v>172.43333333333331</v>
      </c>
      <c r="J279" s="36">
        <v>174.96666666666667</v>
      </c>
      <c r="K279" s="31">
        <v>169.9</v>
      </c>
      <c r="L279" s="31">
        <v>165.6</v>
      </c>
      <c r="M279" s="31">
        <v>13.24887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589.20000000000005</v>
      </c>
      <c r="D280" s="36">
        <v>591.23333333333335</v>
      </c>
      <c r="E280" s="36">
        <v>584.01666666666665</v>
      </c>
      <c r="F280" s="36">
        <v>578.83333333333326</v>
      </c>
      <c r="G280" s="36">
        <v>571.61666666666656</v>
      </c>
      <c r="H280" s="36">
        <v>596.41666666666674</v>
      </c>
      <c r="I280" s="36">
        <v>603.63333333333344</v>
      </c>
      <c r="J280" s="36">
        <v>608.81666666666683</v>
      </c>
      <c r="K280" s="31">
        <v>598.45000000000005</v>
      </c>
      <c r="L280" s="31">
        <v>586.04999999999995</v>
      </c>
      <c r="M280" s="31">
        <v>5.6893700000000003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3249.45</v>
      </c>
      <c r="D281" s="36">
        <v>3249.6166666666663</v>
      </c>
      <c r="E281" s="36">
        <v>3214.2833333333328</v>
      </c>
      <c r="F281" s="36">
        <v>3179.1166666666663</v>
      </c>
      <c r="G281" s="36">
        <v>3143.7833333333328</v>
      </c>
      <c r="H281" s="36">
        <v>3284.7833333333328</v>
      </c>
      <c r="I281" s="36">
        <v>3320.1166666666659</v>
      </c>
      <c r="J281" s="36">
        <v>3355.2833333333328</v>
      </c>
      <c r="K281" s="31">
        <v>3284.95</v>
      </c>
      <c r="L281" s="31">
        <v>3214.45</v>
      </c>
      <c r="M281" s="31">
        <v>1.99794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640.20000000000005</v>
      </c>
      <c r="D282" s="36">
        <v>637.33333333333337</v>
      </c>
      <c r="E282" s="36">
        <v>617.66666666666674</v>
      </c>
      <c r="F282" s="36">
        <v>595.13333333333333</v>
      </c>
      <c r="G282" s="36">
        <v>575.4666666666667</v>
      </c>
      <c r="H282" s="36">
        <v>659.86666666666679</v>
      </c>
      <c r="I282" s="36">
        <v>679.53333333333353</v>
      </c>
      <c r="J282" s="36">
        <v>702.06666666666683</v>
      </c>
      <c r="K282" s="31">
        <v>657</v>
      </c>
      <c r="L282" s="31">
        <v>614.79999999999995</v>
      </c>
      <c r="M282" s="31">
        <v>2.13348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482.7</v>
      </c>
      <c r="D283" s="36">
        <v>486.85000000000008</v>
      </c>
      <c r="E283" s="36">
        <v>476.20000000000016</v>
      </c>
      <c r="F283" s="36">
        <v>469.7000000000001</v>
      </c>
      <c r="G283" s="36">
        <v>459.05000000000018</v>
      </c>
      <c r="H283" s="36">
        <v>493.35000000000014</v>
      </c>
      <c r="I283" s="36">
        <v>504.00000000000011</v>
      </c>
      <c r="J283" s="36">
        <v>510.50000000000011</v>
      </c>
      <c r="K283" s="31">
        <v>497.5</v>
      </c>
      <c r="L283" s="31">
        <v>480.35</v>
      </c>
      <c r="M283" s="31">
        <v>7.7469200000000003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256.45</v>
      </c>
      <c r="D284" s="36">
        <v>256.76666666666665</v>
      </c>
      <c r="E284" s="36">
        <v>254.38333333333333</v>
      </c>
      <c r="F284" s="36">
        <v>252.31666666666666</v>
      </c>
      <c r="G284" s="36">
        <v>249.93333333333334</v>
      </c>
      <c r="H284" s="36">
        <v>258.83333333333331</v>
      </c>
      <c r="I284" s="36">
        <v>261.21666666666664</v>
      </c>
      <c r="J284" s="36">
        <v>263.2833333333333</v>
      </c>
      <c r="K284" s="31">
        <v>259.14999999999998</v>
      </c>
      <c r="L284" s="31">
        <v>254.7</v>
      </c>
      <c r="M284" s="31">
        <v>8.21509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1908.1</v>
      </c>
      <c r="D285" s="36">
        <v>1905.3</v>
      </c>
      <c r="E285" s="36">
        <v>1892.85</v>
      </c>
      <c r="F285" s="36">
        <v>1877.6</v>
      </c>
      <c r="G285" s="36">
        <v>1865.1499999999999</v>
      </c>
      <c r="H285" s="36">
        <v>1920.55</v>
      </c>
      <c r="I285" s="36">
        <v>1933.0000000000002</v>
      </c>
      <c r="J285" s="36">
        <v>1948.25</v>
      </c>
      <c r="K285" s="31">
        <v>1917.75</v>
      </c>
      <c r="L285" s="31">
        <v>1890.05</v>
      </c>
      <c r="M285" s="31">
        <v>24.4617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1513.85</v>
      </c>
      <c r="D286" s="36">
        <v>1510.45</v>
      </c>
      <c r="E286" s="36">
        <v>1495.4</v>
      </c>
      <c r="F286" s="36">
        <v>1476.95</v>
      </c>
      <c r="G286" s="36">
        <v>1461.9</v>
      </c>
      <c r="H286" s="36">
        <v>1528.9</v>
      </c>
      <c r="I286" s="36">
        <v>1543.9499999999998</v>
      </c>
      <c r="J286" s="36">
        <v>1562.4</v>
      </c>
      <c r="K286" s="31">
        <v>1525.5</v>
      </c>
      <c r="L286" s="31">
        <v>1492</v>
      </c>
      <c r="M286" s="31">
        <v>7.86524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375.1</v>
      </c>
      <c r="D287" s="36">
        <v>370.4666666666667</v>
      </c>
      <c r="E287" s="36">
        <v>362.98333333333341</v>
      </c>
      <c r="F287" s="36">
        <v>350.86666666666673</v>
      </c>
      <c r="G287" s="36">
        <v>343.38333333333344</v>
      </c>
      <c r="H287" s="36">
        <v>382.58333333333337</v>
      </c>
      <c r="I287" s="36">
        <v>390.06666666666672</v>
      </c>
      <c r="J287" s="36">
        <v>402.18333333333334</v>
      </c>
      <c r="K287" s="31">
        <v>377.95</v>
      </c>
      <c r="L287" s="31">
        <v>358.35</v>
      </c>
      <c r="M287" s="31">
        <v>19.197310000000002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1979.2</v>
      </c>
      <c r="D288" s="36">
        <v>1983.3000000000002</v>
      </c>
      <c r="E288" s="36">
        <v>1965.7000000000003</v>
      </c>
      <c r="F288" s="36">
        <v>1952.2</v>
      </c>
      <c r="G288" s="36">
        <v>1934.6000000000001</v>
      </c>
      <c r="H288" s="36">
        <v>1996.8000000000004</v>
      </c>
      <c r="I288" s="36">
        <v>2014.4000000000003</v>
      </c>
      <c r="J288" s="36">
        <v>2027.9000000000005</v>
      </c>
      <c r="K288" s="31">
        <v>2000.9</v>
      </c>
      <c r="L288" s="31">
        <v>1969.8</v>
      </c>
      <c r="M288" s="31">
        <v>0.44995000000000002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3466.75</v>
      </c>
      <c r="D289" s="36">
        <v>3457.2333333333336</v>
      </c>
      <c r="E289" s="36">
        <v>3434.4666666666672</v>
      </c>
      <c r="F289" s="36">
        <v>3402.1833333333334</v>
      </c>
      <c r="G289" s="36">
        <v>3379.416666666667</v>
      </c>
      <c r="H289" s="36">
        <v>3489.5166666666673</v>
      </c>
      <c r="I289" s="36">
        <v>3512.2833333333338</v>
      </c>
      <c r="J289" s="36">
        <v>3544.5666666666675</v>
      </c>
      <c r="K289" s="31">
        <v>3480</v>
      </c>
      <c r="L289" s="31">
        <v>3424.95</v>
      </c>
      <c r="M289" s="31">
        <v>0.16625999999999999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165.05</v>
      </c>
      <c r="D290" s="36">
        <v>164.21666666666667</v>
      </c>
      <c r="E290" s="36">
        <v>162.23333333333335</v>
      </c>
      <c r="F290" s="36">
        <v>159.41666666666669</v>
      </c>
      <c r="G290" s="36">
        <v>157.43333333333337</v>
      </c>
      <c r="H290" s="36">
        <v>167.03333333333333</v>
      </c>
      <c r="I290" s="36">
        <v>169.01666666666662</v>
      </c>
      <c r="J290" s="36">
        <v>171.83333333333331</v>
      </c>
      <c r="K290" s="31">
        <v>166.2</v>
      </c>
      <c r="L290" s="31">
        <v>161.4</v>
      </c>
      <c r="M290" s="31">
        <v>123.63909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5254.95</v>
      </c>
      <c r="D291" s="36">
        <v>5232.9333333333334</v>
      </c>
      <c r="E291" s="36">
        <v>5158.3666666666668</v>
      </c>
      <c r="F291" s="36">
        <v>5061.7833333333338</v>
      </c>
      <c r="G291" s="36">
        <v>4987.2166666666672</v>
      </c>
      <c r="H291" s="36">
        <v>5329.5166666666664</v>
      </c>
      <c r="I291" s="36">
        <v>5404.0833333333339</v>
      </c>
      <c r="J291" s="36">
        <v>5500.6666666666661</v>
      </c>
      <c r="K291" s="31">
        <v>5307.5</v>
      </c>
      <c r="L291" s="31">
        <v>5136.3500000000004</v>
      </c>
      <c r="M291" s="31">
        <v>2.7224200000000001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13738.75</v>
      </c>
      <c r="D292" s="36">
        <v>13612.916666666666</v>
      </c>
      <c r="E292" s="36">
        <v>13325.833333333332</v>
      </c>
      <c r="F292" s="36">
        <v>12912.916666666666</v>
      </c>
      <c r="G292" s="36">
        <v>12625.833333333332</v>
      </c>
      <c r="H292" s="36">
        <v>14025.833333333332</v>
      </c>
      <c r="I292" s="36">
        <v>14312.916666666664</v>
      </c>
      <c r="J292" s="36">
        <v>14725.833333333332</v>
      </c>
      <c r="K292" s="31">
        <v>13900</v>
      </c>
      <c r="L292" s="31">
        <v>13200</v>
      </c>
      <c r="M292" s="31">
        <v>0.19373000000000001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3526</v>
      </c>
      <c r="D293" s="36">
        <v>3520.3333333333335</v>
      </c>
      <c r="E293" s="36">
        <v>3500.666666666667</v>
      </c>
      <c r="F293" s="36">
        <v>3475.3333333333335</v>
      </c>
      <c r="G293" s="36">
        <v>3455.666666666667</v>
      </c>
      <c r="H293" s="36">
        <v>3545.666666666667</v>
      </c>
      <c r="I293" s="36">
        <v>3565.3333333333339</v>
      </c>
      <c r="J293" s="36">
        <v>3590.666666666667</v>
      </c>
      <c r="K293" s="31">
        <v>3540</v>
      </c>
      <c r="L293" s="31">
        <v>3495</v>
      </c>
      <c r="M293" s="31">
        <v>9.6857699999999998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455.05</v>
      </c>
      <c r="D294" s="36">
        <v>454.48333333333335</v>
      </c>
      <c r="E294" s="36">
        <v>450.11666666666667</v>
      </c>
      <c r="F294" s="36">
        <v>445.18333333333334</v>
      </c>
      <c r="G294" s="36">
        <v>440.81666666666666</v>
      </c>
      <c r="H294" s="36">
        <v>459.41666666666669</v>
      </c>
      <c r="I294" s="36">
        <v>463.78333333333336</v>
      </c>
      <c r="J294" s="36">
        <v>468.7166666666667</v>
      </c>
      <c r="K294" s="31">
        <v>458.85</v>
      </c>
      <c r="L294" s="31">
        <v>449.55</v>
      </c>
      <c r="M294" s="31">
        <v>5.0216900000000004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430.2</v>
      </c>
      <c r="D295" s="36">
        <v>429.08333333333331</v>
      </c>
      <c r="E295" s="36">
        <v>425.41666666666663</v>
      </c>
      <c r="F295" s="36">
        <v>420.63333333333333</v>
      </c>
      <c r="G295" s="36">
        <v>416.96666666666664</v>
      </c>
      <c r="H295" s="36">
        <v>433.86666666666662</v>
      </c>
      <c r="I295" s="36">
        <v>437.53333333333325</v>
      </c>
      <c r="J295" s="36">
        <v>442.31666666666661</v>
      </c>
      <c r="K295" s="31">
        <v>432.75</v>
      </c>
      <c r="L295" s="31">
        <v>424.3</v>
      </c>
      <c r="M295" s="31">
        <v>16.704219999999999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290.3</v>
      </c>
      <c r="D296" s="36">
        <v>291.4666666666667</v>
      </c>
      <c r="E296" s="36">
        <v>287.13333333333338</v>
      </c>
      <c r="F296" s="36">
        <v>283.9666666666667</v>
      </c>
      <c r="G296" s="36">
        <v>279.63333333333338</v>
      </c>
      <c r="H296" s="36">
        <v>294.63333333333338</v>
      </c>
      <c r="I296" s="36">
        <v>298.96666666666664</v>
      </c>
      <c r="J296" s="36">
        <v>302.13333333333338</v>
      </c>
      <c r="K296" s="31">
        <v>295.8</v>
      </c>
      <c r="L296" s="31">
        <v>288.3</v>
      </c>
      <c r="M296" s="31">
        <v>8.8906799999999997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119.85</v>
      </c>
      <c r="D297" s="36">
        <v>120.46666666666665</v>
      </c>
      <c r="E297" s="36">
        <v>118.93333333333331</v>
      </c>
      <c r="F297" s="36">
        <v>118.01666666666665</v>
      </c>
      <c r="G297" s="36">
        <v>116.48333333333331</v>
      </c>
      <c r="H297" s="36">
        <v>121.38333333333331</v>
      </c>
      <c r="I297" s="36">
        <v>122.91666666666664</v>
      </c>
      <c r="J297" s="36">
        <v>123.83333333333331</v>
      </c>
      <c r="K297" s="31">
        <v>122</v>
      </c>
      <c r="L297" s="31">
        <v>119.55</v>
      </c>
      <c r="M297" s="31">
        <v>36.792459999999998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536.1</v>
      </c>
      <c r="D298" s="36">
        <v>533.91666666666663</v>
      </c>
      <c r="E298" s="36">
        <v>527.83333333333326</v>
      </c>
      <c r="F298" s="36">
        <v>519.56666666666661</v>
      </c>
      <c r="G298" s="36">
        <v>513.48333333333323</v>
      </c>
      <c r="H298" s="36">
        <v>542.18333333333328</v>
      </c>
      <c r="I298" s="36">
        <v>548.26666666666654</v>
      </c>
      <c r="J298" s="36">
        <v>556.5333333333333</v>
      </c>
      <c r="K298" s="31">
        <v>540</v>
      </c>
      <c r="L298" s="31">
        <v>525.65</v>
      </c>
      <c r="M298" s="31">
        <v>20.977340000000002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832.5</v>
      </c>
      <c r="D299" s="36">
        <v>833</v>
      </c>
      <c r="E299" s="36">
        <v>822.1</v>
      </c>
      <c r="F299" s="36">
        <v>811.7</v>
      </c>
      <c r="G299" s="36">
        <v>800.80000000000007</v>
      </c>
      <c r="H299" s="36">
        <v>843.4</v>
      </c>
      <c r="I299" s="36">
        <v>854.30000000000007</v>
      </c>
      <c r="J299" s="36">
        <v>864.69999999999993</v>
      </c>
      <c r="K299" s="31">
        <v>843.9</v>
      </c>
      <c r="L299" s="31">
        <v>822.6</v>
      </c>
      <c r="M299" s="31">
        <v>41.95993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5640.2</v>
      </c>
      <c r="D300" s="36">
        <v>5661.083333333333</v>
      </c>
      <c r="E300" s="36">
        <v>5592.2166666666662</v>
      </c>
      <c r="F300" s="36">
        <v>5544.2333333333336</v>
      </c>
      <c r="G300" s="36">
        <v>5475.3666666666668</v>
      </c>
      <c r="H300" s="36">
        <v>5709.0666666666657</v>
      </c>
      <c r="I300" s="36">
        <v>5777.9333333333325</v>
      </c>
      <c r="J300" s="36">
        <v>5825.9166666666652</v>
      </c>
      <c r="K300" s="31">
        <v>5729.95</v>
      </c>
      <c r="L300" s="31">
        <v>5613.1</v>
      </c>
      <c r="M300" s="31">
        <v>0.2351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6294.95</v>
      </c>
      <c r="D301" s="36">
        <v>6267.0666666666666</v>
      </c>
      <c r="E301" s="36">
        <v>6228.1333333333332</v>
      </c>
      <c r="F301" s="36">
        <v>6161.3166666666666</v>
      </c>
      <c r="G301" s="36">
        <v>6122.3833333333332</v>
      </c>
      <c r="H301" s="36">
        <v>6333.8833333333332</v>
      </c>
      <c r="I301" s="36">
        <v>6372.8166666666657</v>
      </c>
      <c r="J301" s="36">
        <v>6439.6333333333332</v>
      </c>
      <c r="K301" s="31">
        <v>6306</v>
      </c>
      <c r="L301" s="31">
        <v>6200.25</v>
      </c>
      <c r="M301" s="31">
        <v>2.4532799999999999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1322.95</v>
      </c>
      <c r="D302" s="36">
        <v>1329.45</v>
      </c>
      <c r="E302" s="36">
        <v>1312.0500000000002</v>
      </c>
      <c r="F302" s="36">
        <v>1301.1500000000001</v>
      </c>
      <c r="G302" s="36">
        <v>1283.7500000000002</v>
      </c>
      <c r="H302" s="36">
        <v>1340.3500000000001</v>
      </c>
      <c r="I302" s="36">
        <v>1357.7500000000002</v>
      </c>
      <c r="J302" s="36">
        <v>1368.65</v>
      </c>
      <c r="K302" s="31">
        <v>1346.85</v>
      </c>
      <c r="L302" s="31">
        <v>1318.55</v>
      </c>
      <c r="M302" s="31">
        <v>13.30415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1300</v>
      </c>
      <c r="D303" s="36">
        <v>1304.5833333333333</v>
      </c>
      <c r="E303" s="36">
        <v>1293.4166666666665</v>
      </c>
      <c r="F303" s="36">
        <v>1286.8333333333333</v>
      </c>
      <c r="G303" s="36">
        <v>1275.6666666666665</v>
      </c>
      <c r="H303" s="36">
        <v>1311.1666666666665</v>
      </c>
      <c r="I303" s="36">
        <v>1322.333333333333</v>
      </c>
      <c r="J303" s="36">
        <v>1328.9166666666665</v>
      </c>
      <c r="K303" s="31">
        <v>1315.75</v>
      </c>
      <c r="L303" s="31">
        <v>1298</v>
      </c>
      <c r="M303" s="31">
        <v>0.89527999999999996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1023.55</v>
      </c>
      <c r="D304" s="36">
        <v>1009.7000000000002</v>
      </c>
      <c r="E304" s="36">
        <v>989.40000000000032</v>
      </c>
      <c r="F304" s="36">
        <v>955.25000000000011</v>
      </c>
      <c r="G304" s="36">
        <v>934.95000000000027</v>
      </c>
      <c r="H304" s="36">
        <v>1043.8500000000004</v>
      </c>
      <c r="I304" s="36">
        <v>1064.1500000000003</v>
      </c>
      <c r="J304" s="36">
        <v>1098.3000000000004</v>
      </c>
      <c r="K304" s="31">
        <v>1030</v>
      </c>
      <c r="L304" s="31">
        <v>975.55</v>
      </c>
      <c r="M304" s="31">
        <v>9.3725900000000006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1200.5</v>
      </c>
      <c r="D305" s="36">
        <v>1209.3</v>
      </c>
      <c r="E305" s="36">
        <v>1187.1999999999998</v>
      </c>
      <c r="F305" s="36">
        <v>1173.8999999999999</v>
      </c>
      <c r="G305" s="36">
        <v>1151.7999999999997</v>
      </c>
      <c r="H305" s="36">
        <v>1222.5999999999999</v>
      </c>
      <c r="I305" s="36">
        <v>1244.6999999999998</v>
      </c>
      <c r="J305" s="36">
        <v>1258</v>
      </c>
      <c r="K305" s="31">
        <v>1231.4000000000001</v>
      </c>
      <c r="L305" s="31">
        <v>1196</v>
      </c>
      <c r="M305" s="31">
        <v>7.7600300000000004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276.7</v>
      </c>
      <c r="D306" s="36">
        <v>277.09999999999997</v>
      </c>
      <c r="E306" s="36">
        <v>272.64999999999992</v>
      </c>
      <c r="F306" s="36">
        <v>268.59999999999997</v>
      </c>
      <c r="G306" s="36">
        <v>264.14999999999992</v>
      </c>
      <c r="H306" s="36">
        <v>281.14999999999992</v>
      </c>
      <c r="I306" s="36">
        <v>285.59999999999997</v>
      </c>
      <c r="J306" s="36">
        <v>289.64999999999992</v>
      </c>
      <c r="K306" s="31">
        <v>281.55</v>
      </c>
      <c r="L306" s="31">
        <v>273.05</v>
      </c>
      <c r="M306" s="31">
        <v>62.912990000000001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1729.4</v>
      </c>
      <c r="D307" s="36">
        <v>1734.1333333333332</v>
      </c>
      <c r="E307" s="36">
        <v>1710.2666666666664</v>
      </c>
      <c r="F307" s="36">
        <v>1691.1333333333332</v>
      </c>
      <c r="G307" s="36">
        <v>1667.2666666666664</v>
      </c>
      <c r="H307" s="36">
        <v>1753.2666666666664</v>
      </c>
      <c r="I307" s="36">
        <v>1777.1333333333332</v>
      </c>
      <c r="J307" s="36">
        <v>1796.2666666666664</v>
      </c>
      <c r="K307" s="31">
        <v>1758</v>
      </c>
      <c r="L307" s="31">
        <v>1715</v>
      </c>
      <c r="M307" s="31">
        <v>22.73255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379</v>
      </c>
      <c r="D308" s="36">
        <v>377.95</v>
      </c>
      <c r="E308" s="36">
        <v>373.7</v>
      </c>
      <c r="F308" s="36">
        <v>368.4</v>
      </c>
      <c r="G308" s="36">
        <v>364.15</v>
      </c>
      <c r="H308" s="36">
        <v>383.25</v>
      </c>
      <c r="I308" s="36">
        <v>387.5</v>
      </c>
      <c r="J308" s="36">
        <v>392.8</v>
      </c>
      <c r="K308" s="31">
        <v>382.2</v>
      </c>
      <c r="L308" s="31">
        <v>372.65</v>
      </c>
      <c r="M308" s="31">
        <v>2.2246999999999999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543.45000000000005</v>
      </c>
      <c r="D309" s="36">
        <v>540.94999999999993</v>
      </c>
      <c r="E309" s="36">
        <v>534.39999999999986</v>
      </c>
      <c r="F309" s="36">
        <v>525.34999999999991</v>
      </c>
      <c r="G309" s="36">
        <v>518.79999999999984</v>
      </c>
      <c r="H309" s="36">
        <v>549.99999999999989</v>
      </c>
      <c r="I309" s="36">
        <v>556.54999999999984</v>
      </c>
      <c r="J309" s="36">
        <v>565.59999999999991</v>
      </c>
      <c r="K309" s="31">
        <v>547.5</v>
      </c>
      <c r="L309" s="31">
        <v>531.9</v>
      </c>
      <c r="M309" s="31">
        <v>1.52518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387.85</v>
      </c>
      <c r="D310" s="36">
        <v>386.25</v>
      </c>
      <c r="E310" s="36">
        <v>383.1</v>
      </c>
      <c r="F310" s="36">
        <v>378.35</v>
      </c>
      <c r="G310" s="36">
        <v>375.20000000000005</v>
      </c>
      <c r="H310" s="36">
        <v>391</v>
      </c>
      <c r="I310" s="36">
        <v>394.15</v>
      </c>
      <c r="J310" s="36">
        <v>398.9</v>
      </c>
      <c r="K310" s="31">
        <v>389.4</v>
      </c>
      <c r="L310" s="31">
        <v>381.5</v>
      </c>
      <c r="M310" s="31">
        <v>4.5356399999999999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172</v>
      </c>
      <c r="D311" s="36">
        <v>172.63333333333335</v>
      </c>
      <c r="E311" s="36">
        <v>170.66666666666671</v>
      </c>
      <c r="F311" s="36">
        <v>169.33333333333337</v>
      </c>
      <c r="G311" s="36">
        <v>167.36666666666673</v>
      </c>
      <c r="H311" s="36">
        <v>173.9666666666667</v>
      </c>
      <c r="I311" s="36">
        <v>175.93333333333334</v>
      </c>
      <c r="J311" s="36">
        <v>177.26666666666668</v>
      </c>
      <c r="K311" s="31">
        <v>174.6</v>
      </c>
      <c r="L311" s="31">
        <v>171.3</v>
      </c>
      <c r="M311" s="31">
        <v>71.990300000000005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133.15</v>
      </c>
      <c r="D312" s="36">
        <v>133.11666666666665</v>
      </c>
      <c r="E312" s="36">
        <v>130.23333333333329</v>
      </c>
      <c r="F312" s="36">
        <v>127.31666666666663</v>
      </c>
      <c r="G312" s="36">
        <v>124.43333333333328</v>
      </c>
      <c r="H312" s="36">
        <v>136.0333333333333</v>
      </c>
      <c r="I312" s="36">
        <v>138.91666666666669</v>
      </c>
      <c r="J312" s="36">
        <v>141.83333333333331</v>
      </c>
      <c r="K312" s="31">
        <v>136</v>
      </c>
      <c r="L312" s="31">
        <v>130.19999999999999</v>
      </c>
      <c r="M312" s="31">
        <v>29.309670000000001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1982.5</v>
      </c>
      <c r="D313" s="36">
        <v>1986.4333333333332</v>
      </c>
      <c r="E313" s="36">
        <v>1968.6666666666663</v>
      </c>
      <c r="F313" s="36">
        <v>1954.833333333333</v>
      </c>
      <c r="G313" s="36">
        <v>1937.0666666666662</v>
      </c>
      <c r="H313" s="36">
        <v>2000.2666666666664</v>
      </c>
      <c r="I313" s="36">
        <v>2018.0333333333333</v>
      </c>
      <c r="J313" s="36">
        <v>2031.8666666666666</v>
      </c>
      <c r="K313" s="31">
        <v>2004.2</v>
      </c>
      <c r="L313" s="31">
        <v>1972.6</v>
      </c>
      <c r="M313" s="31">
        <v>2.0653000000000001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548.5</v>
      </c>
      <c r="D314" s="36">
        <v>547.71666666666658</v>
      </c>
      <c r="E314" s="36">
        <v>541.58333333333314</v>
      </c>
      <c r="F314" s="36">
        <v>534.66666666666652</v>
      </c>
      <c r="G314" s="36">
        <v>528.53333333333308</v>
      </c>
      <c r="H314" s="36">
        <v>554.63333333333321</v>
      </c>
      <c r="I314" s="36">
        <v>560.76666666666665</v>
      </c>
      <c r="J314" s="36">
        <v>567.68333333333328</v>
      </c>
      <c r="K314" s="31">
        <v>553.85</v>
      </c>
      <c r="L314" s="31">
        <v>540.79999999999995</v>
      </c>
      <c r="M314" s="31">
        <v>15.649050000000001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10302.35</v>
      </c>
      <c r="D315" s="36">
        <v>10324</v>
      </c>
      <c r="E315" s="36">
        <v>10251.35</v>
      </c>
      <c r="F315" s="36">
        <v>10200.35</v>
      </c>
      <c r="G315" s="36">
        <v>10127.700000000001</v>
      </c>
      <c r="H315" s="36">
        <v>10375</v>
      </c>
      <c r="I315" s="36">
        <v>10447.650000000001</v>
      </c>
      <c r="J315" s="36">
        <v>10498.65</v>
      </c>
      <c r="K315" s="31">
        <v>10396.65</v>
      </c>
      <c r="L315" s="31">
        <v>10273</v>
      </c>
      <c r="M315" s="31">
        <v>7.05227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2817.6</v>
      </c>
      <c r="D316" s="36">
        <v>2806.0166666666664</v>
      </c>
      <c r="E316" s="36">
        <v>2768.0333333333328</v>
      </c>
      <c r="F316" s="36">
        <v>2718.4666666666662</v>
      </c>
      <c r="G316" s="36">
        <v>2680.4833333333327</v>
      </c>
      <c r="H316" s="36">
        <v>2855.583333333333</v>
      </c>
      <c r="I316" s="36">
        <v>2893.5666666666666</v>
      </c>
      <c r="J316" s="36">
        <v>2943.1333333333332</v>
      </c>
      <c r="K316" s="31">
        <v>2844</v>
      </c>
      <c r="L316" s="31">
        <v>2756.45</v>
      </c>
      <c r="M316" s="31">
        <v>0.84614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954.3</v>
      </c>
      <c r="D317" s="36">
        <v>954.33333333333337</v>
      </c>
      <c r="E317" s="36">
        <v>945.4666666666667</v>
      </c>
      <c r="F317" s="36">
        <v>936.63333333333333</v>
      </c>
      <c r="G317" s="36">
        <v>927.76666666666665</v>
      </c>
      <c r="H317" s="36">
        <v>963.16666666666674</v>
      </c>
      <c r="I317" s="36">
        <v>972.0333333333333</v>
      </c>
      <c r="J317" s="36">
        <v>980.86666666666679</v>
      </c>
      <c r="K317" s="31">
        <v>963.2</v>
      </c>
      <c r="L317" s="31">
        <v>945.5</v>
      </c>
      <c r="M317" s="31">
        <v>2.8707099999999999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686.25</v>
      </c>
      <c r="D318" s="36">
        <v>683.2166666666667</v>
      </c>
      <c r="E318" s="36">
        <v>676.53333333333342</v>
      </c>
      <c r="F318" s="36">
        <v>666.81666666666672</v>
      </c>
      <c r="G318" s="36">
        <v>660.13333333333344</v>
      </c>
      <c r="H318" s="36">
        <v>692.93333333333339</v>
      </c>
      <c r="I318" s="36">
        <v>699.61666666666679</v>
      </c>
      <c r="J318" s="36">
        <v>709.33333333333337</v>
      </c>
      <c r="K318" s="31">
        <v>689.9</v>
      </c>
      <c r="L318" s="31">
        <v>673.5</v>
      </c>
      <c r="M318" s="31">
        <v>4.6114100000000002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2280.9</v>
      </c>
      <c r="D319" s="36">
        <v>2294.7333333333331</v>
      </c>
      <c r="E319" s="36">
        <v>2253.9666666666662</v>
      </c>
      <c r="F319" s="36">
        <v>2227.0333333333333</v>
      </c>
      <c r="G319" s="36">
        <v>2186.2666666666664</v>
      </c>
      <c r="H319" s="36">
        <v>2321.6666666666661</v>
      </c>
      <c r="I319" s="36">
        <v>2362.4333333333334</v>
      </c>
      <c r="J319" s="36">
        <v>2389.3666666666659</v>
      </c>
      <c r="K319" s="31">
        <v>2335.5</v>
      </c>
      <c r="L319" s="31">
        <v>2267.8000000000002</v>
      </c>
      <c r="M319" s="31">
        <v>15.127789999999999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750.75</v>
      </c>
      <c r="D320" s="36">
        <v>746.63333333333333</v>
      </c>
      <c r="E320" s="36">
        <v>736.61666666666667</v>
      </c>
      <c r="F320" s="36">
        <v>722.48333333333335</v>
      </c>
      <c r="G320" s="36">
        <v>712.4666666666667</v>
      </c>
      <c r="H320" s="36">
        <v>760.76666666666665</v>
      </c>
      <c r="I320" s="36">
        <v>770.7833333333333</v>
      </c>
      <c r="J320" s="36">
        <v>784.91666666666663</v>
      </c>
      <c r="K320" s="31">
        <v>756.65</v>
      </c>
      <c r="L320" s="31">
        <v>732.5</v>
      </c>
      <c r="M320" s="31">
        <v>2.76552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977.05</v>
      </c>
      <c r="D321" s="36">
        <v>971.69999999999993</v>
      </c>
      <c r="E321" s="36">
        <v>960.39999999999986</v>
      </c>
      <c r="F321" s="36">
        <v>943.74999999999989</v>
      </c>
      <c r="G321" s="36">
        <v>932.44999999999982</v>
      </c>
      <c r="H321" s="36">
        <v>988.34999999999991</v>
      </c>
      <c r="I321" s="36">
        <v>999.64999999999986</v>
      </c>
      <c r="J321" s="36">
        <v>1016.3</v>
      </c>
      <c r="K321" s="31">
        <v>983</v>
      </c>
      <c r="L321" s="31">
        <v>955.05</v>
      </c>
      <c r="M321" s="31">
        <v>1.12036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1272.2</v>
      </c>
      <c r="D322" s="36">
        <v>1264.7833333333335</v>
      </c>
      <c r="E322" s="36">
        <v>1250.166666666667</v>
      </c>
      <c r="F322" s="36">
        <v>1228.1333333333334</v>
      </c>
      <c r="G322" s="36">
        <v>1213.5166666666669</v>
      </c>
      <c r="H322" s="36">
        <v>1286.8166666666671</v>
      </c>
      <c r="I322" s="36">
        <v>1301.4333333333334</v>
      </c>
      <c r="J322" s="36">
        <v>1323.4666666666672</v>
      </c>
      <c r="K322" s="31">
        <v>1279.4000000000001</v>
      </c>
      <c r="L322" s="31">
        <v>1242.75</v>
      </c>
      <c r="M322" s="31">
        <v>1.07436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1678.15</v>
      </c>
      <c r="D323" s="36">
        <v>1678.6333333333332</v>
      </c>
      <c r="E323" s="36">
        <v>1659.5166666666664</v>
      </c>
      <c r="F323" s="36">
        <v>1640.8833333333332</v>
      </c>
      <c r="G323" s="36">
        <v>1621.7666666666664</v>
      </c>
      <c r="H323" s="36">
        <v>1697.2666666666664</v>
      </c>
      <c r="I323" s="36">
        <v>1716.3833333333332</v>
      </c>
      <c r="J323" s="36">
        <v>1735.0166666666664</v>
      </c>
      <c r="K323" s="31">
        <v>1697.75</v>
      </c>
      <c r="L323" s="31">
        <v>1660</v>
      </c>
      <c r="M323" s="31">
        <v>3.00867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59.8</v>
      </c>
      <c r="D324" s="36">
        <v>60.016666666666673</v>
      </c>
      <c r="E324" s="36">
        <v>59.283333333333346</v>
      </c>
      <c r="F324" s="36">
        <v>58.766666666666673</v>
      </c>
      <c r="G324" s="36">
        <v>58.033333333333346</v>
      </c>
      <c r="H324" s="36">
        <v>60.533333333333346</v>
      </c>
      <c r="I324" s="36">
        <v>61.26666666666668</v>
      </c>
      <c r="J324" s="36">
        <v>61.783333333333346</v>
      </c>
      <c r="K324" s="31">
        <v>60.75</v>
      </c>
      <c r="L324" s="31">
        <v>59.5</v>
      </c>
      <c r="M324" s="31">
        <v>28.980419999999999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61.75</v>
      </c>
      <c r="D325" s="36">
        <v>62.116666666666667</v>
      </c>
      <c r="E325" s="36">
        <v>60.633333333333333</v>
      </c>
      <c r="F325" s="36">
        <v>59.516666666666666</v>
      </c>
      <c r="G325" s="36">
        <v>58.033333333333331</v>
      </c>
      <c r="H325" s="36">
        <v>63.233333333333334</v>
      </c>
      <c r="I325" s="36">
        <v>64.716666666666669</v>
      </c>
      <c r="J325" s="36">
        <v>65.833333333333343</v>
      </c>
      <c r="K325" s="31">
        <v>63.6</v>
      </c>
      <c r="L325" s="31">
        <v>61</v>
      </c>
      <c r="M325" s="31">
        <v>149.76917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1240.8499999999999</v>
      </c>
      <c r="D326" s="36">
        <v>1233.7833333333335</v>
      </c>
      <c r="E326" s="36">
        <v>1224.366666666667</v>
      </c>
      <c r="F326" s="36">
        <v>1207.8833333333334</v>
      </c>
      <c r="G326" s="36">
        <v>1198.4666666666669</v>
      </c>
      <c r="H326" s="36">
        <v>1250.2666666666671</v>
      </c>
      <c r="I326" s="36">
        <v>1259.6833333333336</v>
      </c>
      <c r="J326" s="36">
        <v>1276.1666666666672</v>
      </c>
      <c r="K326" s="31">
        <v>1243.2</v>
      </c>
      <c r="L326" s="31">
        <v>1217.3</v>
      </c>
      <c r="M326" s="31">
        <v>2.6339899999999998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2739.75</v>
      </c>
      <c r="D327" s="36">
        <v>2744.7666666666664</v>
      </c>
      <c r="E327" s="36">
        <v>2701.0333333333328</v>
      </c>
      <c r="F327" s="36">
        <v>2662.3166666666666</v>
      </c>
      <c r="G327" s="36">
        <v>2618.583333333333</v>
      </c>
      <c r="H327" s="36">
        <v>2783.4833333333327</v>
      </c>
      <c r="I327" s="36">
        <v>2827.2166666666662</v>
      </c>
      <c r="J327" s="36">
        <v>2865.9333333333325</v>
      </c>
      <c r="K327" s="31">
        <v>2788.5</v>
      </c>
      <c r="L327" s="31">
        <v>2706.05</v>
      </c>
      <c r="M327" s="31">
        <v>4.2812599999999996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129579.25</v>
      </c>
      <c r="D328" s="36">
        <v>128354.41666666667</v>
      </c>
      <c r="E328" s="36">
        <v>126309.48333333334</v>
      </c>
      <c r="F328" s="36">
        <v>123039.71666666666</v>
      </c>
      <c r="G328" s="36">
        <v>120994.78333333333</v>
      </c>
      <c r="H328" s="36">
        <v>131624.18333333335</v>
      </c>
      <c r="I328" s="36">
        <v>133669.11666666667</v>
      </c>
      <c r="J328" s="36">
        <v>136938.88333333336</v>
      </c>
      <c r="K328" s="31">
        <v>130399.35</v>
      </c>
      <c r="L328" s="31">
        <v>125084.65</v>
      </c>
      <c r="M328" s="31">
        <v>0.17516000000000001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2208.3000000000002</v>
      </c>
      <c r="D329" s="36">
        <v>2198.2833333333333</v>
      </c>
      <c r="E329" s="36">
        <v>2181.5666666666666</v>
      </c>
      <c r="F329" s="36">
        <v>2154.8333333333335</v>
      </c>
      <c r="G329" s="36">
        <v>2138.1166666666668</v>
      </c>
      <c r="H329" s="36">
        <v>2225.0166666666664</v>
      </c>
      <c r="I329" s="36">
        <v>2241.7333333333327</v>
      </c>
      <c r="J329" s="36">
        <v>2268.4666666666662</v>
      </c>
      <c r="K329" s="31">
        <v>2215</v>
      </c>
      <c r="L329" s="31">
        <v>2171.5500000000002</v>
      </c>
      <c r="M329" s="31">
        <v>2.1540699999999999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3199.85</v>
      </c>
      <c r="D330" s="36">
        <v>3198.35</v>
      </c>
      <c r="E330" s="36">
        <v>3168.7</v>
      </c>
      <c r="F330" s="36">
        <v>3137.5499999999997</v>
      </c>
      <c r="G330" s="36">
        <v>3107.8999999999996</v>
      </c>
      <c r="H330" s="36">
        <v>3229.5</v>
      </c>
      <c r="I330" s="36">
        <v>3259.1500000000005</v>
      </c>
      <c r="J330" s="36">
        <v>3290.3</v>
      </c>
      <c r="K330" s="31">
        <v>3228</v>
      </c>
      <c r="L330" s="31">
        <v>3167.2</v>
      </c>
      <c r="M330" s="31">
        <v>3.7282199999999999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1476.3</v>
      </c>
      <c r="D331" s="36">
        <v>1481.5833333333333</v>
      </c>
      <c r="E331" s="36">
        <v>1463.1666666666665</v>
      </c>
      <c r="F331" s="36">
        <v>1450.0333333333333</v>
      </c>
      <c r="G331" s="36">
        <v>1431.6166666666666</v>
      </c>
      <c r="H331" s="36">
        <v>1494.7166666666665</v>
      </c>
      <c r="I331" s="36">
        <v>1513.133333333333</v>
      </c>
      <c r="J331" s="36">
        <v>1526.2666666666664</v>
      </c>
      <c r="K331" s="31">
        <v>1500</v>
      </c>
      <c r="L331" s="31">
        <v>1468.45</v>
      </c>
      <c r="M331" s="31">
        <v>1.9937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1201.95</v>
      </c>
      <c r="D332" s="36">
        <v>1200.95</v>
      </c>
      <c r="E332" s="36">
        <v>1192.95</v>
      </c>
      <c r="F332" s="36">
        <v>1183.95</v>
      </c>
      <c r="G332" s="36">
        <v>1175.95</v>
      </c>
      <c r="H332" s="36">
        <v>1209.95</v>
      </c>
      <c r="I332" s="36">
        <v>1217.95</v>
      </c>
      <c r="J332" s="36">
        <v>1226.95</v>
      </c>
      <c r="K332" s="31">
        <v>1208.95</v>
      </c>
      <c r="L332" s="31">
        <v>1191.95</v>
      </c>
      <c r="M332" s="31">
        <v>2.3330700000000002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811.35</v>
      </c>
      <c r="D333" s="36">
        <v>808.63333333333321</v>
      </c>
      <c r="E333" s="36">
        <v>803.26666666666642</v>
      </c>
      <c r="F333" s="36">
        <v>795.18333333333317</v>
      </c>
      <c r="G333" s="36">
        <v>789.81666666666638</v>
      </c>
      <c r="H333" s="36">
        <v>816.71666666666647</v>
      </c>
      <c r="I333" s="36">
        <v>822.08333333333326</v>
      </c>
      <c r="J333" s="36">
        <v>830.16666666666652</v>
      </c>
      <c r="K333" s="31">
        <v>814</v>
      </c>
      <c r="L333" s="31">
        <v>800.55</v>
      </c>
      <c r="M333" s="31">
        <v>4.49932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131.94999999999999</v>
      </c>
      <c r="D334" s="36">
        <v>131.25</v>
      </c>
      <c r="E334" s="36">
        <v>126.80000000000001</v>
      </c>
      <c r="F334" s="36">
        <v>121.65</v>
      </c>
      <c r="G334" s="36">
        <v>117.20000000000002</v>
      </c>
      <c r="H334" s="36">
        <v>136.4</v>
      </c>
      <c r="I334" s="36">
        <v>140.85</v>
      </c>
      <c r="J334" s="36">
        <v>146</v>
      </c>
      <c r="K334" s="31">
        <v>135.69999999999999</v>
      </c>
      <c r="L334" s="31">
        <v>126.1</v>
      </c>
      <c r="M334" s="31">
        <v>921.88514999999995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3853.2</v>
      </c>
      <c r="D335" s="36">
        <v>3852.4</v>
      </c>
      <c r="E335" s="36">
        <v>3820.8</v>
      </c>
      <c r="F335" s="36">
        <v>3788.4</v>
      </c>
      <c r="G335" s="36">
        <v>3756.8</v>
      </c>
      <c r="H335" s="36">
        <v>3884.8</v>
      </c>
      <c r="I335" s="36">
        <v>3916.3999999999996</v>
      </c>
      <c r="J335" s="36">
        <v>3948.8</v>
      </c>
      <c r="K335" s="31">
        <v>3884</v>
      </c>
      <c r="L335" s="31">
        <v>3820</v>
      </c>
      <c r="M335" s="31">
        <v>0.85726999999999998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856.65</v>
      </c>
      <c r="D336" s="36">
        <v>861.16666666666663</v>
      </c>
      <c r="E336" s="36">
        <v>842.33333333333326</v>
      </c>
      <c r="F336" s="36">
        <v>828.01666666666665</v>
      </c>
      <c r="G336" s="36">
        <v>809.18333333333328</v>
      </c>
      <c r="H336" s="36">
        <v>875.48333333333323</v>
      </c>
      <c r="I336" s="36">
        <v>894.31666666666649</v>
      </c>
      <c r="J336" s="36">
        <v>908.63333333333321</v>
      </c>
      <c r="K336" s="31">
        <v>880</v>
      </c>
      <c r="L336" s="31">
        <v>846.85</v>
      </c>
      <c r="M336" s="31">
        <v>3.12724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81.55</v>
      </c>
      <c r="D337" s="36">
        <v>82</v>
      </c>
      <c r="E337" s="36">
        <v>80.7</v>
      </c>
      <c r="F337" s="36">
        <v>79.850000000000009</v>
      </c>
      <c r="G337" s="36">
        <v>78.550000000000011</v>
      </c>
      <c r="H337" s="36">
        <v>82.85</v>
      </c>
      <c r="I337" s="36">
        <v>84.15</v>
      </c>
      <c r="J337" s="36">
        <v>84.999999999999986</v>
      </c>
      <c r="K337" s="31">
        <v>83.3</v>
      </c>
      <c r="L337" s="31">
        <v>81.150000000000006</v>
      </c>
      <c r="M337" s="31">
        <v>175.53964999999999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166.75</v>
      </c>
      <c r="D338" s="36">
        <v>166.65</v>
      </c>
      <c r="E338" s="36">
        <v>165.8</v>
      </c>
      <c r="F338" s="36">
        <v>164.85</v>
      </c>
      <c r="G338" s="36">
        <v>164</v>
      </c>
      <c r="H338" s="36">
        <v>167.60000000000002</v>
      </c>
      <c r="I338" s="36">
        <v>168.45</v>
      </c>
      <c r="J338" s="36">
        <v>169.40000000000003</v>
      </c>
      <c r="K338" s="31">
        <v>167.5</v>
      </c>
      <c r="L338" s="31">
        <v>165.7</v>
      </c>
      <c r="M338" s="31">
        <v>19.60783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26580.3</v>
      </c>
      <c r="D339" s="36">
        <v>26458.650000000005</v>
      </c>
      <c r="E339" s="36">
        <v>26267.30000000001</v>
      </c>
      <c r="F339" s="36">
        <v>25954.300000000007</v>
      </c>
      <c r="G339" s="36">
        <v>25762.950000000012</v>
      </c>
      <c r="H339" s="36">
        <v>26771.650000000009</v>
      </c>
      <c r="I339" s="36">
        <v>26963.000000000007</v>
      </c>
      <c r="J339" s="36">
        <v>27276.000000000007</v>
      </c>
      <c r="K339" s="31">
        <v>26650</v>
      </c>
      <c r="L339" s="31">
        <v>26145.65</v>
      </c>
      <c r="M339" s="31">
        <v>1.0340800000000001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87.35</v>
      </c>
      <c r="D340" s="36">
        <v>87.666666666666671</v>
      </c>
      <c r="E340" s="36">
        <v>86.683333333333337</v>
      </c>
      <c r="F340" s="36">
        <v>86.016666666666666</v>
      </c>
      <c r="G340" s="36">
        <v>85.033333333333331</v>
      </c>
      <c r="H340" s="36">
        <v>88.333333333333343</v>
      </c>
      <c r="I340" s="36">
        <v>89.316666666666663</v>
      </c>
      <c r="J340" s="36">
        <v>89.983333333333348</v>
      </c>
      <c r="K340" s="31">
        <v>88.65</v>
      </c>
      <c r="L340" s="31">
        <v>87</v>
      </c>
      <c r="M340" s="31">
        <v>28.35004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64.599999999999994</v>
      </c>
      <c r="D341" s="36">
        <v>64.8</v>
      </c>
      <c r="E341" s="36">
        <v>64.05</v>
      </c>
      <c r="F341" s="36">
        <v>63.5</v>
      </c>
      <c r="G341" s="36">
        <v>62.75</v>
      </c>
      <c r="H341" s="36">
        <v>65.349999999999994</v>
      </c>
      <c r="I341" s="36">
        <v>66.099999999999994</v>
      </c>
      <c r="J341" s="36">
        <v>66.649999999999991</v>
      </c>
      <c r="K341" s="31">
        <v>65.55</v>
      </c>
      <c r="L341" s="31">
        <v>64.25</v>
      </c>
      <c r="M341" s="31">
        <v>127.51253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447.85</v>
      </c>
      <c r="D342" s="36">
        <v>443.41666666666669</v>
      </c>
      <c r="E342" s="36">
        <v>437.83333333333337</v>
      </c>
      <c r="F342" s="36">
        <v>427.81666666666666</v>
      </c>
      <c r="G342" s="36">
        <v>422.23333333333335</v>
      </c>
      <c r="H342" s="36">
        <v>453.43333333333339</v>
      </c>
      <c r="I342" s="36">
        <v>459.01666666666677</v>
      </c>
      <c r="J342" s="36">
        <v>469.03333333333342</v>
      </c>
      <c r="K342" s="31">
        <v>449</v>
      </c>
      <c r="L342" s="31">
        <v>433.4</v>
      </c>
      <c r="M342" s="31">
        <v>8.8935700000000004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253.45</v>
      </c>
      <c r="D343" s="36">
        <v>252.79999999999998</v>
      </c>
      <c r="E343" s="36">
        <v>249.74999999999997</v>
      </c>
      <c r="F343" s="36">
        <v>246.04999999999998</v>
      </c>
      <c r="G343" s="36">
        <v>242.99999999999997</v>
      </c>
      <c r="H343" s="36">
        <v>256.5</v>
      </c>
      <c r="I343" s="36">
        <v>259.54999999999995</v>
      </c>
      <c r="J343" s="36">
        <v>263.25</v>
      </c>
      <c r="K343" s="31">
        <v>255.85</v>
      </c>
      <c r="L343" s="31">
        <v>249.1</v>
      </c>
      <c r="M343" s="31">
        <v>57.459319999999998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209.65</v>
      </c>
      <c r="D344" s="36">
        <v>208.66666666666666</v>
      </c>
      <c r="E344" s="36">
        <v>204.68333333333331</v>
      </c>
      <c r="F344" s="36">
        <v>199.71666666666664</v>
      </c>
      <c r="G344" s="36">
        <v>195.73333333333329</v>
      </c>
      <c r="H344" s="36">
        <v>213.63333333333333</v>
      </c>
      <c r="I344" s="36">
        <v>217.61666666666667</v>
      </c>
      <c r="J344" s="36">
        <v>222.58333333333334</v>
      </c>
      <c r="K344" s="31">
        <v>212.65</v>
      </c>
      <c r="L344" s="31">
        <v>203.7</v>
      </c>
      <c r="M344" s="31">
        <v>228.11186000000001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51.4</v>
      </c>
      <c r="D345" s="36">
        <v>51.183333333333337</v>
      </c>
      <c r="E345" s="36">
        <v>50.366666666666674</v>
      </c>
      <c r="F345" s="36">
        <v>49.333333333333336</v>
      </c>
      <c r="G345" s="36">
        <v>48.516666666666673</v>
      </c>
      <c r="H345" s="36">
        <v>52.216666666666676</v>
      </c>
      <c r="I345" s="36">
        <v>53.033333333333339</v>
      </c>
      <c r="J345" s="36">
        <v>54.066666666666677</v>
      </c>
      <c r="K345" s="31">
        <v>52</v>
      </c>
      <c r="L345" s="31">
        <v>50.15</v>
      </c>
      <c r="M345" s="31">
        <v>76.332920000000001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273.55</v>
      </c>
      <c r="D346" s="36">
        <v>272.59999999999997</v>
      </c>
      <c r="E346" s="36">
        <v>269.64999999999992</v>
      </c>
      <c r="F346" s="36">
        <v>265.74999999999994</v>
      </c>
      <c r="G346" s="36">
        <v>262.7999999999999</v>
      </c>
      <c r="H346" s="36">
        <v>276.49999999999994</v>
      </c>
      <c r="I346" s="36">
        <v>279.45</v>
      </c>
      <c r="J346" s="36">
        <v>283.34999999999997</v>
      </c>
      <c r="K346" s="31">
        <v>275.55</v>
      </c>
      <c r="L346" s="31">
        <v>268.7</v>
      </c>
      <c r="M346" s="31">
        <v>9.6313300000000002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311.14999999999998</v>
      </c>
      <c r="D347" s="36">
        <v>311.21666666666664</v>
      </c>
      <c r="E347" s="36">
        <v>308.08333333333326</v>
      </c>
      <c r="F347" s="36">
        <v>305.01666666666659</v>
      </c>
      <c r="G347" s="36">
        <v>301.88333333333321</v>
      </c>
      <c r="H347" s="36">
        <v>314.2833333333333</v>
      </c>
      <c r="I347" s="36">
        <v>317.41666666666663</v>
      </c>
      <c r="J347" s="36">
        <v>320.48333333333335</v>
      </c>
      <c r="K347" s="31">
        <v>314.35000000000002</v>
      </c>
      <c r="L347" s="31">
        <v>308.14999999999998</v>
      </c>
      <c r="M347" s="31">
        <v>126.82889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382.5</v>
      </c>
      <c r="D348" s="36">
        <v>384.48333333333335</v>
      </c>
      <c r="E348" s="36">
        <v>378.11666666666667</v>
      </c>
      <c r="F348" s="36">
        <v>373.73333333333335</v>
      </c>
      <c r="G348" s="36">
        <v>367.36666666666667</v>
      </c>
      <c r="H348" s="36">
        <v>388.86666666666667</v>
      </c>
      <c r="I348" s="36">
        <v>395.23333333333335</v>
      </c>
      <c r="J348" s="36">
        <v>399.61666666666667</v>
      </c>
      <c r="K348" s="31">
        <v>390.85</v>
      </c>
      <c r="L348" s="31">
        <v>380.1</v>
      </c>
      <c r="M348" s="31">
        <v>2.7454200000000002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1443.35</v>
      </c>
      <c r="D349" s="36">
        <v>1439.3666666666668</v>
      </c>
      <c r="E349" s="36">
        <v>1427.1333333333337</v>
      </c>
      <c r="F349" s="36">
        <v>1410.916666666667</v>
      </c>
      <c r="G349" s="36">
        <v>1398.6833333333338</v>
      </c>
      <c r="H349" s="36">
        <v>1455.5833333333335</v>
      </c>
      <c r="I349" s="36">
        <v>1467.8166666666666</v>
      </c>
      <c r="J349" s="36">
        <v>1484.0333333333333</v>
      </c>
      <c r="K349" s="31">
        <v>1451.6</v>
      </c>
      <c r="L349" s="31">
        <v>1423.15</v>
      </c>
      <c r="M349" s="31">
        <v>2.9561099999999998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205.05</v>
      </c>
      <c r="D350" s="36">
        <v>205.76666666666665</v>
      </c>
      <c r="E350" s="36">
        <v>203.5333333333333</v>
      </c>
      <c r="F350" s="36">
        <v>202.01666666666665</v>
      </c>
      <c r="G350" s="36">
        <v>199.7833333333333</v>
      </c>
      <c r="H350" s="36">
        <v>207.2833333333333</v>
      </c>
      <c r="I350" s="36">
        <v>209.51666666666665</v>
      </c>
      <c r="J350" s="36">
        <v>211.0333333333333</v>
      </c>
      <c r="K350" s="31">
        <v>208</v>
      </c>
      <c r="L350" s="31">
        <v>204.25</v>
      </c>
      <c r="M350" s="31">
        <v>121.71662999999999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372.15</v>
      </c>
      <c r="D351" s="36">
        <v>375.08333333333331</v>
      </c>
      <c r="E351" s="36">
        <v>367.06666666666661</v>
      </c>
      <c r="F351" s="36">
        <v>361.98333333333329</v>
      </c>
      <c r="G351" s="36">
        <v>353.96666666666658</v>
      </c>
      <c r="H351" s="36">
        <v>380.16666666666663</v>
      </c>
      <c r="I351" s="36">
        <v>388.18333333333339</v>
      </c>
      <c r="J351" s="36">
        <v>393.26666666666665</v>
      </c>
      <c r="K351" s="31">
        <v>383.1</v>
      </c>
      <c r="L351" s="31">
        <v>370</v>
      </c>
      <c r="M351" s="31">
        <v>44.864319999999999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1346.8</v>
      </c>
      <c r="D352" s="36">
        <v>1326.8666666666666</v>
      </c>
      <c r="E352" s="36">
        <v>1274.9333333333332</v>
      </c>
      <c r="F352" s="36">
        <v>1203.0666666666666</v>
      </c>
      <c r="G352" s="36">
        <v>1151.1333333333332</v>
      </c>
      <c r="H352" s="36">
        <v>1398.7333333333331</v>
      </c>
      <c r="I352" s="36">
        <v>1450.6666666666665</v>
      </c>
      <c r="J352" s="36">
        <v>1522.5333333333331</v>
      </c>
      <c r="K352" s="31">
        <v>1378.8</v>
      </c>
      <c r="L352" s="31">
        <v>1255</v>
      </c>
      <c r="M352" s="31">
        <v>92.142340000000004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635.45000000000005</v>
      </c>
      <c r="D353" s="36">
        <v>636.6</v>
      </c>
      <c r="E353" s="36">
        <v>630.20000000000005</v>
      </c>
      <c r="F353" s="36">
        <v>624.95000000000005</v>
      </c>
      <c r="G353" s="36">
        <v>618.55000000000007</v>
      </c>
      <c r="H353" s="36">
        <v>641.85</v>
      </c>
      <c r="I353" s="36">
        <v>648.24999999999989</v>
      </c>
      <c r="J353" s="36">
        <v>653.5</v>
      </c>
      <c r="K353" s="31">
        <v>643</v>
      </c>
      <c r="L353" s="31">
        <v>631.35</v>
      </c>
      <c r="M353" s="31">
        <v>24.880299999999998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4212.8</v>
      </c>
      <c r="D354" s="36">
        <v>4215.1333333333332</v>
      </c>
      <c r="E354" s="36">
        <v>4172.8166666666666</v>
      </c>
      <c r="F354" s="36">
        <v>4132.833333333333</v>
      </c>
      <c r="G354" s="36">
        <v>4090.5166666666664</v>
      </c>
      <c r="H354" s="36">
        <v>4255.1166666666668</v>
      </c>
      <c r="I354" s="36">
        <v>4297.4333333333325</v>
      </c>
      <c r="J354" s="36">
        <v>4337.416666666667</v>
      </c>
      <c r="K354" s="31">
        <v>4257.45</v>
      </c>
      <c r="L354" s="31">
        <v>4175.1499999999996</v>
      </c>
      <c r="M354" s="31">
        <v>1.80409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226.95</v>
      </c>
      <c r="D355" s="36">
        <v>226.73333333333335</v>
      </c>
      <c r="E355" s="36">
        <v>225.51666666666671</v>
      </c>
      <c r="F355" s="36">
        <v>224.08333333333337</v>
      </c>
      <c r="G355" s="36">
        <v>222.86666666666673</v>
      </c>
      <c r="H355" s="36">
        <v>228.16666666666669</v>
      </c>
      <c r="I355" s="36">
        <v>229.38333333333333</v>
      </c>
      <c r="J355" s="36">
        <v>230.81666666666666</v>
      </c>
      <c r="K355" s="31">
        <v>227.95</v>
      </c>
      <c r="L355" s="31">
        <v>225.3</v>
      </c>
      <c r="M355" s="31">
        <v>2.4765799999999998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38512.75</v>
      </c>
      <c r="D356" s="36">
        <v>38588.666666666664</v>
      </c>
      <c r="E356" s="36">
        <v>38288.133333333331</v>
      </c>
      <c r="F356" s="36">
        <v>38063.51666666667</v>
      </c>
      <c r="G356" s="36">
        <v>37762.983333333337</v>
      </c>
      <c r="H356" s="36">
        <v>38813.283333333326</v>
      </c>
      <c r="I356" s="36">
        <v>39113.816666666666</v>
      </c>
      <c r="J356" s="36">
        <v>39338.43333333332</v>
      </c>
      <c r="K356" s="31">
        <v>38889.199999999997</v>
      </c>
      <c r="L356" s="31">
        <v>38364.050000000003</v>
      </c>
      <c r="M356" s="31">
        <v>0.16472999999999999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1575</v>
      </c>
      <c r="D357" s="36">
        <v>1565.3500000000001</v>
      </c>
      <c r="E357" s="36">
        <v>1549.7000000000003</v>
      </c>
      <c r="F357" s="36">
        <v>1524.4</v>
      </c>
      <c r="G357" s="36">
        <v>1508.7500000000002</v>
      </c>
      <c r="H357" s="36">
        <v>1590.6500000000003</v>
      </c>
      <c r="I357" s="36">
        <v>1606.3000000000004</v>
      </c>
      <c r="J357" s="36">
        <v>1631.6000000000004</v>
      </c>
      <c r="K357" s="31">
        <v>1581</v>
      </c>
      <c r="L357" s="31">
        <v>1540.05</v>
      </c>
      <c r="M357" s="31">
        <v>4.2247300000000001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794.65</v>
      </c>
      <c r="D358" s="36">
        <v>795.63333333333321</v>
      </c>
      <c r="E358" s="36">
        <v>782.56666666666638</v>
      </c>
      <c r="F358" s="36">
        <v>770.48333333333312</v>
      </c>
      <c r="G358" s="36">
        <v>757.41666666666629</v>
      </c>
      <c r="H358" s="36">
        <v>807.71666666666647</v>
      </c>
      <c r="I358" s="36">
        <v>820.7833333333333</v>
      </c>
      <c r="J358" s="36">
        <v>832.86666666666656</v>
      </c>
      <c r="K358" s="31">
        <v>808.7</v>
      </c>
      <c r="L358" s="31">
        <v>783.55</v>
      </c>
      <c r="M358" s="31">
        <v>14.646940000000001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251.55</v>
      </c>
      <c r="D359" s="36">
        <v>253.08333333333334</v>
      </c>
      <c r="E359" s="36">
        <v>249.56666666666666</v>
      </c>
      <c r="F359" s="36">
        <v>247.58333333333331</v>
      </c>
      <c r="G359" s="36">
        <v>244.06666666666663</v>
      </c>
      <c r="H359" s="36">
        <v>255.06666666666669</v>
      </c>
      <c r="I359" s="36">
        <v>258.58333333333337</v>
      </c>
      <c r="J359" s="36">
        <v>260.56666666666672</v>
      </c>
      <c r="K359" s="31">
        <v>256.60000000000002</v>
      </c>
      <c r="L359" s="31">
        <v>251.1</v>
      </c>
      <c r="M359" s="31">
        <v>13.692069999999999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7389.4</v>
      </c>
      <c r="D360" s="36">
        <v>7424.0333333333328</v>
      </c>
      <c r="E360" s="36">
        <v>7329.0166666666655</v>
      </c>
      <c r="F360" s="36">
        <v>7268.6333333333323</v>
      </c>
      <c r="G360" s="36">
        <v>7173.616666666665</v>
      </c>
      <c r="H360" s="36">
        <v>7484.4166666666661</v>
      </c>
      <c r="I360" s="36">
        <v>7579.4333333333325</v>
      </c>
      <c r="J360" s="36">
        <v>7639.8166666666666</v>
      </c>
      <c r="K360" s="31">
        <v>7519.05</v>
      </c>
      <c r="L360" s="31">
        <v>7363.65</v>
      </c>
      <c r="M360" s="31">
        <v>2.6480600000000001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222.65</v>
      </c>
      <c r="D361" s="36">
        <v>223.15</v>
      </c>
      <c r="E361" s="36">
        <v>220.9</v>
      </c>
      <c r="F361" s="36">
        <v>219.15</v>
      </c>
      <c r="G361" s="36">
        <v>216.9</v>
      </c>
      <c r="H361" s="36">
        <v>224.9</v>
      </c>
      <c r="I361" s="36">
        <v>227.15</v>
      </c>
      <c r="J361" s="36">
        <v>228.9</v>
      </c>
      <c r="K361" s="31">
        <v>225.4</v>
      </c>
      <c r="L361" s="31">
        <v>221.4</v>
      </c>
      <c r="M361" s="31">
        <v>39.415349999999997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4268.95</v>
      </c>
      <c r="D362" s="36">
        <v>4266.9833333333336</v>
      </c>
      <c r="E362" s="36">
        <v>4231.9666666666672</v>
      </c>
      <c r="F362" s="36">
        <v>4194.9833333333336</v>
      </c>
      <c r="G362" s="36">
        <v>4159.9666666666672</v>
      </c>
      <c r="H362" s="36">
        <v>4303.9666666666672</v>
      </c>
      <c r="I362" s="36">
        <v>4338.9833333333336</v>
      </c>
      <c r="J362" s="36">
        <v>4375.9666666666672</v>
      </c>
      <c r="K362" s="31">
        <v>4302</v>
      </c>
      <c r="L362" s="31">
        <v>4230</v>
      </c>
      <c r="M362" s="31">
        <v>0.68213000000000001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2244.65</v>
      </c>
      <c r="D363" s="36">
        <v>2245.2999999999997</v>
      </c>
      <c r="E363" s="36">
        <v>2220.5999999999995</v>
      </c>
      <c r="F363" s="36">
        <v>2196.5499999999997</v>
      </c>
      <c r="G363" s="36">
        <v>2171.8499999999995</v>
      </c>
      <c r="H363" s="36">
        <v>2269.3499999999995</v>
      </c>
      <c r="I363" s="36">
        <v>2294.0499999999993</v>
      </c>
      <c r="J363" s="36">
        <v>2318.0999999999995</v>
      </c>
      <c r="K363" s="31">
        <v>2270</v>
      </c>
      <c r="L363" s="31">
        <v>2221.25</v>
      </c>
      <c r="M363" s="31">
        <v>1.20275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3515.9</v>
      </c>
      <c r="D364" s="36">
        <v>3501.3000000000006</v>
      </c>
      <c r="E364" s="36">
        <v>3480.6500000000015</v>
      </c>
      <c r="F364" s="36">
        <v>3445.400000000001</v>
      </c>
      <c r="G364" s="36">
        <v>3424.7500000000018</v>
      </c>
      <c r="H364" s="36">
        <v>3536.5500000000011</v>
      </c>
      <c r="I364" s="36">
        <v>3557.2</v>
      </c>
      <c r="J364" s="36">
        <v>3592.4500000000007</v>
      </c>
      <c r="K364" s="31">
        <v>3521.95</v>
      </c>
      <c r="L364" s="31">
        <v>3466.05</v>
      </c>
      <c r="M364" s="31">
        <v>2.5756700000000001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2715.1</v>
      </c>
      <c r="D365" s="36">
        <v>2715.75</v>
      </c>
      <c r="E365" s="36">
        <v>2677.9</v>
      </c>
      <c r="F365" s="36">
        <v>2640.7000000000003</v>
      </c>
      <c r="G365" s="36">
        <v>2602.8500000000004</v>
      </c>
      <c r="H365" s="36">
        <v>2752.95</v>
      </c>
      <c r="I365" s="36">
        <v>2790.8</v>
      </c>
      <c r="J365" s="36">
        <v>2827.9999999999995</v>
      </c>
      <c r="K365" s="31">
        <v>2753.6</v>
      </c>
      <c r="L365" s="31">
        <v>2678.55</v>
      </c>
      <c r="M365" s="31">
        <v>6.91045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931.4</v>
      </c>
      <c r="D366" s="36">
        <v>927.80000000000007</v>
      </c>
      <c r="E366" s="36">
        <v>917.60000000000014</v>
      </c>
      <c r="F366" s="36">
        <v>903.80000000000007</v>
      </c>
      <c r="G366" s="36">
        <v>893.60000000000014</v>
      </c>
      <c r="H366" s="36">
        <v>941.60000000000014</v>
      </c>
      <c r="I366" s="36">
        <v>951.80000000000018</v>
      </c>
      <c r="J366" s="36">
        <v>965.60000000000014</v>
      </c>
      <c r="K366" s="31">
        <v>938</v>
      </c>
      <c r="L366" s="31">
        <v>914</v>
      </c>
      <c r="M366" s="31">
        <v>17.978359999999999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138.85</v>
      </c>
      <c r="D367" s="36">
        <v>138.53333333333333</v>
      </c>
      <c r="E367" s="36">
        <v>137.36666666666667</v>
      </c>
      <c r="F367" s="36">
        <v>135.88333333333335</v>
      </c>
      <c r="G367" s="36">
        <v>134.7166666666667</v>
      </c>
      <c r="H367" s="36">
        <v>140.01666666666665</v>
      </c>
      <c r="I367" s="36">
        <v>141.18333333333334</v>
      </c>
      <c r="J367" s="36">
        <v>142.66666666666663</v>
      </c>
      <c r="K367" s="31">
        <v>139.69999999999999</v>
      </c>
      <c r="L367" s="31">
        <v>137.05000000000001</v>
      </c>
      <c r="M367" s="31">
        <v>45.584119999999999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780.75</v>
      </c>
      <c r="D368" s="36">
        <v>780.05000000000007</v>
      </c>
      <c r="E368" s="36">
        <v>774.70000000000016</v>
      </c>
      <c r="F368" s="36">
        <v>768.65000000000009</v>
      </c>
      <c r="G368" s="36">
        <v>763.30000000000018</v>
      </c>
      <c r="H368" s="36">
        <v>786.10000000000014</v>
      </c>
      <c r="I368" s="36">
        <v>791.45</v>
      </c>
      <c r="J368" s="36">
        <v>797.50000000000011</v>
      </c>
      <c r="K368" s="31">
        <v>785.4</v>
      </c>
      <c r="L368" s="31">
        <v>774</v>
      </c>
      <c r="M368" s="31">
        <v>2.16364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351.45</v>
      </c>
      <c r="D369" s="36">
        <v>351.61666666666662</v>
      </c>
      <c r="E369" s="36">
        <v>347.48333333333323</v>
      </c>
      <c r="F369" s="36">
        <v>343.51666666666659</v>
      </c>
      <c r="G369" s="36">
        <v>339.38333333333321</v>
      </c>
      <c r="H369" s="36">
        <v>355.58333333333326</v>
      </c>
      <c r="I369" s="36">
        <v>359.71666666666658</v>
      </c>
      <c r="J369" s="36">
        <v>363.68333333333328</v>
      </c>
      <c r="K369" s="31">
        <v>355.75</v>
      </c>
      <c r="L369" s="31">
        <v>347.65</v>
      </c>
      <c r="M369" s="31">
        <v>3.23509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1489.9</v>
      </c>
      <c r="D370" s="36">
        <v>1489.45</v>
      </c>
      <c r="E370" s="36">
        <v>1475.5</v>
      </c>
      <c r="F370" s="36">
        <v>1461.1</v>
      </c>
      <c r="G370" s="36">
        <v>1447.1499999999999</v>
      </c>
      <c r="H370" s="36">
        <v>1503.8500000000001</v>
      </c>
      <c r="I370" s="36">
        <v>1517.8000000000004</v>
      </c>
      <c r="J370" s="36">
        <v>1532.2000000000003</v>
      </c>
      <c r="K370" s="31">
        <v>1503.4</v>
      </c>
      <c r="L370" s="31">
        <v>1475.05</v>
      </c>
      <c r="M370" s="31">
        <v>0.43103000000000002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5484.85</v>
      </c>
      <c r="D371" s="36">
        <v>5493.6500000000005</v>
      </c>
      <c r="E371" s="36">
        <v>5422.7500000000009</v>
      </c>
      <c r="F371" s="36">
        <v>5360.6500000000005</v>
      </c>
      <c r="G371" s="36">
        <v>5289.7500000000009</v>
      </c>
      <c r="H371" s="36">
        <v>5555.7500000000009</v>
      </c>
      <c r="I371" s="36">
        <v>5626.6500000000005</v>
      </c>
      <c r="J371" s="36">
        <v>5688.7500000000009</v>
      </c>
      <c r="K371" s="31">
        <v>5564.55</v>
      </c>
      <c r="L371" s="31">
        <v>5431.55</v>
      </c>
      <c r="M371" s="31">
        <v>3.4731900000000002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1051.3499999999999</v>
      </c>
      <c r="D372" s="36">
        <v>1052.0333333333333</v>
      </c>
      <c r="E372" s="36">
        <v>1041.0666666666666</v>
      </c>
      <c r="F372" s="36">
        <v>1030.7833333333333</v>
      </c>
      <c r="G372" s="36">
        <v>1019.8166666666666</v>
      </c>
      <c r="H372" s="36">
        <v>1062.3166666666666</v>
      </c>
      <c r="I372" s="36">
        <v>1073.2833333333333</v>
      </c>
      <c r="J372" s="36">
        <v>1083.5666666666666</v>
      </c>
      <c r="K372" s="31">
        <v>1063</v>
      </c>
      <c r="L372" s="31">
        <v>1041.75</v>
      </c>
      <c r="M372" s="31">
        <v>1.2498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435.55</v>
      </c>
      <c r="D373" s="36">
        <v>437.01666666666665</v>
      </c>
      <c r="E373" s="36">
        <v>426.5333333333333</v>
      </c>
      <c r="F373" s="36">
        <v>417.51666666666665</v>
      </c>
      <c r="G373" s="36">
        <v>407.0333333333333</v>
      </c>
      <c r="H373" s="36">
        <v>446.0333333333333</v>
      </c>
      <c r="I373" s="36">
        <v>456.51666666666665</v>
      </c>
      <c r="J373" s="36">
        <v>465.5333333333333</v>
      </c>
      <c r="K373" s="31">
        <v>447.5</v>
      </c>
      <c r="L373" s="31">
        <v>428</v>
      </c>
      <c r="M373" s="31">
        <v>13.86162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382.6</v>
      </c>
      <c r="D374" s="36">
        <v>383.7</v>
      </c>
      <c r="E374" s="36">
        <v>378.4</v>
      </c>
      <c r="F374" s="36">
        <v>374.2</v>
      </c>
      <c r="G374" s="36">
        <v>368.9</v>
      </c>
      <c r="H374" s="36">
        <v>387.9</v>
      </c>
      <c r="I374" s="36">
        <v>393.20000000000005</v>
      </c>
      <c r="J374" s="36">
        <v>397.4</v>
      </c>
      <c r="K374" s="31">
        <v>389</v>
      </c>
      <c r="L374" s="31">
        <v>379.5</v>
      </c>
      <c r="M374" s="31">
        <v>105.89854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237.2</v>
      </c>
      <c r="D375" s="36">
        <v>236.73333333333335</v>
      </c>
      <c r="E375" s="36">
        <v>235.2166666666667</v>
      </c>
      <c r="F375" s="36">
        <v>233.23333333333335</v>
      </c>
      <c r="G375" s="36">
        <v>231.7166666666667</v>
      </c>
      <c r="H375" s="36">
        <v>238.7166666666667</v>
      </c>
      <c r="I375" s="36">
        <v>240.23333333333335</v>
      </c>
      <c r="J375" s="36">
        <v>242.2166666666667</v>
      </c>
      <c r="K375" s="31">
        <v>238.25</v>
      </c>
      <c r="L375" s="31">
        <v>234.75</v>
      </c>
      <c r="M375" s="31">
        <v>126.65998999999999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556</v>
      </c>
      <c r="D376" s="36">
        <v>556.66666666666663</v>
      </c>
      <c r="E376" s="36">
        <v>549.5333333333333</v>
      </c>
      <c r="F376" s="36">
        <v>543.06666666666672</v>
      </c>
      <c r="G376" s="36">
        <v>535.93333333333339</v>
      </c>
      <c r="H376" s="36">
        <v>563.13333333333321</v>
      </c>
      <c r="I376" s="36">
        <v>570.26666666666665</v>
      </c>
      <c r="J376" s="36">
        <v>576.73333333333312</v>
      </c>
      <c r="K376" s="31">
        <v>563.79999999999995</v>
      </c>
      <c r="L376" s="31">
        <v>550.20000000000005</v>
      </c>
      <c r="M376" s="31">
        <v>9.7733899999999991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1178.9000000000001</v>
      </c>
      <c r="D377" s="36">
        <v>1168.9166666666667</v>
      </c>
      <c r="E377" s="36">
        <v>1151.9833333333336</v>
      </c>
      <c r="F377" s="36">
        <v>1125.0666666666668</v>
      </c>
      <c r="G377" s="36">
        <v>1108.1333333333337</v>
      </c>
      <c r="H377" s="36">
        <v>1195.8333333333335</v>
      </c>
      <c r="I377" s="36">
        <v>1212.7666666666664</v>
      </c>
      <c r="J377" s="36">
        <v>1239.6833333333334</v>
      </c>
      <c r="K377" s="31">
        <v>1185.8499999999999</v>
      </c>
      <c r="L377" s="31">
        <v>1142</v>
      </c>
      <c r="M377" s="31">
        <v>8.5805900000000008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742.75</v>
      </c>
      <c r="D378" s="36">
        <v>742.1</v>
      </c>
      <c r="E378" s="36">
        <v>732.90000000000009</v>
      </c>
      <c r="F378" s="36">
        <v>723.05000000000007</v>
      </c>
      <c r="G378" s="36">
        <v>713.85000000000014</v>
      </c>
      <c r="H378" s="36">
        <v>751.95</v>
      </c>
      <c r="I378" s="36">
        <v>761.15000000000009</v>
      </c>
      <c r="J378" s="36">
        <v>771</v>
      </c>
      <c r="K378" s="31">
        <v>751.3</v>
      </c>
      <c r="L378" s="31">
        <v>732.25</v>
      </c>
      <c r="M378" s="31">
        <v>1.69706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183.75</v>
      </c>
      <c r="D379" s="36">
        <v>183.16666666666666</v>
      </c>
      <c r="E379" s="36">
        <v>181.33333333333331</v>
      </c>
      <c r="F379" s="36">
        <v>178.91666666666666</v>
      </c>
      <c r="G379" s="36">
        <v>177.08333333333331</v>
      </c>
      <c r="H379" s="36">
        <v>185.58333333333331</v>
      </c>
      <c r="I379" s="36">
        <v>187.41666666666663</v>
      </c>
      <c r="J379" s="36">
        <v>189.83333333333331</v>
      </c>
      <c r="K379" s="31">
        <v>185</v>
      </c>
      <c r="L379" s="31">
        <v>180.75</v>
      </c>
      <c r="M379" s="31">
        <v>2.9289700000000001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17366.05</v>
      </c>
      <c r="D380" s="36">
        <v>17375.766666666666</v>
      </c>
      <c r="E380" s="36">
        <v>17161.533333333333</v>
      </c>
      <c r="F380" s="36">
        <v>16957.016666666666</v>
      </c>
      <c r="G380" s="36">
        <v>16742.783333333333</v>
      </c>
      <c r="H380" s="36">
        <v>17580.283333333333</v>
      </c>
      <c r="I380" s="36">
        <v>17794.516666666663</v>
      </c>
      <c r="J380" s="36">
        <v>17999.033333333333</v>
      </c>
      <c r="K380" s="31">
        <v>17590</v>
      </c>
      <c r="L380" s="31">
        <v>17171.25</v>
      </c>
      <c r="M380" s="31">
        <v>0.11992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95.75</v>
      </c>
      <c r="D381" s="36">
        <v>95.7</v>
      </c>
      <c r="E381" s="36">
        <v>94.850000000000009</v>
      </c>
      <c r="F381" s="36">
        <v>93.95</v>
      </c>
      <c r="G381" s="36">
        <v>93.100000000000009</v>
      </c>
      <c r="H381" s="36">
        <v>96.600000000000009</v>
      </c>
      <c r="I381" s="36">
        <v>97.45</v>
      </c>
      <c r="J381" s="36">
        <v>98.350000000000009</v>
      </c>
      <c r="K381" s="31">
        <v>96.55</v>
      </c>
      <c r="L381" s="31">
        <v>94.8</v>
      </c>
      <c r="M381" s="31">
        <v>655.56029000000001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1659.05</v>
      </c>
      <c r="D382" s="36">
        <v>1659.0166666666667</v>
      </c>
      <c r="E382" s="36">
        <v>1648.0333333333333</v>
      </c>
      <c r="F382" s="36">
        <v>1637.0166666666667</v>
      </c>
      <c r="G382" s="36">
        <v>1626.0333333333333</v>
      </c>
      <c r="H382" s="36">
        <v>1670.0333333333333</v>
      </c>
      <c r="I382" s="36">
        <v>1681.0166666666664</v>
      </c>
      <c r="J382" s="36">
        <v>1692.0333333333333</v>
      </c>
      <c r="K382" s="31">
        <v>1670</v>
      </c>
      <c r="L382" s="31">
        <v>1648</v>
      </c>
      <c r="M382" s="31">
        <v>10.44084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522.95000000000005</v>
      </c>
      <c r="D383" s="36">
        <v>524.0333333333333</v>
      </c>
      <c r="E383" s="36">
        <v>518.16666666666663</v>
      </c>
      <c r="F383" s="36">
        <v>513.38333333333333</v>
      </c>
      <c r="G383" s="36">
        <v>507.51666666666665</v>
      </c>
      <c r="H383" s="36">
        <v>528.81666666666661</v>
      </c>
      <c r="I383" s="36">
        <v>534.68333333333339</v>
      </c>
      <c r="J383" s="36">
        <v>539.46666666666658</v>
      </c>
      <c r="K383" s="31">
        <v>529.9</v>
      </c>
      <c r="L383" s="31">
        <v>519.25</v>
      </c>
      <c r="M383" s="31">
        <v>5.9108999999999998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1658.25</v>
      </c>
      <c r="D384" s="36">
        <v>1663.4333333333334</v>
      </c>
      <c r="E384" s="36">
        <v>1642.8666666666668</v>
      </c>
      <c r="F384" s="36">
        <v>1627.4833333333333</v>
      </c>
      <c r="G384" s="36">
        <v>1606.9166666666667</v>
      </c>
      <c r="H384" s="36">
        <v>1678.8166666666668</v>
      </c>
      <c r="I384" s="36">
        <v>1699.3833333333334</v>
      </c>
      <c r="J384" s="36">
        <v>1714.7666666666669</v>
      </c>
      <c r="K384" s="31">
        <v>1684</v>
      </c>
      <c r="L384" s="31">
        <v>1648.05</v>
      </c>
      <c r="M384" s="31">
        <v>3.3126099999999998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181.55</v>
      </c>
      <c r="D385" s="36">
        <v>181.11666666666667</v>
      </c>
      <c r="E385" s="36">
        <v>177.58333333333334</v>
      </c>
      <c r="F385" s="36">
        <v>173.61666666666667</v>
      </c>
      <c r="G385" s="36">
        <v>170.08333333333334</v>
      </c>
      <c r="H385" s="36">
        <v>185.08333333333334</v>
      </c>
      <c r="I385" s="36">
        <v>188.61666666666665</v>
      </c>
      <c r="J385" s="36">
        <v>192.58333333333334</v>
      </c>
      <c r="K385" s="31">
        <v>184.65</v>
      </c>
      <c r="L385" s="31">
        <v>177.15</v>
      </c>
      <c r="M385" s="31">
        <v>201.86770000000001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154.30000000000001</v>
      </c>
      <c r="D386" s="36">
        <v>153.86666666666667</v>
      </c>
      <c r="E386" s="36">
        <v>151.73333333333335</v>
      </c>
      <c r="F386" s="36">
        <v>149.16666666666669</v>
      </c>
      <c r="G386" s="36">
        <v>147.03333333333336</v>
      </c>
      <c r="H386" s="36">
        <v>156.43333333333334</v>
      </c>
      <c r="I386" s="36">
        <v>158.56666666666666</v>
      </c>
      <c r="J386" s="36">
        <v>161.13333333333333</v>
      </c>
      <c r="K386" s="31">
        <v>156</v>
      </c>
      <c r="L386" s="31">
        <v>151.30000000000001</v>
      </c>
      <c r="M386" s="31">
        <v>53.229660000000003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1193.05</v>
      </c>
      <c r="D387" s="36">
        <v>1184.5</v>
      </c>
      <c r="E387" s="36">
        <v>1169.5999999999999</v>
      </c>
      <c r="F387" s="36">
        <v>1146.1499999999999</v>
      </c>
      <c r="G387" s="36">
        <v>1131.2499999999998</v>
      </c>
      <c r="H387" s="36">
        <v>1207.95</v>
      </c>
      <c r="I387" s="36">
        <v>1222.8500000000001</v>
      </c>
      <c r="J387" s="36">
        <v>1246.3000000000002</v>
      </c>
      <c r="K387" s="31">
        <v>1199.4000000000001</v>
      </c>
      <c r="L387" s="31">
        <v>1161.05</v>
      </c>
      <c r="M387" s="31">
        <v>2.6030099999999998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366.55</v>
      </c>
      <c r="D388" s="36">
        <v>364.31666666666666</v>
      </c>
      <c r="E388" s="36">
        <v>361.23333333333335</v>
      </c>
      <c r="F388" s="36">
        <v>355.91666666666669</v>
      </c>
      <c r="G388" s="36">
        <v>352.83333333333337</v>
      </c>
      <c r="H388" s="36">
        <v>369.63333333333333</v>
      </c>
      <c r="I388" s="36">
        <v>372.7166666666667</v>
      </c>
      <c r="J388" s="36">
        <v>378.0333333333333</v>
      </c>
      <c r="K388" s="31">
        <v>367.4</v>
      </c>
      <c r="L388" s="31">
        <v>359</v>
      </c>
      <c r="M388" s="31">
        <v>5.0670400000000004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249.85</v>
      </c>
      <c r="D389" s="36">
        <v>250.70000000000002</v>
      </c>
      <c r="E389" s="36">
        <v>247.90000000000003</v>
      </c>
      <c r="F389" s="36">
        <v>245.95000000000002</v>
      </c>
      <c r="G389" s="36">
        <v>243.15000000000003</v>
      </c>
      <c r="H389" s="36">
        <v>252.65000000000003</v>
      </c>
      <c r="I389" s="36">
        <v>255.45000000000005</v>
      </c>
      <c r="J389" s="36">
        <v>257.40000000000003</v>
      </c>
      <c r="K389" s="31">
        <v>253.5</v>
      </c>
      <c r="L389" s="31">
        <v>248.75</v>
      </c>
      <c r="M389" s="31">
        <v>4.39811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159.5</v>
      </c>
      <c r="D390" s="36">
        <v>160.51666666666665</v>
      </c>
      <c r="E390" s="36">
        <v>157.08333333333331</v>
      </c>
      <c r="F390" s="36">
        <v>154.66666666666666</v>
      </c>
      <c r="G390" s="36">
        <v>151.23333333333332</v>
      </c>
      <c r="H390" s="36">
        <v>162.93333333333331</v>
      </c>
      <c r="I390" s="36">
        <v>166.36666666666665</v>
      </c>
      <c r="J390" s="36">
        <v>168.7833333333333</v>
      </c>
      <c r="K390" s="31">
        <v>163.95</v>
      </c>
      <c r="L390" s="31">
        <v>158.1</v>
      </c>
      <c r="M390" s="31">
        <v>96.22739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3363.25</v>
      </c>
      <c r="D391" s="36">
        <v>3398.1166666666663</v>
      </c>
      <c r="E391" s="36">
        <v>3296.3333333333326</v>
      </c>
      <c r="F391" s="36">
        <v>3229.4166666666661</v>
      </c>
      <c r="G391" s="36">
        <v>3127.6333333333323</v>
      </c>
      <c r="H391" s="36">
        <v>3465.0333333333328</v>
      </c>
      <c r="I391" s="36">
        <v>3566.8166666666666</v>
      </c>
      <c r="J391" s="36">
        <v>3633.7333333333331</v>
      </c>
      <c r="K391" s="31">
        <v>3499.9</v>
      </c>
      <c r="L391" s="31">
        <v>3331.2</v>
      </c>
      <c r="M391" s="31">
        <v>1.9160699999999999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76.25</v>
      </c>
      <c r="D392" s="36">
        <v>76.066666666666663</v>
      </c>
      <c r="E392" s="36">
        <v>75.033333333333331</v>
      </c>
      <c r="F392" s="36">
        <v>73.816666666666663</v>
      </c>
      <c r="G392" s="36">
        <v>72.783333333333331</v>
      </c>
      <c r="H392" s="36">
        <v>77.283333333333331</v>
      </c>
      <c r="I392" s="36">
        <v>78.316666666666663</v>
      </c>
      <c r="J392" s="36">
        <v>79.533333333333331</v>
      </c>
      <c r="K392" s="31">
        <v>77.099999999999994</v>
      </c>
      <c r="L392" s="31">
        <v>74.849999999999994</v>
      </c>
      <c r="M392" s="31">
        <v>46.985939999999999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1723.15</v>
      </c>
      <c r="D393" s="36">
        <v>1727.3833333333332</v>
      </c>
      <c r="E393" s="36">
        <v>1699.9666666666665</v>
      </c>
      <c r="F393" s="36">
        <v>1676.7833333333333</v>
      </c>
      <c r="G393" s="36">
        <v>1649.3666666666666</v>
      </c>
      <c r="H393" s="36">
        <v>1750.5666666666664</v>
      </c>
      <c r="I393" s="36">
        <v>1777.9833333333333</v>
      </c>
      <c r="J393" s="36">
        <v>1801.1666666666663</v>
      </c>
      <c r="K393" s="31">
        <v>1754.8</v>
      </c>
      <c r="L393" s="31">
        <v>1704.2</v>
      </c>
      <c r="M393" s="31">
        <v>2.4299599999999999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279.3</v>
      </c>
      <c r="D394" s="36">
        <v>278.26666666666665</v>
      </c>
      <c r="E394" s="36">
        <v>272.33333333333331</v>
      </c>
      <c r="F394" s="36">
        <v>265.36666666666667</v>
      </c>
      <c r="G394" s="36">
        <v>259.43333333333334</v>
      </c>
      <c r="H394" s="36">
        <v>285.23333333333329</v>
      </c>
      <c r="I394" s="36">
        <v>291.16666666666669</v>
      </c>
      <c r="J394" s="36">
        <v>298.13333333333327</v>
      </c>
      <c r="K394" s="31">
        <v>284.2</v>
      </c>
      <c r="L394" s="31">
        <v>271.3</v>
      </c>
      <c r="M394" s="31">
        <v>273.09804000000003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412.85</v>
      </c>
      <c r="D395" s="36">
        <v>411.5</v>
      </c>
      <c r="E395" s="36">
        <v>407.55</v>
      </c>
      <c r="F395" s="36">
        <v>402.25</v>
      </c>
      <c r="G395" s="36">
        <v>398.3</v>
      </c>
      <c r="H395" s="36">
        <v>416.8</v>
      </c>
      <c r="I395" s="36">
        <v>420.75000000000006</v>
      </c>
      <c r="J395" s="36">
        <v>426.05</v>
      </c>
      <c r="K395" s="31">
        <v>415.45</v>
      </c>
      <c r="L395" s="31">
        <v>406.2</v>
      </c>
      <c r="M395" s="31">
        <v>69.326679999999996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176.8</v>
      </c>
      <c r="D396" s="36">
        <v>177.1</v>
      </c>
      <c r="E396" s="36">
        <v>175.2</v>
      </c>
      <c r="F396" s="36">
        <v>173.6</v>
      </c>
      <c r="G396" s="36">
        <v>171.7</v>
      </c>
      <c r="H396" s="36">
        <v>178.7</v>
      </c>
      <c r="I396" s="36">
        <v>180.60000000000002</v>
      </c>
      <c r="J396" s="36">
        <v>182.2</v>
      </c>
      <c r="K396" s="31">
        <v>179</v>
      </c>
      <c r="L396" s="31">
        <v>175.5</v>
      </c>
      <c r="M396" s="31">
        <v>13.8742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903.5</v>
      </c>
      <c r="D397" s="36">
        <v>901.08333333333337</v>
      </c>
      <c r="E397" s="36">
        <v>897.7166666666667</v>
      </c>
      <c r="F397" s="36">
        <v>891.93333333333328</v>
      </c>
      <c r="G397" s="36">
        <v>888.56666666666661</v>
      </c>
      <c r="H397" s="36">
        <v>906.86666666666679</v>
      </c>
      <c r="I397" s="36">
        <v>910.23333333333335</v>
      </c>
      <c r="J397" s="36">
        <v>916.01666666666688</v>
      </c>
      <c r="K397" s="31">
        <v>904.45</v>
      </c>
      <c r="L397" s="31">
        <v>895.3</v>
      </c>
      <c r="M397" s="31">
        <v>1.0381800000000001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2584.9499999999998</v>
      </c>
      <c r="D398" s="36">
        <v>2592.75</v>
      </c>
      <c r="E398" s="36">
        <v>2571.5</v>
      </c>
      <c r="F398" s="36">
        <v>2558.0500000000002</v>
      </c>
      <c r="G398" s="36">
        <v>2536.8000000000002</v>
      </c>
      <c r="H398" s="36">
        <v>2606.1999999999998</v>
      </c>
      <c r="I398" s="36">
        <v>2627.45</v>
      </c>
      <c r="J398" s="36">
        <v>2640.8999999999996</v>
      </c>
      <c r="K398" s="31">
        <v>2614</v>
      </c>
      <c r="L398" s="31">
        <v>2579.3000000000002</v>
      </c>
      <c r="M398" s="31">
        <v>54.322920000000003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111.8</v>
      </c>
      <c r="D399" s="36">
        <v>111.35000000000001</v>
      </c>
      <c r="E399" s="36">
        <v>110.20000000000002</v>
      </c>
      <c r="F399" s="36">
        <v>108.60000000000001</v>
      </c>
      <c r="G399" s="36">
        <v>107.45000000000002</v>
      </c>
      <c r="H399" s="36">
        <v>112.95000000000002</v>
      </c>
      <c r="I399" s="36">
        <v>114.10000000000002</v>
      </c>
      <c r="J399" s="36">
        <v>115.70000000000002</v>
      </c>
      <c r="K399" s="31">
        <v>112.5</v>
      </c>
      <c r="L399" s="31">
        <v>109.75</v>
      </c>
      <c r="M399" s="31">
        <v>50.128680000000003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805.25</v>
      </c>
      <c r="D400" s="36">
        <v>800.4</v>
      </c>
      <c r="E400" s="36">
        <v>790.4</v>
      </c>
      <c r="F400" s="36">
        <v>775.55</v>
      </c>
      <c r="G400" s="36">
        <v>765.55</v>
      </c>
      <c r="H400" s="36">
        <v>815.25</v>
      </c>
      <c r="I400" s="36">
        <v>825.25</v>
      </c>
      <c r="J400" s="36">
        <v>840.1</v>
      </c>
      <c r="K400" s="31">
        <v>810.4</v>
      </c>
      <c r="L400" s="31">
        <v>785.55</v>
      </c>
      <c r="M400" s="31">
        <v>3.3216700000000001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502.4</v>
      </c>
      <c r="D401" s="36">
        <v>503.2833333333333</v>
      </c>
      <c r="E401" s="36">
        <v>494.16666666666663</v>
      </c>
      <c r="F401" s="36">
        <v>485.93333333333334</v>
      </c>
      <c r="G401" s="36">
        <v>476.81666666666666</v>
      </c>
      <c r="H401" s="36">
        <v>511.51666666666659</v>
      </c>
      <c r="I401" s="36">
        <v>520.63333333333321</v>
      </c>
      <c r="J401" s="36">
        <v>528.86666666666656</v>
      </c>
      <c r="K401" s="31">
        <v>512.4</v>
      </c>
      <c r="L401" s="31">
        <v>495.05</v>
      </c>
      <c r="M401" s="31">
        <v>18.605730000000001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799.15</v>
      </c>
      <c r="D402" s="36">
        <v>803.66666666666663</v>
      </c>
      <c r="E402" s="36">
        <v>790.68333333333328</v>
      </c>
      <c r="F402" s="36">
        <v>782.2166666666667</v>
      </c>
      <c r="G402" s="36">
        <v>769.23333333333335</v>
      </c>
      <c r="H402" s="36">
        <v>812.13333333333321</v>
      </c>
      <c r="I402" s="36">
        <v>825.11666666666656</v>
      </c>
      <c r="J402" s="36">
        <v>833.58333333333314</v>
      </c>
      <c r="K402" s="31">
        <v>816.65</v>
      </c>
      <c r="L402" s="31">
        <v>795.2</v>
      </c>
      <c r="M402" s="31">
        <v>1.8857900000000001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1598.55</v>
      </c>
      <c r="D403" s="36">
        <v>1593.8500000000001</v>
      </c>
      <c r="E403" s="36">
        <v>1580.7000000000003</v>
      </c>
      <c r="F403" s="36">
        <v>1562.8500000000001</v>
      </c>
      <c r="G403" s="36">
        <v>1549.7000000000003</v>
      </c>
      <c r="H403" s="36">
        <v>1611.7000000000003</v>
      </c>
      <c r="I403" s="36">
        <v>1624.8500000000004</v>
      </c>
      <c r="J403" s="36">
        <v>1642.7000000000003</v>
      </c>
      <c r="K403" s="31">
        <v>1607</v>
      </c>
      <c r="L403" s="31">
        <v>1576</v>
      </c>
      <c r="M403" s="31">
        <v>2.65178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101.95</v>
      </c>
      <c r="D404" s="36">
        <v>100.76666666666667</v>
      </c>
      <c r="E404" s="36">
        <v>98.683333333333337</v>
      </c>
      <c r="F404" s="36">
        <v>95.416666666666671</v>
      </c>
      <c r="G404" s="36">
        <v>93.333333333333343</v>
      </c>
      <c r="H404" s="36">
        <v>104.03333333333333</v>
      </c>
      <c r="I404" s="36">
        <v>106.11666666666667</v>
      </c>
      <c r="J404" s="36">
        <v>109.38333333333333</v>
      </c>
      <c r="K404" s="31">
        <v>102.85</v>
      </c>
      <c r="L404" s="31">
        <v>97.5</v>
      </c>
      <c r="M404" s="31">
        <v>688.69267000000002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8067.55</v>
      </c>
      <c r="D405" s="36">
        <v>8028.1833333333334</v>
      </c>
      <c r="E405" s="36">
        <v>7979.3666666666668</v>
      </c>
      <c r="F405" s="36">
        <v>7891.1833333333334</v>
      </c>
      <c r="G405" s="36">
        <v>7842.3666666666668</v>
      </c>
      <c r="H405" s="36">
        <v>8116.3666666666668</v>
      </c>
      <c r="I405" s="36">
        <v>8165.1833333333343</v>
      </c>
      <c r="J405" s="36">
        <v>8253.3666666666668</v>
      </c>
      <c r="K405" s="31">
        <v>8077</v>
      </c>
      <c r="L405" s="31">
        <v>7940</v>
      </c>
      <c r="M405" s="31">
        <v>0.10122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1421.1</v>
      </c>
      <c r="D406" s="36">
        <v>1417.3666666666668</v>
      </c>
      <c r="E406" s="36">
        <v>1400.7333333333336</v>
      </c>
      <c r="F406" s="36">
        <v>1380.3666666666668</v>
      </c>
      <c r="G406" s="36">
        <v>1363.7333333333336</v>
      </c>
      <c r="H406" s="36">
        <v>1437.7333333333336</v>
      </c>
      <c r="I406" s="36">
        <v>1454.3666666666668</v>
      </c>
      <c r="J406" s="36">
        <v>1474.7333333333336</v>
      </c>
      <c r="K406" s="31">
        <v>1434</v>
      </c>
      <c r="L406" s="31">
        <v>1397</v>
      </c>
      <c r="M406" s="31">
        <v>0.94652000000000003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759.65</v>
      </c>
      <c r="D407" s="36">
        <v>761.68333333333339</v>
      </c>
      <c r="E407" s="36">
        <v>755.91666666666674</v>
      </c>
      <c r="F407" s="36">
        <v>752.18333333333339</v>
      </c>
      <c r="G407" s="36">
        <v>746.41666666666674</v>
      </c>
      <c r="H407" s="36">
        <v>765.41666666666674</v>
      </c>
      <c r="I407" s="36">
        <v>771.18333333333339</v>
      </c>
      <c r="J407" s="36">
        <v>774.91666666666674</v>
      </c>
      <c r="K407" s="31">
        <v>767.45</v>
      </c>
      <c r="L407" s="31">
        <v>757.95</v>
      </c>
      <c r="M407" s="31">
        <v>17.96866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1432.6</v>
      </c>
      <c r="D408" s="36">
        <v>1429.6333333333332</v>
      </c>
      <c r="E408" s="36">
        <v>1424.0166666666664</v>
      </c>
      <c r="F408" s="36">
        <v>1415.4333333333332</v>
      </c>
      <c r="G408" s="36">
        <v>1409.8166666666664</v>
      </c>
      <c r="H408" s="36">
        <v>1438.2166666666665</v>
      </c>
      <c r="I408" s="36">
        <v>1443.8333333333333</v>
      </c>
      <c r="J408" s="36">
        <v>1452.4166666666665</v>
      </c>
      <c r="K408" s="31">
        <v>1435.25</v>
      </c>
      <c r="L408" s="31">
        <v>1421.05</v>
      </c>
      <c r="M408" s="31">
        <v>3.8385799999999999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3203</v>
      </c>
      <c r="D409" s="36">
        <v>3179.9833333333336</v>
      </c>
      <c r="E409" s="36">
        <v>3140.9666666666672</v>
      </c>
      <c r="F409" s="36">
        <v>3078.9333333333334</v>
      </c>
      <c r="G409" s="36">
        <v>3039.916666666667</v>
      </c>
      <c r="H409" s="36">
        <v>3242.0166666666673</v>
      </c>
      <c r="I409" s="36">
        <v>3281.0333333333338</v>
      </c>
      <c r="J409" s="36">
        <v>3343.0666666666675</v>
      </c>
      <c r="K409" s="31">
        <v>3219</v>
      </c>
      <c r="L409" s="31">
        <v>3117.95</v>
      </c>
      <c r="M409" s="31">
        <v>0.39479999999999998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452.8</v>
      </c>
      <c r="D410" s="36">
        <v>449.95</v>
      </c>
      <c r="E410" s="36">
        <v>444.95</v>
      </c>
      <c r="F410" s="36">
        <v>437.1</v>
      </c>
      <c r="G410" s="36">
        <v>432.1</v>
      </c>
      <c r="H410" s="36">
        <v>457.79999999999995</v>
      </c>
      <c r="I410" s="36">
        <v>462.79999999999995</v>
      </c>
      <c r="J410" s="36">
        <v>470.64999999999992</v>
      </c>
      <c r="K410" s="31">
        <v>454.95</v>
      </c>
      <c r="L410" s="31">
        <v>442.1</v>
      </c>
      <c r="M410" s="31">
        <v>2.1097700000000001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691</v>
      </c>
      <c r="D411" s="36">
        <v>688.16666666666663</v>
      </c>
      <c r="E411" s="36">
        <v>681.33333333333326</v>
      </c>
      <c r="F411" s="36">
        <v>671.66666666666663</v>
      </c>
      <c r="G411" s="36">
        <v>664.83333333333326</v>
      </c>
      <c r="H411" s="36">
        <v>697.83333333333326</v>
      </c>
      <c r="I411" s="36">
        <v>704.66666666666652</v>
      </c>
      <c r="J411" s="36">
        <v>714.33333333333326</v>
      </c>
      <c r="K411" s="31">
        <v>695</v>
      </c>
      <c r="L411" s="31">
        <v>678.5</v>
      </c>
      <c r="M411" s="31">
        <v>0.53410000000000002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28653.3</v>
      </c>
      <c r="D412" s="36">
        <v>28666.116666666669</v>
      </c>
      <c r="E412" s="36">
        <v>28431.233333333337</v>
      </c>
      <c r="F412" s="36">
        <v>28209.166666666668</v>
      </c>
      <c r="G412" s="36">
        <v>27974.283333333336</v>
      </c>
      <c r="H412" s="36">
        <v>28888.183333333338</v>
      </c>
      <c r="I412" s="36">
        <v>29123.066666666669</v>
      </c>
      <c r="J412" s="36">
        <v>29345.133333333339</v>
      </c>
      <c r="K412" s="31">
        <v>28901</v>
      </c>
      <c r="L412" s="31">
        <v>28444.05</v>
      </c>
      <c r="M412" s="31">
        <v>0.11742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47.15</v>
      </c>
      <c r="D413" s="36">
        <v>47.233333333333327</v>
      </c>
      <c r="E413" s="36">
        <v>46.366666666666653</v>
      </c>
      <c r="F413" s="36">
        <v>45.583333333333329</v>
      </c>
      <c r="G413" s="36">
        <v>44.716666666666654</v>
      </c>
      <c r="H413" s="36">
        <v>48.016666666666652</v>
      </c>
      <c r="I413" s="36">
        <v>48.883333333333326</v>
      </c>
      <c r="J413" s="36">
        <v>49.66666666666665</v>
      </c>
      <c r="K413" s="31">
        <v>48.1</v>
      </c>
      <c r="L413" s="31">
        <v>46.45</v>
      </c>
      <c r="M413" s="31">
        <v>146.62092999999999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2053.3000000000002</v>
      </c>
      <c r="D414" s="36">
        <v>2053.0833333333335</v>
      </c>
      <c r="E414" s="36">
        <v>2038.166666666667</v>
      </c>
      <c r="F414" s="36">
        <v>2023.0333333333335</v>
      </c>
      <c r="G414" s="36">
        <v>2008.116666666667</v>
      </c>
      <c r="H414" s="36">
        <v>2068.2166666666672</v>
      </c>
      <c r="I414" s="36">
        <v>2083.1333333333341</v>
      </c>
      <c r="J414" s="36">
        <v>2098.2666666666669</v>
      </c>
      <c r="K414" s="31">
        <v>2068</v>
      </c>
      <c r="L414" s="31">
        <v>2037.95</v>
      </c>
      <c r="M414" s="31">
        <v>10.58202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627.79999999999995</v>
      </c>
      <c r="D415" s="36">
        <v>623.7833333333333</v>
      </c>
      <c r="E415" s="36">
        <v>617.56666666666661</v>
      </c>
      <c r="F415" s="36">
        <v>607.33333333333326</v>
      </c>
      <c r="G415" s="36">
        <v>601.11666666666656</v>
      </c>
      <c r="H415" s="36">
        <v>634.01666666666665</v>
      </c>
      <c r="I415" s="36">
        <v>640.23333333333335</v>
      </c>
      <c r="J415" s="36">
        <v>650.4666666666667</v>
      </c>
      <c r="K415" s="31">
        <v>630</v>
      </c>
      <c r="L415" s="31">
        <v>613.54999999999995</v>
      </c>
      <c r="M415" s="31">
        <v>21.017969999999998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4024.7</v>
      </c>
      <c r="D416" s="36">
        <v>4001.15</v>
      </c>
      <c r="E416" s="36">
        <v>3971.6000000000004</v>
      </c>
      <c r="F416" s="36">
        <v>3918.5000000000005</v>
      </c>
      <c r="G416" s="36">
        <v>3888.9500000000007</v>
      </c>
      <c r="H416" s="36">
        <v>4054.25</v>
      </c>
      <c r="I416" s="36">
        <v>4083.8</v>
      </c>
      <c r="J416" s="36">
        <v>4136.8999999999996</v>
      </c>
      <c r="K416" s="31">
        <v>4030.7</v>
      </c>
      <c r="L416" s="31">
        <v>3948.05</v>
      </c>
      <c r="M416" s="31">
        <v>1.9194500000000001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90.95</v>
      </c>
      <c r="D417" s="36">
        <v>91.316666666666677</v>
      </c>
      <c r="E417" s="36">
        <v>90.233333333333348</v>
      </c>
      <c r="F417" s="36">
        <v>89.516666666666666</v>
      </c>
      <c r="G417" s="36">
        <v>88.433333333333337</v>
      </c>
      <c r="H417" s="36">
        <v>92.03333333333336</v>
      </c>
      <c r="I417" s="36">
        <v>93.116666666666703</v>
      </c>
      <c r="J417" s="36">
        <v>93.833333333333371</v>
      </c>
      <c r="K417" s="31">
        <v>92.4</v>
      </c>
      <c r="L417" s="31">
        <v>90.6</v>
      </c>
      <c r="M417" s="31">
        <v>148.91333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4600.1000000000004</v>
      </c>
      <c r="D418" s="36">
        <v>4608.666666666667</v>
      </c>
      <c r="E418" s="36">
        <v>4562.6333333333341</v>
      </c>
      <c r="F418" s="36">
        <v>4525.166666666667</v>
      </c>
      <c r="G418" s="36">
        <v>4479.1333333333341</v>
      </c>
      <c r="H418" s="36">
        <v>4646.1333333333341</v>
      </c>
      <c r="I418" s="36">
        <v>4692.166666666667</v>
      </c>
      <c r="J418" s="36">
        <v>4729.6333333333341</v>
      </c>
      <c r="K418" s="31">
        <v>4654.7</v>
      </c>
      <c r="L418" s="31">
        <v>4571.2</v>
      </c>
      <c r="M418" s="31">
        <v>0.43395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985.7</v>
      </c>
      <c r="D419" s="36">
        <v>989.6</v>
      </c>
      <c r="E419" s="36">
        <v>968.30000000000007</v>
      </c>
      <c r="F419" s="36">
        <v>950.90000000000009</v>
      </c>
      <c r="G419" s="36">
        <v>929.60000000000014</v>
      </c>
      <c r="H419" s="36">
        <v>1007</v>
      </c>
      <c r="I419" s="36">
        <v>1028.3</v>
      </c>
      <c r="J419" s="36">
        <v>1045.6999999999998</v>
      </c>
      <c r="K419" s="31">
        <v>1010.9</v>
      </c>
      <c r="L419" s="31">
        <v>972.2</v>
      </c>
      <c r="M419" s="31">
        <v>3.4494500000000001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6727.5</v>
      </c>
      <c r="D420" s="36">
        <v>6730.5166666666664</v>
      </c>
      <c r="E420" s="36">
        <v>6671.0333333333328</v>
      </c>
      <c r="F420" s="36">
        <v>6614.5666666666666</v>
      </c>
      <c r="G420" s="36">
        <v>6555.083333333333</v>
      </c>
      <c r="H420" s="36">
        <v>6786.9833333333327</v>
      </c>
      <c r="I420" s="36">
        <v>6846.4666666666662</v>
      </c>
      <c r="J420" s="36">
        <v>6902.9333333333325</v>
      </c>
      <c r="K420" s="31">
        <v>6790</v>
      </c>
      <c r="L420" s="31">
        <v>6674.05</v>
      </c>
      <c r="M420" s="31">
        <v>0.50370999999999999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644.5</v>
      </c>
      <c r="D421" s="36">
        <v>643.08333333333337</v>
      </c>
      <c r="E421" s="36">
        <v>634.51666666666677</v>
      </c>
      <c r="F421" s="36">
        <v>624.53333333333342</v>
      </c>
      <c r="G421" s="36">
        <v>615.96666666666681</v>
      </c>
      <c r="H421" s="36">
        <v>653.06666666666672</v>
      </c>
      <c r="I421" s="36">
        <v>661.63333333333333</v>
      </c>
      <c r="J421" s="36">
        <v>671.61666666666667</v>
      </c>
      <c r="K421" s="31">
        <v>651.65</v>
      </c>
      <c r="L421" s="31">
        <v>633.1</v>
      </c>
      <c r="M421" s="31">
        <v>41.216700000000003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742.75</v>
      </c>
      <c r="D422" s="36">
        <v>739.6</v>
      </c>
      <c r="E422" s="36">
        <v>733.15000000000009</v>
      </c>
      <c r="F422" s="36">
        <v>723.55000000000007</v>
      </c>
      <c r="G422" s="36">
        <v>717.10000000000014</v>
      </c>
      <c r="H422" s="36">
        <v>749.2</v>
      </c>
      <c r="I422" s="36">
        <v>755.65000000000009</v>
      </c>
      <c r="J422" s="36">
        <v>765.25</v>
      </c>
      <c r="K422" s="31">
        <v>746.05</v>
      </c>
      <c r="L422" s="31">
        <v>730</v>
      </c>
      <c r="M422" s="31">
        <v>4.6916099999999998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2479.25</v>
      </c>
      <c r="D423" s="36">
        <v>2479.4499999999998</v>
      </c>
      <c r="E423" s="36">
        <v>2454.9999999999995</v>
      </c>
      <c r="F423" s="36">
        <v>2430.7499999999995</v>
      </c>
      <c r="G423" s="36">
        <v>2406.2999999999993</v>
      </c>
      <c r="H423" s="36">
        <v>2503.6999999999998</v>
      </c>
      <c r="I423" s="36">
        <v>2528.1500000000005</v>
      </c>
      <c r="J423" s="36">
        <v>2552.4</v>
      </c>
      <c r="K423" s="31">
        <v>2503.9</v>
      </c>
      <c r="L423" s="31">
        <v>2455.1999999999998</v>
      </c>
      <c r="M423" s="31">
        <v>4.4693100000000001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534.75</v>
      </c>
      <c r="D424" s="36">
        <v>535.94999999999993</v>
      </c>
      <c r="E424" s="36">
        <v>528.89999999999986</v>
      </c>
      <c r="F424" s="36">
        <v>523.04999999999995</v>
      </c>
      <c r="G424" s="36">
        <v>515.99999999999989</v>
      </c>
      <c r="H424" s="36">
        <v>541.79999999999984</v>
      </c>
      <c r="I424" s="36">
        <v>548.8499999999998</v>
      </c>
      <c r="J424" s="36">
        <v>554.69999999999982</v>
      </c>
      <c r="K424" s="31">
        <v>543</v>
      </c>
      <c r="L424" s="31">
        <v>530.1</v>
      </c>
      <c r="M424" s="31">
        <v>8.0983599999999996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642.04999999999995</v>
      </c>
      <c r="D425" s="36">
        <v>643.73333333333335</v>
      </c>
      <c r="E425" s="36">
        <v>637.86666666666667</v>
      </c>
      <c r="F425" s="36">
        <v>633.68333333333328</v>
      </c>
      <c r="G425" s="36">
        <v>627.81666666666661</v>
      </c>
      <c r="H425" s="36">
        <v>647.91666666666674</v>
      </c>
      <c r="I425" s="36">
        <v>653.78333333333353</v>
      </c>
      <c r="J425" s="36">
        <v>657.96666666666681</v>
      </c>
      <c r="K425" s="31">
        <v>649.6</v>
      </c>
      <c r="L425" s="31">
        <v>639.54999999999995</v>
      </c>
      <c r="M425" s="31">
        <v>132.21897999999999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123.65</v>
      </c>
      <c r="D426" s="36">
        <v>123.41666666666667</v>
      </c>
      <c r="E426" s="36">
        <v>121.08333333333334</v>
      </c>
      <c r="F426" s="36">
        <v>118.51666666666667</v>
      </c>
      <c r="G426" s="36">
        <v>116.18333333333334</v>
      </c>
      <c r="H426" s="36">
        <v>125.98333333333335</v>
      </c>
      <c r="I426" s="36">
        <v>128.31666666666669</v>
      </c>
      <c r="J426" s="36">
        <v>130.88333333333335</v>
      </c>
      <c r="K426" s="31">
        <v>125.75</v>
      </c>
      <c r="L426" s="31">
        <v>120.85</v>
      </c>
      <c r="M426" s="31">
        <v>654.38648999999998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432.35</v>
      </c>
      <c r="D427" s="36">
        <v>432.84999999999997</v>
      </c>
      <c r="E427" s="36">
        <v>425.79999999999995</v>
      </c>
      <c r="F427" s="36">
        <v>419.25</v>
      </c>
      <c r="G427" s="36">
        <v>412.2</v>
      </c>
      <c r="H427" s="36">
        <v>439.39999999999992</v>
      </c>
      <c r="I427" s="36">
        <v>446.45</v>
      </c>
      <c r="J427" s="36">
        <v>452.99999999999989</v>
      </c>
      <c r="K427" s="31">
        <v>439.9</v>
      </c>
      <c r="L427" s="31">
        <v>426.3</v>
      </c>
      <c r="M427" s="31">
        <v>14.2781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142.80000000000001</v>
      </c>
      <c r="D428" s="36">
        <v>143.18333333333334</v>
      </c>
      <c r="E428" s="36">
        <v>141.91666666666669</v>
      </c>
      <c r="F428" s="36">
        <v>141.03333333333336</v>
      </c>
      <c r="G428" s="36">
        <v>139.76666666666671</v>
      </c>
      <c r="H428" s="36">
        <v>144.06666666666666</v>
      </c>
      <c r="I428" s="36">
        <v>145.33333333333331</v>
      </c>
      <c r="J428" s="36">
        <v>146.21666666666664</v>
      </c>
      <c r="K428" s="31">
        <v>144.44999999999999</v>
      </c>
      <c r="L428" s="31">
        <v>142.30000000000001</v>
      </c>
      <c r="M428" s="31">
        <v>9.5577199999999998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404.05</v>
      </c>
      <c r="D429" s="36">
        <v>405.2</v>
      </c>
      <c r="E429" s="36">
        <v>400.84999999999997</v>
      </c>
      <c r="F429" s="36">
        <v>397.65</v>
      </c>
      <c r="G429" s="36">
        <v>393.29999999999995</v>
      </c>
      <c r="H429" s="36">
        <v>408.4</v>
      </c>
      <c r="I429" s="36">
        <v>412.75</v>
      </c>
      <c r="J429" s="36">
        <v>415.95</v>
      </c>
      <c r="K429" s="31">
        <v>409.55</v>
      </c>
      <c r="L429" s="31">
        <v>402</v>
      </c>
      <c r="M429" s="31">
        <v>1.8973800000000001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286.8</v>
      </c>
      <c r="D430" s="36">
        <v>282.31666666666666</v>
      </c>
      <c r="E430" s="36">
        <v>273.63333333333333</v>
      </c>
      <c r="F430" s="36">
        <v>260.46666666666664</v>
      </c>
      <c r="G430" s="36">
        <v>251.7833333333333</v>
      </c>
      <c r="H430" s="36">
        <v>295.48333333333335</v>
      </c>
      <c r="I430" s="36">
        <v>304.16666666666663</v>
      </c>
      <c r="J430" s="36">
        <v>317.33333333333337</v>
      </c>
      <c r="K430" s="31">
        <v>291</v>
      </c>
      <c r="L430" s="31">
        <v>269.14999999999998</v>
      </c>
      <c r="M430" s="31">
        <v>39.107860000000002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1259.45</v>
      </c>
      <c r="D431" s="36">
        <v>1261.3166666666666</v>
      </c>
      <c r="E431" s="36">
        <v>1250.6833333333332</v>
      </c>
      <c r="F431" s="36">
        <v>1241.9166666666665</v>
      </c>
      <c r="G431" s="36">
        <v>1231.2833333333331</v>
      </c>
      <c r="H431" s="36">
        <v>1270.0833333333333</v>
      </c>
      <c r="I431" s="36">
        <v>1280.7166666666665</v>
      </c>
      <c r="J431" s="36">
        <v>1289.4833333333333</v>
      </c>
      <c r="K431" s="31">
        <v>1271.95</v>
      </c>
      <c r="L431" s="31">
        <v>1252.55</v>
      </c>
      <c r="M431" s="31">
        <v>18.401599999999998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712.2</v>
      </c>
      <c r="D432" s="36">
        <v>711.68333333333339</v>
      </c>
      <c r="E432" s="36">
        <v>707.36666666666679</v>
      </c>
      <c r="F432" s="36">
        <v>702.53333333333342</v>
      </c>
      <c r="G432" s="36">
        <v>698.21666666666681</v>
      </c>
      <c r="H432" s="36">
        <v>716.51666666666677</v>
      </c>
      <c r="I432" s="36">
        <v>720.83333333333337</v>
      </c>
      <c r="J432" s="36">
        <v>725.66666666666674</v>
      </c>
      <c r="K432" s="31">
        <v>716</v>
      </c>
      <c r="L432" s="31">
        <v>706.85</v>
      </c>
      <c r="M432" s="31">
        <v>3.3302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3508.3</v>
      </c>
      <c r="D433" s="36">
        <v>3525.5833333333335</v>
      </c>
      <c r="E433" s="36">
        <v>3461.416666666667</v>
      </c>
      <c r="F433" s="36">
        <v>3414.5333333333333</v>
      </c>
      <c r="G433" s="36">
        <v>3350.3666666666668</v>
      </c>
      <c r="H433" s="36">
        <v>3572.4666666666672</v>
      </c>
      <c r="I433" s="36">
        <v>3636.6333333333341</v>
      </c>
      <c r="J433" s="36">
        <v>3683.5166666666673</v>
      </c>
      <c r="K433" s="31">
        <v>3589.75</v>
      </c>
      <c r="L433" s="31">
        <v>3478.7</v>
      </c>
      <c r="M433" s="31">
        <v>0.34227999999999997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1248.9000000000001</v>
      </c>
      <c r="D434" s="36">
        <v>1241.45</v>
      </c>
      <c r="E434" s="36">
        <v>1229.9000000000001</v>
      </c>
      <c r="F434" s="36">
        <v>1210.9000000000001</v>
      </c>
      <c r="G434" s="36">
        <v>1199.3500000000001</v>
      </c>
      <c r="H434" s="36">
        <v>1260.45</v>
      </c>
      <c r="I434" s="36">
        <v>1271.9999999999998</v>
      </c>
      <c r="J434" s="36">
        <v>1291</v>
      </c>
      <c r="K434" s="31">
        <v>1253</v>
      </c>
      <c r="L434" s="31">
        <v>1222.45</v>
      </c>
      <c r="M434" s="31">
        <v>1.81375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445.55</v>
      </c>
      <c r="D435" s="36">
        <v>443.01666666666665</v>
      </c>
      <c r="E435" s="36">
        <v>439.33333333333331</v>
      </c>
      <c r="F435" s="36">
        <v>433.11666666666667</v>
      </c>
      <c r="G435" s="36">
        <v>429.43333333333334</v>
      </c>
      <c r="H435" s="36">
        <v>449.23333333333329</v>
      </c>
      <c r="I435" s="36">
        <v>452.91666666666669</v>
      </c>
      <c r="J435" s="36">
        <v>459.13333333333327</v>
      </c>
      <c r="K435" s="31">
        <v>446.7</v>
      </c>
      <c r="L435" s="31">
        <v>436.8</v>
      </c>
      <c r="M435" s="31">
        <v>6.10684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406.55</v>
      </c>
      <c r="D436" s="36">
        <v>405.59999999999997</v>
      </c>
      <c r="E436" s="36">
        <v>401.24999999999994</v>
      </c>
      <c r="F436" s="36">
        <v>395.95</v>
      </c>
      <c r="G436" s="36">
        <v>391.59999999999997</v>
      </c>
      <c r="H436" s="36">
        <v>410.89999999999992</v>
      </c>
      <c r="I436" s="36">
        <v>415.24999999999994</v>
      </c>
      <c r="J436" s="36">
        <v>420.5499999999999</v>
      </c>
      <c r="K436" s="31">
        <v>409.95</v>
      </c>
      <c r="L436" s="31">
        <v>400.3</v>
      </c>
      <c r="M436" s="31">
        <v>7.0396799999999997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4542.95</v>
      </c>
      <c r="D437" s="36">
        <v>4509.2833333333328</v>
      </c>
      <c r="E437" s="36">
        <v>4455.7166666666653</v>
      </c>
      <c r="F437" s="36">
        <v>4368.4833333333327</v>
      </c>
      <c r="G437" s="36">
        <v>4314.9166666666652</v>
      </c>
      <c r="H437" s="36">
        <v>4596.5166666666655</v>
      </c>
      <c r="I437" s="36">
        <v>4650.083333333333</v>
      </c>
      <c r="J437" s="36">
        <v>4737.3166666666657</v>
      </c>
      <c r="K437" s="31">
        <v>4562.8500000000004</v>
      </c>
      <c r="L437" s="31">
        <v>4422.05</v>
      </c>
      <c r="M437" s="31">
        <v>0.81386999999999998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722.8</v>
      </c>
      <c r="D438" s="36">
        <v>716.61666666666667</v>
      </c>
      <c r="E438" s="36">
        <v>703.23333333333335</v>
      </c>
      <c r="F438" s="36">
        <v>683.66666666666663</v>
      </c>
      <c r="G438" s="36">
        <v>670.2833333333333</v>
      </c>
      <c r="H438" s="36">
        <v>736.18333333333339</v>
      </c>
      <c r="I438" s="36">
        <v>749.56666666666683</v>
      </c>
      <c r="J438" s="36">
        <v>769.13333333333344</v>
      </c>
      <c r="K438" s="31">
        <v>730</v>
      </c>
      <c r="L438" s="31">
        <v>697.05</v>
      </c>
      <c r="M438" s="31">
        <v>3.96489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38.200000000000003</v>
      </c>
      <c r="D439" s="36">
        <v>38.300000000000004</v>
      </c>
      <c r="E439" s="36">
        <v>37.900000000000006</v>
      </c>
      <c r="F439" s="36">
        <v>37.6</v>
      </c>
      <c r="G439" s="36">
        <v>37.200000000000003</v>
      </c>
      <c r="H439" s="36">
        <v>38.600000000000009</v>
      </c>
      <c r="I439" s="36">
        <v>39</v>
      </c>
      <c r="J439" s="36">
        <v>39.300000000000011</v>
      </c>
      <c r="K439" s="31">
        <v>38.700000000000003</v>
      </c>
      <c r="L439" s="31">
        <v>38</v>
      </c>
      <c r="M439" s="31">
        <v>281.53967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511</v>
      </c>
      <c r="D440" s="36">
        <v>513.81666666666661</v>
      </c>
      <c r="E440" s="36">
        <v>502.33333333333326</v>
      </c>
      <c r="F440" s="36">
        <v>493.66666666666663</v>
      </c>
      <c r="G440" s="36">
        <v>482.18333333333328</v>
      </c>
      <c r="H440" s="36">
        <v>522.48333333333323</v>
      </c>
      <c r="I440" s="36">
        <v>533.96666666666658</v>
      </c>
      <c r="J440" s="36">
        <v>542.63333333333321</v>
      </c>
      <c r="K440" s="31">
        <v>525.29999999999995</v>
      </c>
      <c r="L440" s="31">
        <v>505.15</v>
      </c>
      <c r="M440" s="31">
        <v>81.364379999999997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701.45</v>
      </c>
      <c r="D441" s="36">
        <v>701.61666666666667</v>
      </c>
      <c r="E441" s="36">
        <v>695.93333333333339</v>
      </c>
      <c r="F441" s="36">
        <v>690.41666666666674</v>
      </c>
      <c r="G441" s="36">
        <v>684.73333333333346</v>
      </c>
      <c r="H441" s="36">
        <v>707.13333333333333</v>
      </c>
      <c r="I441" s="36">
        <v>712.81666666666649</v>
      </c>
      <c r="J441" s="36">
        <v>718.33333333333326</v>
      </c>
      <c r="K441" s="31">
        <v>707.3</v>
      </c>
      <c r="L441" s="31">
        <v>696.1</v>
      </c>
      <c r="M441" s="31">
        <v>11.97119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504.45</v>
      </c>
      <c r="D442" s="36">
        <v>505.63333333333338</v>
      </c>
      <c r="E442" s="36">
        <v>501.81666666666678</v>
      </c>
      <c r="F442" s="36">
        <v>499.18333333333339</v>
      </c>
      <c r="G442" s="36">
        <v>495.36666666666679</v>
      </c>
      <c r="H442" s="36">
        <v>508.26666666666677</v>
      </c>
      <c r="I442" s="36">
        <v>512.08333333333337</v>
      </c>
      <c r="J442" s="36">
        <v>514.7166666666667</v>
      </c>
      <c r="K442" s="31">
        <v>509.45</v>
      </c>
      <c r="L442" s="31">
        <v>503</v>
      </c>
      <c r="M442" s="31">
        <v>1.2131400000000001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1094.6500000000001</v>
      </c>
      <c r="D443" s="36">
        <v>1094.2333333333333</v>
      </c>
      <c r="E443" s="36">
        <v>1085.4666666666667</v>
      </c>
      <c r="F443" s="36">
        <v>1076.2833333333333</v>
      </c>
      <c r="G443" s="36">
        <v>1067.5166666666667</v>
      </c>
      <c r="H443" s="36">
        <v>1103.4166666666667</v>
      </c>
      <c r="I443" s="36">
        <v>1112.1833333333336</v>
      </c>
      <c r="J443" s="36">
        <v>1121.3666666666668</v>
      </c>
      <c r="K443" s="31">
        <v>1103</v>
      </c>
      <c r="L443" s="31">
        <v>1085.05</v>
      </c>
      <c r="M443" s="31">
        <v>3.86178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1104.0999999999999</v>
      </c>
      <c r="D444" s="36">
        <v>1103.55</v>
      </c>
      <c r="E444" s="36">
        <v>1084.0999999999999</v>
      </c>
      <c r="F444" s="36">
        <v>1064.0999999999999</v>
      </c>
      <c r="G444" s="36">
        <v>1044.6499999999999</v>
      </c>
      <c r="H444" s="36">
        <v>1123.55</v>
      </c>
      <c r="I444" s="36">
        <v>1143.0000000000002</v>
      </c>
      <c r="J444" s="36">
        <v>1163</v>
      </c>
      <c r="K444" s="31">
        <v>1123</v>
      </c>
      <c r="L444" s="31">
        <v>1083.55</v>
      </c>
      <c r="M444" s="31">
        <v>25.221550000000001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1770.3</v>
      </c>
      <c r="D445" s="36">
        <v>1781.0166666666664</v>
      </c>
      <c r="E445" s="36">
        <v>1752.4333333333329</v>
      </c>
      <c r="F445" s="36">
        <v>1734.5666666666666</v>
      </c>
      <c r="G445" s="36">
        <v>1705.9833333333331</v>
      </c>
      <c r="H445" s="36">
        <v>1798.8833333333328</v>
      </c>
      <c r="I445" s="36">
        <v>1827.4666666666662</v>
      </c>
      <c r="J445" s="36">
        <v>1845.3333333333326</v>
      </c>
      <c r="K445" s="31">
        <v>1809.6</v>
      </c>
      <c r="L445" s="31">
        <v>1763.15</v>
      </c>
      <c r="M445" s="31">
        <v>10.65841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3793.4</v>
      </c>
      <c r="D446" s="36">
        <v>3793.7999999999997</v>
      </c>
      <c r="E446" s="36">
        <v>3764.9999999999995</v>
      </c>
      <c r="F446" s="36">
        <v>3736.6</v>
      </c>
      <c r="G446" s="36">
        <v>3707.7999999999997</v>
      </c>
      <c r="H446" s="36">
        <v>3822.1999999999994</v>
      </c>
      <c r="I446" s="36">
        <v>3850.9999999999995</v>
      </c>
      <c r="J446" s="36">
        <v>3879.3999999999992</v>
      </c>
      <c r="K446" s="31">
        <v>3822.6</v>
      </c>
      <c r="L446" s="31">
        <v>3765.4</v>
      </c>
      <c r="M446" s="31">
        <v>15.74996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1086.8</v>
      </c>
      <c r="D447" s="36">
        <v>1076.1666666666667</v>
      </c>
      <c r="E447" s="36">
        <v>1058.3333333333335</v>
      </c>
      <c r="F447" s="36">
        <v>1029.8666666666668</v>
      </c>
      <c r="G447" s="36">
        <v>1012.0333333333335</v>
      </c>
      <c r="H447" s="36">
        <v>1104.6333333333334</v>
      </c>
      <c r="I447" s="36">
        <v>1122.4666666666669</v>
      </c>
      <c r="J447" s="36">
        <v>1150.9333333333334</v>
      </c>
      <c r="K447" s="31">
        <v>1094</v>
      </c>
      <c r="L447" s="31">
        <v>1047.7</v>
      </c>
      <c r="M447" s="31">
        <v>50.175759999999997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8753.4500000000007</v>
      </c>
      <c r="D448" s="36">
        <v>8751.3666666666668</v>
      </c>
      <c r="E448" s="36">
        <v>8703.5833333333339</v>
      </c>
      <c r="F448" s="36">
        <v>8653.7166666666672</v>
      </c>
      <c r="G448" s="36">
        <v>8605.9333333333343</v>
      </c>
      <c r="H448" s="36">
        <v>8801.2333333333336</v>
      </c>
      <c r="I448" s="36">
        <v>8849.0166666666664</v>
      </c>
      <c r="J448" s="36">
        <v>8898.8833333333332</v>
      </c>
      <c r="K448" s="31">
        <v>8799.15</v>
      </c>
      <c r="L448" s="31">
        <v>8701.5</v>
      </c>
      <c r="M448" s="31">
        <v>0.67923999999999995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4282.05</v>
      </c>
      <c r="D449" s="36">
        <v>4275.6833333333334</v>
      </c>
      <c r="E449" s="36">
        <v>4231.3666666666668</v>
      </c>
      <c r="F449" s="36">
        <v>4180.6833333333334</v>
      </c>
      <c r="G449" s="36">
        <v>4136.3666666666668</v>
      </c>
      <c r="H449" s="36">
        <v>4326.3666666666668</v>
      </c>
      <c r="I449" s="36">
        <v>4370.6833333333343</v>
      </c>
      <c r="J449" s="36">
        <v>4421.3666666666668</v>
      </c>
      <c r="K449" s="31">
        <v>4320</v>
      </c>
      <c r="L449" s="31">
        <v>4225</v>
      </c>
      <c r="M449" s="31">
        <v>1.3797200000000001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519.29999999999995</v>
      </c>
      <c r="D450" s="36">
        <v>520.88333333333333</v>
      </c>
      <c r="E450" s="36">
        <v>504.4666666666667</v>
      </c>
      <c r="F450" s="36">
        <v>489.63333333333338</v>
      </c>
      <c r="G450" s="36">
        <v>473.21666666666675</v>
      </c>
      <c r="H450" s="36">
        <v>535.7166666666667</v>
      </c>
      <c r="I450" s="36">
        <v>552.13333333333344</v>
      </c>
      <c r="J450" s="36">
        <v>566.96666666666658</v>
      </c>
      <c r="K450" s="31">
        <v>537.29999999999995</v>
      </c>
      <c r="L450" s="31">
        <v>506.05</v>
      </c>
      <c r="M450" s="31">
        <v>60.323390000000003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779.95</v>
      </c>
      <c r="D451" s="36">
        <v>778.94999999999993</v>
      </c>
      <c r="E451" s="36">
        <v>754.99999999999989</v>
      </c>
      <c r="F451" s="36">
        <v>730.05</v>
      </c>
      <c r="G451" s="36">
        <v>706.09999999999991</v>
      </c>
      <c r="H451" s="36">
        <v>803.89999999999986</v>
      </c>
      <c r="I451" s="36">
        <v>827.84999999999991</v>
      </c>
      <c r="J451" s="36">
        <v>852.79999999999984</v>
      </c>
      <c r="K451" s="31">
        <v>802.9</v>
      </c>
      <c r="L451" s="31">
        <v>754</v>
      </c>
      <c r="M451" s="31">
        <v>411.70191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332.15</v>
      </c>
      <c r="D452" s="36">
        <v>331.40000000000003</v>
      </c>
      <c r="E452" s="36">
        <v>326.80000000000007</v>
      </c>
      <c r="F452" s="36">
        <v>321.45000000000005</v>
      </c>
      <c r="G452" s="36">
        <v>316.85000000000008</v>
      </c>
      <c r="H452" s="36">
        <v>336.75000000000006</v>
      </c>
      <c r="I452" s="36">
        <v>341.35000000000008</v>
      </c>
      <c r="J452" s="36">
        <v>346.70000000000005</v>
      </c>
      <c r="K452" s="31">
        <v>336</v>
      </c>
      <c r="L452" s="31">
        <v>326.05</v>
      </c>
      <c r="M452" s="31">
        <v>199.09151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139.6</v>
      </c>
      <c r="D453" s="36">
        <v>139.33333333333334</v>
      </c>
      <c r="E453" s="36">
        <v>137.41666666666669</v>
      </c>
      <c r="F453" s="36">
        <v>135.23333333333335</v>
      </c>
      <c r="G453" s="36">
        <v>133.31666666666669</v>
      </c>
      <c r="H453" s="36">
        <v>141.51666666666668</v>
      </c>
      <c r="I453" s="36">
        <v>143.43333333333337</v>
      </c>
      <c r="J453" s="36">
        <v>145.61666666666667</v>
      </c>
      <c r="K453" s="31">
        <v>141.25</v>
      </c>
      <c r="L453" s="31">
        <v>137.15</v>
      </c>
      <c r="M453" s="31">
        <v>492.02910000000003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91.65</v>
      </c>
      <c r="D454" s="36">
        <v>91.633333333333326</v>
      </c>
      <c r="E454" s="36">
        <v>90.366666666666646</v>
      </c>
      <c r="F454" s="36">
        <v>89.083333333333314</v>
      </c>
      <c r="G454" s="36">
        <v>87.816666666666634</v>
      </c>
      <c r="H454" s="36">
        <v>92.916666666666657</v>
      </c>
      <c r="I454" s="36">
        <v>94.183333333333337</v>
      </c>
      <c r="J454" s="36">
        <v>95.466666666666669</v>
      </c>
      <c r="K454" s="31">
        <v>92.9</v>
      </c>
      <c r="L454" s="31">
        <v>90.35</v>
      </c>
      <c r="M454" s="31">
        <v>35.885739999999998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1374.4</v>
      </c>
      <c r="D455" s="36">
        <v>1370.0333333333335</v>
      </c>
      <c r="E455" s="36">
        <v>1360.0666666666671</v>
      </c>
      <c r="F455" s="36">
        <v>1345.7333333333336</v>
      </c>
      <c r="G455" s="36">
        <v>1335.7666666666671</v>
      </c>
      <c r="H455" s="36">
        <v>1384.366666666667</v>
      </c>
      <c r="I455" s="36">
        <v>1394.3333333333337</v>
      </c>
      <c r="J455" s="36">
        <v>1408.666666666667</v>
      </c>
      <c r="K455" s="31">
        <v>1380</v>
      </c>
      <c r="L455" s="31">
        <v>1355.7</v>
      </c>
      <c r="M455" s="31">
        <v>0.26018000000000002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375.5</v>
      </c>
      <c r="D456" s="36">
        <v>372.0333333333333</v>
      </c>
      <c r="E456" s="36">
        <v>368.16666666666663</v>
      </c>
      <c r="F456" s="36">
        <v>360.83333333333331</v>
      </c>
      <c r="G456" s="36">
        <v>356.96666666666664</v>
      </c>
      <c r="H456" s="36">
        <v>379.36666666666662</v>
      </c>
      <c r="I456" s="36">
        <v>383.23333333333329</v>
      </c>
      <c r="J456" s="36">
        <v>390.56666666666661</v>
      </c>
      <c r="K456" s="31">
        <v>375.9</v>
      </c>
      <c r="L456" s="31">
        <v>364.7</v>
      </c>
      <c r="M456" s="31">
        <v>1.36792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3198.05</v>
      </c>
      <c r="D457" s="36">
        <v>3185.4666666666667</v>
      </c>
      <c r="E457" s="36">
        <v>3162.6833333333334</v>
      </c>
      <c r="F457" s="36">
        <v>3127.3166666666666</v>
      </c>
      <c r="G457" s="36">
        <v>3104.5333333333333</v>
      </c>
      <c r="H457" s="36">
        <v>3220.8333333333335</v>
      </c>
      <c r="I457" s="36">
        <v>3243.6166666666672</v>
      </c>
      <c r="J457" s="36">
        <v>3278.9833333333336</v>
      </c>
      <c r="K457" s="31">
        <v>3208.25</v>
      </c>
      <c r="L457" s="31">
        <v>3150.1</v>
      </c>
      <c r="M457" s="31">
        <v>0.79029000000000005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1272.6500000000001</v>
      </c>
      <c r="D458" s="36">
        <v>1277.5666666666668</v>
      </c>
      <c r="E458" s="36">
        <v>1263.1833333333336</v>
      </c>
      <c r="F458" s="36">
        <v>1253.7166666666667</v>
      </c>
      <c r="G458" s="36">
        <v>1239.3333333333335</v>
      </c>
      <c r="H458" s="36">
        <v>1287.0333333333338</v>
      </c>
      <c r="I458" s="36">
        <v>1301.416666666667</v>
      </c>
      <c r="J458" s="36">
        <v>1310.8833333333339</v>
      </c>
      <c r="K458" s="31">
        <v>1291.95</v>
      </c>
      <c r="L458" s="31">
        <v>1268.0999999999999</v>
      </c>
      <c r="M458" s="31">
        <v>11.871930000000001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869.7</v>
      </c>
      <c r="D459" s="36">
        <v>869.26666666666677</v>
      </c>
      <c r="E459" s="36">
        <v>857.53333333333353</v>
      </c>
      <c r="F459" s="36">
        <v>845.36666666666679</v>
      </c>
      <c r="G459" s="36">
        <v>833.63333333333355</v>
      </c>
      <c r="H459" s="36">
        <v>881.43333333333351</v>
      </c>
      <c r="I459" s="36">
        <v>893.16666666666686</v>
      </c>
      <c r="J459" s="36">
        <v>905.33333333333348</v>
      </c>
      <c r="K459" s="31">
        <v>881</v>
      </c>
      <c r="L459" s="31">
        <v>857.1</v>
      </c>
      <c r="M459" s="31">
        <v>3.3393799999999998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210.35</v>
      </c>
      <c r="D460" s="36">
        <v>211.75</v>
      </c>
      <c r="E460" s="36">
        <v>207.65</v>
      </c>
      <c r="F460" s="36">
        <v>204.95000000000002</v>
      </c>
      <c r="G460" s="36">
        <v>200.85000000000002</v>
      </c>
      <c r="H460" s="36">
        <v>214.45</v>
      </c>
      <c r="I460" s="36">
        <v>218.55</v>
      </c>
      <c r="J460" s="36">
        <v>221.24999999999997</v>
      </c>
      <c r="K460" s="31">
        <v>215.85</v>
      </c>
      <c r="L460" s="31">
        <v>209.05</v>
      </c>
      <c r="M460" s="31">
        <v>9.2430199999999996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1020.35</v>
      </c>
      <c r="D461" s="36">
        <v>1016.5500000000001</v>
      </c>
      <c r="E461" s="36">
        <v>1009.8000000000002</v>
      </c>
      <c r="F461" s="36">
        <v>999.25000000000011</v>
      </c>
      <c r="G461" s="36">
        <v>992.50000000000023</v>
      </c>
      <c r="H461" s="36">
        <v>1027.1000000000001</v>
      </c>
      <c r="I461" s="36">
        <v>1033.8499999999999</v>
      </c>
      <c r="J461" s="36">
        <v>1044.4000000000001</v>
      </c>
      <c r="K461" s="31">
        <v>1023.3</v>
      </c>
      <c r="L461" s="31">
        <v>1006</v>
      </c>
      <c r="M461" s="31">
        <v>1.86571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3081.5</v>
      </c>
      <c r="D462" s="36">
        <v>3098.6999999999994</v>
      </c>
      <c r="E462" s="36">
        <v>3053.4999999999986</v>
      </c>
      <c r="F462" s="36">
        <v>3025.4999999999991</v>
      </c>
      <c r="G462" s="36">
        <v>2980.2999999999984</v>
      </c>
      <c r="H462" s="36">
        <v>3126.6999999999989</v>
      </c>
      <c r="I462" s="36">
        <v>3171.8999999999996</v>
      </c>
      <c r="J462" s="36">
        <v>3199.8999999999992</v>
      </c>
      <c r="K462" s="31">
        <v>3143.9</v>
      </c>
      <c r="L462" s="31">
        <v>3070.7</v>
      </c>
      <c r="M462" s="31">
        <v>0.77975000000000005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3251.95</v>
      </c>
      <c r="D463" s="36">
        <v>3238.65</v>
      </c>
      <c r="E463" s="36">
        <v>3213.3</v>
      </c>
      <c r="F463" s="36">
        <v>3174.65</v>
      </c>
      <c r="G463" s="36">
        <v>3149.3</v>
      </c>
      <c r="H463" s="36">
        <v>3277.3</v>
      </c>
      <c r="I463" s="36">
        <v>3302.6499999999996</v>
      </c>
      <c r="J463" s="36">
        <v>3341.3</v>
      </c>
      <c r="K463" s="31">
        <v>3264</v>
      </c>
      <c r="L463" s="31">
        <v>3200</v>
      </c>
      <c r="M463" s="31">
        <v>0.27786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3675.45</v>
      </c>
      <c r="D464" s="36">
        <v>3683.6</v>
      </c>
      <c r="E464" s="36">
        <v>3652.1</v>
      </c>
      <c r="F464" s="36">
        <v>3628.75</v>
      </c>
      <c r="G464" s="36">
        <v>3597.25</v>
      </c>
      <c r="H464" s="36">
        <v>3706.95</v>
      </c>
      <c r="I464" s="36">
        <v>3738.45</v>
      </c>
      <c r="J464" s="36">
        <v>3761.7999999999997</v>
      </c>
      <c r="K464" s="31">
        <v>3715.1</v>
      </c>
      <c r="L464" s="31">
        <v>3660.25</v>
      </c>
      <c r="M464" s="31">
        <v>7.0961400000000001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2305.5500000000002</v>
      </c>
      <c r="D465" s="36">
        <v>2288.3500000000004</v>
      </c>
      <c r="E465" s="36">
        <v>2266.5500000000006</v>
      </c>
      <c r="F465" s="36">
        <v>2227.5500000000002</v>
      </c>
      <c r="G465" s="36">
        <v>2205.7500000000005</v>
      </c>
      <c r="H465" s="36">
        <v>2327.3500000000008</v>
      </c>
      <c r="I465" s="36">
        <v>2349.15</v>
      </c>
      <c r="J465" s="36">
        <v>2388.150000000001</v>
      </c>
      <c r="K465" s="31">
        <v>2310.15</v>
      </c>
      <c r="L465" s="31">
        <v>2249.35</v>
      </c>
      <c r="M465" s="31">
        <v>1.9438500000000001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933.85</v>
      </c>
      <c r="D466" s="36">
        <v>924.63333333333333</v>
      </c>
      <c r="E466" s="36">
        <v>909.31666666666661</v>
      </c>
      <c r="F466" s="36">
        <v>884.7833333333333</v>
      </c>
      <c r="G466" s="36">
        <v>869.46666666666658</v>
      </c>
      <c r="H466" s="36">
        <v>949.16666666666663</v>
      </c>
      <c r="I466" s="36">
        <v>964.48333333333346</v>
      </c>
      <c r="J466" s="36">
        <v>989.01666666666665</v>
      </c>
      <c r="K466" s="31">
        <v>939.95</v>
      </c>
      <c r="L466" s="31">
        <v>900.1</v>
      </c>
      <c r="M466" s="31">
        <v>8.5936199999999996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822.8</v>
      </c>
      <c r="D467" s="36">
        <v>819.09999999999991</v>
      </c>
      <c r="E467" s="36">
        <v>813.29999999999984</v>
      </c>
      <c r="F467" s="36">
        <v>803.8</v>
      </c>
      <c r="G467" s="36">
        <v>797.99999999999989</v>
      </c>
      <c r="H467" s="36">
        <v>828.5999999999998</v>
      </c>
      <c r="I467" s="36">
        <v>834.4</v>
      </c>
      <c r="J467" s="36">
        <v>843.89999999999975</v>
      </c>
      <c r="K467" s="31">
        <v>824.9</v>
      </c>
      <c r="L467" s="31">
        <v>809.6</v>
      </c>
      <c r="M467" s="31">
        <v>0.40327000000000002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3054.95</v>
      </c>
      <c r="D468" s="36">
        <v>3038.8999999999996</v>
      </c>
      <c r="E468" s="36">
        <v>3017.4499999999994</v>
      </c>
      <c r="F468" s="36">
        <v>2979.95</v>
      </c>
      <c r="G468" s="36">
        <v>2958.4999999999995</v>
      </c>
      <c r="H468" s="36">
        <v>3076.3999999999992</v>
      </c>
      <c r="I468" s="36">
        <v>3097.85</v>
      </c>
      <c r="J468" s="36">
        <v>3135.349999999999</v>
      </c>
      <c r="K468" s="31">
        <v>3060.35</v>
      </c>
      <c r="L468" s="31">
        <v>3001.4</v>
      </c>
      <c r="M468" s="31">
        <v>4.3070199999999996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36.299999999999997</v>
      </c>
      <c r="D469" s="36">
        <v>36.15</v>
      </c>
      <c r="E469" s="36">
        <v>35.849999999999994</v>
      </c>
      <c r="F469" s="36">
        <v>35.4</v>
      </c>
      <c r="G469" s="36">
        <v>35.099999999999994</v>
      </c>
      <c r="H469" s="36">
        <v>36.599999999999994</v>
      </c>
      <c r="I469" s="36">
        <v>36.899999999999991</v>
      </c>
      <c r="J469" s="36">
        <v>37.349999999999994</v>
      </c>
      <c r="K469" s="31">
        <v>36.450000000000003</v>
      </c>
      <c r="L469" s="31">
        <v>35.700000000000003</v>
      </c>
      <c r="M469" s="31">
        <v>80.588880000000003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344.7</v>
      </c>
      <c r="D470" s="36">
        <v>347.35000000000008</v>
      </c>
      <c r="E470" s="36">
        <v>339.70000000000016</v>
      </c>
      <c r="F470" s="36">
        <v>334.7000000000001</v>
      </c>
      <c r="G470" s="36">
        <v>327.05000000000018</v>
      </c>
      <c r="H470" s="36">
        <v>352.35000000000014</v>
      </c>
      <c r="I470" s="36">
        <v>360.00000000000011</v>
      </c>
      <c r="J470" s="36">
        <v>365.00000000000011</v>
      </c>
      <c r="K470" s="31">
        <v>355</v>
      </c>
      <c r="L470" s="31">
        <v>342.35</v>
      </c>
      <c r="M470" s="31">
        <v>14.613659999999999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424.15</v>
      </c>
      <c r="D471" s="36">
        <v>422.7166666666667</v>
      </c>
      <c r="E471" s="36">
        <v>417.43333333333339</v>
      </c>
      <c r="F471" s="36">
        <v>410.7166666666667</v>
      </c>
      <c r="G471" s="36">
        <v>405.43333333333339</v>
      </c>
      <c r="H471" s="36">
        <v>429.43333333333339</v>
      </c>
      <c r="I471" s="36">
        <v>434.7166666666667</v>
      </c>
      <c r="J471" s="36">
        <v>441.43333333333339</v>
      </c>
      <c r="K471" s="31">
        <v>428</v>
      </c>
      <c r="L471" s="31">
        <v>416</v>
      </c>
      <c r="M471" s="31">
        <v>4.78348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741.3</v>
      </c>
      <c r="D472" s="36">
        <v>741.73333333333323</v>
      </c>
      <c r="E472" s="36">
        <v>735.66666666666652</v>
      </c>
      <c r="F472" s="36">
        <v>730.0333333333333</v>
      </c>
      <c r="G472" s="36">
        <v>723.96666666666658</v>
      </c>
      <c r="H472" s="36">
        <v>747.36666666666645</v>
      </c>
      <c r="I472" s="36">
        <v>753.43333333333328</v>
      </c>
      <c r="J472" s="36">
        <v>759.06666666666638</v>
      </c>
      <c r="K472" s="31">
        <v>747.8</v>
      </c>
      <c r="L472" s="31">
        <v>736.1</v>
      </c>
      <c r="M472" s="31">
        <v>0.61821000000000004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3541.65</v>
      </c>
      <c r="D473" s="36">
        <v>3542.2333333333336</v>
      </c>
      <c r="E473" s="36">
        <v>3514.4666666666672</v>
      </c>
      <c r="F473" s="36">
        <v>3487.2833333333338</v>
      </c>
      <c r="G473" s="36">
        <v>3459.5166666666673</v>
      </c>
      <c r="H473" s="36">
        <v>3569.416666666667</v>
      </c>
      <c r="I473" s="36">
        <v>3597.1833333333334</v>
      </c>
      <c r="J473" s="36">
        <v>3624.3666666666668</v>
      </c>
      <c r="K473" s="31">
        <v>3570</v>
      </c>
      <c r="L473" s="31">
        <v>3515.05</v>
      </c>
      <c r="M473" s="31">
        <v>1.0836300000000001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50.5</v>
      </c>
      <c r="D474" s="36">
        <v>50.65</v>
      </c>
      <c r="E474" s="36">
        <v>50.05</v>
      </c>
      <c r="F474" s="36">
        <v>49.6</v>
      </c>
      <c r="G474" s="36">
        <v>49</v>
      </c>
      <c r="H474" s="36">
        <v>51.099999999999994</v>
      </c>
      <c r="I474" s="36">
        <v>51.7</v>
      </c>
      <c r="J474" s="36">
        <v>52.149999999999991</v>
      </c>
      <c r="K474" s="31">
        <v>51.25</v>
      </c>
      <c r="L474" s="31">
        <v>50.2</v>
      </c>
      <c r="M474" s="31">
        <v>81.102189999999993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2025.8</v>
      </c>
      <c r="D475" s="36">
        <v>2018.6000000000001</v>
      </c>
      <c r="E475" s="36">
        <v>2007.2000000000003</v>
      </c>
      <c r="F475" s="36">
        <v>1988.6000000000001</v>
      </c>
      <c r="G475" s="36">
        <v>1977.2000000000003</v>
      </c>
      <c r="H475" s="36">
        <v>2037.2000000000003</v>
      </c>
      <c r="I475" s="36">
        <v>2048.6000000000004</v>
      </c>
      <c r="J475" s="36">
        <v>2067.2000000000003</v>
      </c>
      <c r="K475" s="31">
        <v>2030</v>
      </c>
      <c r="L475" s="31">
        <v>2000</v>
      </c>
      <c r="M475" s="31">
        <v>4.7613599999999998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39.75</v>
      </c>
      <c r="D476" s="36">
        <v>39.783333333333331</v>
      </c>
      <c r="E476" s="36">
        <v>39.466666666666661</v>
      </c>
      <c r="F476" s="36">
        <v>39.18333333333333</v>
      </c>
      <c r="G476" s="36">
        <v>38.86666666666666</v>
      </c>
      <c r="H476" s="36">
        <v>40.066666666666663</v>
      </c>
      <c r="I476" s="36">
        <v>40.383333333333326</v>
      </c>
      <c r="J476" s="36">
        <v>40.666666666666664</v>
      </c>
      <c r="K476" s="31">
        <v>40.1</v>
      </c>
      <c r="L476" s="31">
        <v>39.5</v>
      </c>
      <c r="M476" s="31">
        <v>71.274389999999997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482.9</v>
      </c>
      <c r="D477" s="36">
        <v>485.9666666666667</v>
      </c>
      <c r="E477" s="36">
        <v>477.03333333333342</v>
      </c>
      <c r="F477" s="36">
        <v>471.16666666666674</v>
      </c>
      <c r="G477" s="36">
        <v>462.23333333333346</v>
      </c>
      <c r="H477" s="36">
        <v>491.83333333333337</v>
      </c>
      <c r="I477" s="36">
        <v>500.76666666666665</v>
      </c>
      <c r="J477" s="36">
        <v>506.63333333333333</v>
      </c>
      <c r="K477" s="31">
        <v>494.9</v>
      </c>
      <c r="L477" s="31">
        <v>480.1</v>
      </c>
      <c r="M477" s="31">
        <v>4.75962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10503.05</v>
      </c>
      <c r="D478" s="36">
        <v>10463.533333333333</v>
      </c>
      <c r="E478" s="36">
        <v>10401.066666666666</v>
      </c>
      <c r="F478" s="36">
        <v>10299.083333333332</v>
      </c>
      <c r="G478" s="36">
        <v>10236.616666666665</v>
      </c>
      <c r="H478" s="36">
        <v>10565.516666666666</v>
      </c>
      <c r="I478" s="36">
        <v>10627.983333333334</v>
      </c>
      <c r="J478" s="36">
        <v>10729.966666666667</v>
      </c>
      <c r="K478" s="31">
        <v>10526</v>
      </c>
      <c r="L478" s="31">
        <v>10361.549999999999</v>
      </c>
      <c r="M478" s="31">
        <v>2.4308900000000002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119.1</v>
      </c>
      <c r="D479" s="36">
        <v>118.81666666666666</v>
      </c>
      <c r="E479" s="36">
        <v>117.88333333333333</v>
      </c>
      <c r="F479" s="36">
        <v>116.66666666666666</v>
      </c>
      <c r="G479" s="36">
        <v>115.73333333333332</v>
      </c>
      <c r="H479" s="36">
        <v>120.03333333333333</v>
      </c>
      <c r="I479" s="36">
        <v>120.96666666666667</v>
      </c>
      <c r="J479" s="36">
        <v>122.18333333333334</v>
      </c>
      <c r="K479" s="31">
        <v>119.75</v>
      </c>
      <c r="L479" s="31">
        <v>117.6</v>
      </c>
      <c r="M479" s="31">
        <v>102.46266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1785.15</v>
      </c>
      <c r="D480" s="36">
        <v>1770.5166666666667</v>
      </c>
      <c r="E480" s="36">
        <v>1752.0333333333333</v>
      </c>
      <c r="F480" s="36">
        <v>1718.9166666666667</v>
      </c>
      <c r="G480" s="36">
        <v>1700.4333333333334</v>
      </c>
      <c r="H480" s="36">
        <v>1803.6333333333332</v>
      </c>
      <c r="I480" s="36">
        <v>1822.1166666666663</v>
      </c>
      <c r="J480" s="36">
        <v>1855.2333333333331</v>
      </c>
      <c r="K480" s="31">
        <v>1789</v>
      </c>
      <c r="L480" s="31">
        <v>1737.4</v>
      </c>
      <c r="M480" s="31">
        <v>5.5186599999999997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1117.75</v>
      </c>
      <c r="D481" s="36">
        <v>1108.3833333333334</v>
      </c>
      <c r="E481" s="36">
        <v>1094.7666666666669</v>
      </c>
      <c r="F481" s="36">
        <v>1071.7833333333335</v>
      </c>
      <c r="G481" s="36">
        <v>1058.166666666667</v>
      </c>
      <c r="H481" s="36">
        <v>1131.3666666666668</v>
      </c>
      <c r="I481" s="36">
        <v>1144.9833333333331</v>
      </c>
      <c r="J481" s="31">
        <v>1167.9666666666667</v>
      </c>
      <c r="K481" s="31">
        <v>1122</v>
      </c>
      <c r="L481" s="31">
        <v>1085.4000000000001</v>
      </c>
      <c r="M481" s="53">
        <v>14.113530000000001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687.65</v>
      </c>
      <c r="D482" s="36">
        <v>681.48333333333335</v>
      </c>
      <c r="E482" s="36">
        <v>672.11666666666667</v>
      </c>
      <c r="F482" s="36">
        <v>656.58333333333337</v>
      </c>
      <c r="G482" s="36">
        <v>647.2166666666667</v>
      </c>
      <c r="H482" s="36">
        <v>697.01666666666665</v>
      </c>
      <c r="I482" s="36">
        <v>706.38333333333344</v>
      </c>
      <c r="J482" s="31">
        <v>721.91666666666663</v>
      </c>
      <c r="K482" s="31">
        <v>690.85</v>
      </c>
      <c r="L482" s="31">
        <v>665.95</v>
      </c>
      <c r="M482" s="53">
        <v>9.27928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587.25</v>
      </c>
      <c r="D483" s="36">
        <v>588.1</v>
      </c>
      <c r="E483" s="36">
        <v>584.20000000000005</v>
      </c>
      <c r="F483" s="36">
        <v>581.15</v>
      </c>
      <c r="G483" s="36">
        <v>577.25</v>
      </c>
      <c r="H483" s="36">
        <v>591.15000000000009</v>
      </c>
      <c r="I483" s="36">
        <v>595.04999999999995</v>
      </c>
      <c r="J483" s="36">
        <v>598.10000000000014</v>
      </c>
      <c r="K483" s="31">
        <v>592</v>
      </c>
      <c r="L483" s="31">
        <v>585.04999999999995</v>
      </c>
      <c r="M483" s="31">
        <v>22.236329999999999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866.6</v>
      </c>
      <c r="D484" s="36">
        <v>862.83333333333337</v>
      </c>
      <c r="E484" s="36">
        <v>857.26666666666677</v>
      </c>
      <c r="F484" s="36">
        <v>847.93333333333339</v>
      </c>
      <c r="G484" s="36">
        <v>842.36666666666679</v>
      </c>
      <c r="H484" s="36">
        <v>872.16666666666674</v>
      </c>
      <c r="I484" s="36">
        <v>877.73333333333335</v>
      </c>
      <c r="J484" s="31">
        <v>887.06666666666672</v>
      </c>
      <c r="K484" s="31">
        <v>868.4</v>
      </c>
      <c r="L484" s="31">
        <v>853.5</v>
      </c>
      <c r="M484" s="53">
        <v>1.24115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597.65</v>
      </c>
      <c r="D485" s="36">
        <v>598.08333333333337</v>
      </c>
      <c r="E485" s="36">
        <v>594.66666666666674</v>
      </c>
      <c r="F485" s="36">
        <v>591.68333333333339</v>
      </c>
      <c r="G485" s="36">
        <v>588.26666666666677</v>
      </c>
      <c r="H485" s="36">
        <v>601.06666666666672</v>
      </c>
      <c r="I485" s="36">
        <v>604.48333333333346</v>
      </c>
      <c r="J485" s="36">
        <v>607.4666666666667</v>
      </c>
      <c r="K485" s="31">
        <v>601.5</v>
      </c>
      <c r="L485" s="31">
        <v>595.1</v>
      </c>
      <c r="M485" s="31">
        <v>4.5408099999999996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396.85</v>
      </c>
      <c r="D486" s="36">
        <v>397.2833333333333</v>
      </c>
      <c r="E486" s="36">
        <v>394.61666666666662</v>
      </c>
      <c r="F486" s="36">
        <v>392.38333333333333</v>
      </c>
      <c r="G486" s="36">
        <v>389.71666666666664</v>
      </c>
      <c r="H486" s="36">
        <v>399.51666666666659</v>
      </c>
      <c r="I486" s="36">
        <v>402.18333333333334</v>
      </c>
      <c r="J486" s="36">
        <v>404.41666666666657</v>
      </c>
      <c r="K486" s="31">
        <v>399.95</v>
      </c>
      <c r="L486" s="31">
        <v>395.05</v>
      </c>
      <c r="M486" s="31">
        <v>1.7700199999999999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386.15</v>
      </c>
      <c r="D487" s="36">
        <v>383.2</v>
      </c>
      <c r="E487" s="36">
        <v>378.09999999999997</v>
      </c>
      <c r="F487" s="36">
        <v>370.04999999999995</v>
      </c>
      <c r="G487" s="36">
        <v>364.94999999999993</v>
      </c>
      <c r="H487" s="36">
        <v>391.25</v>
      </c>
      <c r="I487" s="36">
        <v>396.35</v>
      </c>
      <c r="J487" s="36">
        <v>404.40000000000003</v>
      </c>
      <c r="K487" s="31">
        <v>388.3</v>
      </c>
      <c r="L487" s="31">
        <v>375.15</v>
      </c>
      <c r="M487" s="31">
        <v>2.1483699999999999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554.20000000000005</v>
      </c>
      <c r="D488" s="36">
        <v>555.75</v>
      </c>
      <c r="E488" s="36">
        <v>548.5</v>
      </c>
      <c r="F488" s="36">
        <v>542.79999999999995</v>
      </c>
      <c r="G488" s="36">
        <v>535.54999999999995</v>
      </c>
      <c r="H488" s="36">
        <v>561.45000000000005</v>
      </c>
      <c r="I488" s="36">
        <v>568.70000000000005</v>
      </c>
      <c r="J488" s="36">
        <v>574.40000000000009</v>
      </c>
      <c r="K488" s="31">
        <v>563</v>
      </c>
      <c r="L488" s="31">
        <v>550.04999999999995</v>
      </c>
      <c r="M488" s="31">
        <v>2.5823900000000002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1236.9000000000001</v>
      </c>
      <c r="D489" s="36">
        <v>1235.4333333333332</v>
      </c>
      <c r="E489" s="36">
        <v>1227.0666666666664</v>
      </c>
      <c r="F489" s="36">
        <v>1217.2333333333331</v>
      </c>
      <c r="G489" s="36">
        <v>1208.8666666666663</v>
      </c>
      <c r="H489" s="36">
        <v>1245.2666666666664</v>
      </c>
      <c r="I489" s="36">
        <v>1253.6333333333332</v>
      </c>
      <c r="J489" s="36">
        <v>1263.4666666666665</v>
      </c>
      <c r="K489" s="31">
        <v>1243.8</v>
      </c>
      <c r="L489" s="31">
        <v>1225.5999999999999</v>
      </c>
      <c r="M489" s="31">
        <v>11.496079999999999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1267.9000000000001</v>
      </c>
      <c r="D490" s="36">
        <v>1266.9666666666667</v>
      </c>
      <c r="E490" s="36">
        <v>1255.9333333333334</v>
      </c>
      <c r="F490" s="36">
        <v>1243.9666666666667</v>
      </c>
      <c r="G490" s="36">
        <v>1232.9333333333334</v>
      </c>
      <c r="H490" s="36">
        <v>1278.9333333333334</v>
      </c>
      <c r="I490" s="36">
        <v>1289.9666666666667</v>
      </c>
      <c r="J490" s="36">
        <v>1301.9333333333334</v>
      </c>
      <c r="K490" s="31">
        <v>1278</v>
      </c>
      <c r="L490" s="31">
        <v>1255</v>
      </c>
      <c r="M490" s="31">
        <v>1.8420099999999999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258.55</v>
      </c>
      <c r="D491" s="36">
        <v>257.38333333333333</v>
      </c>
      <c r="E491" s="36">
        <v>255.26666666666665</v>
      </c>
      <c r="F491" s="36">
        <v>251.98333333333332</v>
      </c>
      <c r="G491" s="36">
        <v>249.86666666666665</v>
      </c>
      <c r="H491" s="36">
        <v>260.66666666666663</v>
      </c>
      <c r="I491" s="36">
        <v>262.7833333333333</v>
      </c>
      <c r="J491" s="36">
        <v>266.06666666666666</v>
      </c>
      <c r="K491" s="31">
        <v>259.5</v>
      </c>
      <c r="L491" s="31">
        <v>254.1</v>
      </c>
      <c r="M491" s="31">
        <v>91.368160000000003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292.35000000000002</v>
      </c>
      <c r="D492" s="36">
        <v>290.48333333333335</v>
      </c>
      <c r="E492" s="36">
        <v>286.9666666666667</v>
      </c>
      <c r="F492" s="36">
        <v>281.58333333333337</v>
      </c>
      <c r="G492" s="36">
        <v>278.06666666666672</v>
      </c>
      <c r="H492" s="36">
        <v>295.86666666666667</v>
      </c>
      <c r="I492" s="36">
        <v>299.38333333333333</v>
      </c>
      <c r="J492" s="36">
        <v>304.76666666666665</v>
      </c>
      <c r="K492" s="31">
        <v>294</v>
      </c>
      <c r="L492" s="31">
        <v>285.10000000000002</v>
      </c>
      <c r="M492" s="31">
        <v>4.8562000000000003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666.41666666666663</v>
      </c>
      <c r="E493" s="36">
        <v>654.83333333333326</v>
      </c>
      <c r="F493" s="36">
        <v>633.96666666666658</v>
      </c>
      <c r="G493" s="36">
        <v>622.38333333333321</v>
      </c>
      <c r="H493" s="36">
        <v>687.2833333333333</v>
      </c>
      <c r="I493" s="36">
        <v>698.86666666666656</v>
      </c>
      <c r="J493" s="36">
        <v>719.73333333333335</v>
      </c>
      <c r="K493" s="31">
        <v>678</v>
      </c>
      <c r="L493" s="31">
        <v>645.54999999999995</v>
      </c>
      <c r="M493" s="31">
        <v>3.4832800000000002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1743.45</v>
      </c>
      <c r="D494" s="36">
        <v>1743.6499999999999</v>
      </c>
      <c r="E494" s="36">
        <v>1729.2499999999998</v>
      </c>
      <c r="F494" s="36">
        <v>1715.05</v>
      </c>
      <c r="G494" s="36">
        <v>1700.6499999999999</v>
      </c>
      <c r="H494" s="36">
        <v>1757.8499999999997</v>
      </c>
      <c r="I494" s="36">
        <v>1772.2499999999998</v>
      </c>
      <c r="J494" s="36">
        <v>1786.4499999999996</v>
      </c>
      <c r="K494" s="31">
        <v>1758.05</v>
      </c>
      <c r="L494" s="31">
        <v>1729.45</v>
      </c>
      <c r="M494" s="31">
        <v>0.9617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2004.7</v>
      </c>
      <c r="D495" s="36">
        <v>2010.8333333333333</v>
      </c>
      <c r="E495" s="36">
        <v>1988.9166666666665</v>
      </c>
      <c r="F495" s="36">
        <v>1973.1333333333332</v>
      </c>
      <c r="G495" s="36">
        <v>1951.2166666666665</v>
      </c>
      <c r="H495" s="36">
        <v>2026.6166666666666</v>
      </c>
      <c r="I495" s="36">
        <v>2048.5333333333328</v>
      </c>
      <c r="J495" s="36">
        <v>2064.3166666666666</v>
      </c>
      <c r="K495" s="31">
        <v>2032.75</v>
      </c>
      <c r="L495" s="31">
        <v>1995.05</v>
      </c>
      <c r="M495" s="31">
        <v>0.40906999999999999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16</v>
      </c>
      <c r="D496" s="36">
        <v>15.183333333333332</v>
      </c>
      <c r="E496" s="36">
        <v>14.116666666666664</v>
      </c>
      <c r="F496" s="36">
        <v>12.233333333333333</v>
      </c>
      <c r="G496" s="36">
        <v>11.166666666666664</v>
      </c>
      <c r="H496" s="36">
        <v>17.066666666666663</v>
      </c>
      <c r="I496" s="36">
        <v>18.133333333333329</v>
      </c>
      <c r="J496" s="36">
        <v>20.016666666666662</v>
      </c>
      <c r="K496" s="31">
        <v>16.25</v>
      </c>
      <c r="L496" s="31">
        <v>13.3</v>
      </c>
      <c r="M496" s="31">
        <v>16888.194520000001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978.35</v>
      </c>
      <c r="D497" s="36">
        <v>977.69999999999993</v>
      </c>
      <c r="E497" s="36">
        <v>970.39999999999986</v>
      </c>
      <c r="F497" s="36">
        <v>962.44999999999993</v>
      </c>
      <c r="G497" s="36">
        <v>955.14999999999986</v>
      </c>
      <c r="H497" s="36">
        <v>985.64999999999986</v>
      </c>
      <c r="I497" s="36">
        <v>992.94999999999982</v>
      </c>
      <c r="J497" s="36">
        <v>1000.8999999999999</v>
      </c>
      <c r="K497" s="31">
        <v>985</v>
      </c>
      <c r="L497" s="31">
        <v>969.75</v>
      </c>
      <c r="M497" s="31">
        <v>17.461960000000001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548.15</v>
      </c>
      <c r="D498" s="36">
        <v>544.36666666666667</v>
      </c>
      <c r="E498" s="36">
        <v>535.5333333333333</v>
      </c>
      <c r="F498" s="36">
        <v>522.91666666666663</v>
      </c>
      <c r="G498" s="36">
        <v>514.08333333333326</v>
      </c>
      <c r="H498" s="36">
        <v>556.98333333333335</v>
      </c>
      <c r="I498" s="36">
        <v>565.81666666666661</v>
      </c>
      <c r="J498" s="36">
        <v>578.43333333333339</v>
      </c>
      <c r="K498" s="31">
        <v>553.20000000000005</v>
      </c>
      <c r="L498" s="31">
        <v>531.75</v>
      </c>
      <c r="M498" s="31">
        <v>10.839560000000001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816.85</v>
      </c>
      <c r="D500" s="36">
        <v>818.68333333333339</v>
      </c>
      <c r="E500" s="36">
        <v>808.36666666666679</v>
      </c>
      <c r="F500" s="36">
        <v>799.88333333333344</v>
      </c>
      <c r="G500" s="36">
        <v>789.56666666666683</v>
      </c>
      <c r="H500" s="36">
        <v>827.16666666666674</v>
      </c>
      <c r="I500" s="36">
        <v>837.48333333333335</v>
      </c>
      <c r="J500" s="36">
        <v>845.9666666666667</v>
      </c>
      <c r="K500" s="31">
        <v>829</v>
      </c>
      <c r="L500" s="31">
        <v>810.2</v>
      </c>
      <c r="M500" s="31">
        <v>1.69994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1366.85</v>
      </c>
      <c r="D501" s="36">
        <v>1362.8</v>
      </c>
      <c r="E501" s="36">
        <v>1356.35</v>
      </c>
      <c r="F501" s="36">
        <v>1345.85</v>
      </c>
      <c r="G501" s="36">
        <v>1339.3999999999999</v>
      </c>
      <c r="H501" s="36">
        <v>1373.3</v>
      </c>
      <c r="I501" s="36">
        <v>1379.7500000000002</v>
      </c>
      <c r="J501" s="36">
        <v>1390.25</v>
      </c>
      <c r="K501" s="31">
        <v>1369.25</v>
      </c>
      <c r="L501" s="31">
        <v>1352.3</v>
      </c>
      <c r="M501" s="31">
        <v>0.52198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471.3</v>
      </c>
      <c r="D502" s="36">
        <v>470.91666666666669</v>
      </c>
      <c r="E502" s="36">
        <v>466.48333333333335</v>
      </c>
      <c r="F502" s="36">
        <v>461.66666666666669</v>
      </c>
      <c r="G502" s="36">
        <v>457.23333333333335</v>
      </c>
      <c r="H502" s="36">
        <v>475.73333333333335</v>
      </c>
      <c r="I502" s="36">
        <v>480.16666666666663</v>
      </c>
      <c r="J502" s="36">
        <v>484.98333333333335</v>
      </c>
      <c r="K502" s="31">
        <v>475.35</v>
      </c>
      <c r="L502" s="31">
        <v>466.1</v>
      </c>
      <c r="M502" s="31">
        <v>79.805700000000002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21.45</v>
      </c>
      <c r="D503" s="36">
        <v>21.316666666666666</v>
      </c>
      <c r="E503" s="36">
        <v>20.833333333333332</v>
      </c>
      <c r="F503" s="36">
        <v>20.216666666666665</v>
      </c>
      <c r="G503" s="36">
        <v>19.733333333333331</v>
      </c>
      <c r="H503" s="36">
        <v>21.933333333333334</v>
      </c>
      <c r="I503" s="36">
        <v>22.416666666666668</v>
      </c>
      <c r="J503" s="31">
        <v>23.033333333333335</v>
      </c>
      <c r="K503" s="31">
        <v>21.8</v>
      </c>
      <c r="L503" s="31">
        <v>20.7</v>
      </c>
      <c r="M503" s="53">
        <v>2263.4096199999999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274.7</v>
      </c>
      <c r="D504" s="36">
        <v>274.23333333333335</v>
      </c>
      <c r="E504" s="36">
        <v>270.2166666666667</v>
      </c>
      <c r="F504" s="36">
        <v>265.73333333333335</v>
      </c>
      <c r="G504" s="36">
        <v>261.7166666666667</v>
      </c>
      <c r="H504" s="36">
        <v>278.7166666666667</v>
      </c>
      <c r="I504" s="36">
        <v>282.73333333333335</v>
      </c>
      <c r="J504" s="31">
        <v>287.2166666666667</v>
      </c>
      <c r="K504" s="31">
        <v>278.25</v>
      </c>
      <c r="L504" s="31">
        <v>269.75</v>
      </c>
      <c r="M504" s="53">
        <v>203.0078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610.65</v>
      </c>
      <c r="D505" s="36">
        <v>613.93333333333328</v>
      </c>
      <c r="E505" s="36">
        <v>603.56666666666661</v>
      </c>
      <c r="F505" s="36">
        <v>596.48333333333335</v>
      </c>
      <c r="G505" s="36">
        <v>586.11666666666667</v>
      </c>
      <c r="H505" s="36">
        <v>621.01666666666654</v>
      </c>
      <c r="I505" s="36">
        <v>631.3833333333331</v>
      </c>
      <c r="J505" s="36">
        <v>638.46666666666647</v>
      </c>
      <c r="K505" s="31">
        <v>624.29999999999995</v>
      </c>
      <c r="L505" s="31">
        <v>606.85</v>
      </c>
      <c r="M505" s="31">
        <v>12.885020000000001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16006.9</v>
      </c>
      <c r="D506" s="36">
        <v>15789.433333333332</v>
      </c>
      <c r="E506" s="36">
        <v>15507.816666666666</v>
      </c>
      <c r="F506" s="36">
        <v>15008.733333333334</v>
      </c>
      <c r="G506" s="36">
        <v>14727.116666666667</v>
      </c>
      <c r="H506" s="36">
        <v>16288.516666666665</v>
      </c>
      <c r="I506" s="36">
        <v>16570.133333333331</v>
      </c>
      <c r="J506" s="36">
        <v>17069.216666666664</v>
      </c>
      <c r="K506" s="31">
        <v>16071.05</v>
      </c>
      <c r="L506" s="31">
        <v>15290.35</v>
      </c>
      <c r="M506" s="31">
        <v>0.27634999999999998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123.7</v>
      </c>
      <c r="D507" s="36">
        <v>124.16666666666667</v>
      </c>
      <c r="E507" s="36">
        <v>122.78333333333335</v>
      </c>
      <c r="F507" s="36">
        <v>121.86666666666667</v>
      </c>
      <c r="G507" s="36">
        <v>120.48333333333335</v>
      </c>
      <c r="H507" s="36">
        <v>125.08333333333334</v>
      </c>
      <c r="I507" s="36">
        <v>126.46666666666667</v>
      </c>
      <c r="J507" s="31">
        <v>127.38333333333334</v>
      </c>
      <c r="K507" s="31">
        <v>125.55</v>
      </c>
      <c r="L507" s="31">
        <v>123.25</v>
      </c>
      <c r="M507" s="53">
        <v>275.12603999999999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689.2</v>
      </c>
      <c r="D508" s="36">
        <v>688.11666666666667</v>
      </c>
      <c r="E508" s="36">
        <v>684.43333333333339</v>
      </c>
      <c r="F508" s="36">
        <v>679.66666666666674</v>
      </c>
      <c r="G508" s="36">
        <v>675.98333333333346</v>
      </c>
      <c r="H508" s="36">
        <v>692.88333333333333</v>
      </c>
      <c r="I508" s="36">
        <v>696.56666666666649</v>
      </c>
      <c r="J508" s="36">
        <v>701.33333333333326</v>
      </c>
      <c r="K508" s="31">
        <v>691.8</v>
      </c>
      <c r="L508" s="31">
        <v>683.35</v>
      </c>
      <c r="M508" s="31">
        <v>7.8684799999999999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1681.1</v>
      </c>
      <c r="D509" s="245">
        <v>1683.55</v>
      </c>
      <c r="E509" s="245">
        <v>1660.9499999999998</v>
      </c>
      <c r="F509" s="245">
        <v>1640.8</v>
      </c>
      <c r="G509" s="245">
        <v>1618.1999999999998</v>
      </c>
      <c r="H509" s="245">
        <v>1703.6999999999998</v>
      </c>
      <c r="I509" s="245">
        <v>1726.2999999999997</v>
      </c>
      <c r="J509" s="245">
        <v>1746.4499999999998</v>
      </c>
      <c r="K509" s="246">
        <v>1706.15</v>
      </c>
      <c r="L509" s="246">
        <v>1663.4</v>
      </c>
      <c r="M509" s="246">
        <v>1.43919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3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8"/>
      <c r="B5" s="369"/>
      <c r="C5" s="368"/>
      <c r="D5" s="369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70" t="s">
        <v>565</v>
      </c>
      <c r="C7" s="369"/>
      <c r="D7" s="7">
        <f>Main!B10</f>
        <v>45292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45289</v>
      </c>
      <c r="B10" s="32">
        <v>540615</v>
      </c>
      <c r="C10" s="31" t="s">
        <v>1118</v>
      </c>
      <c r="D10" s="31" t="s">
        <v>1119</v>
      </c>
      <c r="E10" s="31" t="s">
        <v>575</v>
      </c>
      <c r="F10" s="86">
        <v>1862439</v>
      </c>
      <c r="G10" s="32">
        <v>0.64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45289</v>
      </c>
      <c r="B11" s="32">
        <v>539773</v>
      </c>
      <c r="C11" s="31" t="s">
        <v>1161</v>
      </c>
      <c r="D11" s="31" t="s">
        <v>1162</v>
      </c>
      <c r="E11" s="31" t="s">
        <v>575</v>
      </c>
      <c r="F11" s="86">
        <v>2515000</v>
      </c>
      <c r="G11" s="32">
        <v>2.11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45289</v>
      </c>
      <c r="B12" s="32">
        <v>534733</v>
      </c>
      <c r="C12" s="31" t="s">
        <v>1163</v>
      </c>
      <c r="D12" s="31" t="s">
        <v>1164</v>
      </c>
      <c r="E12" s="31" t="s">
        <v>575</v>
      </c>
      <c r="F12" s="86">
        <v>2041878</v>
      </c>
      <c r="G12" s="32">
        <v>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45289</v>
      </c>
      <c r="B13" s="32">
        <v>534733</v>
      </c>
      <c r="C13" s="31" t="s">
        <v>1163</v>
      </c>
      <c r="D13" s="31" t="s">
        <v>1102</v>
      </c>
      <c r="E13" s="31" t="s">
        <v>574</v>
      </c>
      <c r="F13" s="86">
        <v>2000000</v>
      </c>
      <c r="G13" s="32">
        <v>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45289</v>
      </c>
      <c r="B14" s="32">
        <v>540718</v>
      </c>
      <c r="C14" s="31" t="s">
        <v>1165</v>
      </c>
      <c r="D14" s="31" t="s">
        <v>1166</v>
      </c>
      <c r="E14" s="31" t="s">
        <v>574</v>
      </c>
      <c r="F14" s="86">
        <v>24000</v>
      </c>
      <c r="G14" s="32">
        <v>58.1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45289</v>
      </c>
      <c r="B15" s="32">
        <v>540718</v>
      </c>
      <c r="C15" s="31" t="s">
        <v>1165</v>
      </c>
      <c r="D15" s="31" t="s">
        <v>1167</v>
      </c>
      <c r="E15" s="31" t="s">
        <v>575</v>
      </c>
      <c r="F15" s="86">
        <v>3000</v>
      </c>
      <c r="G15" s="32">
        <v>61.8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45289</v>
      </c>
      <c r="B16" s="32">
        <v>540718</v>
      </c>
      <c r="C16" s="31" t="s">
        <v>1165</v>
      </c>
      <c r="D16" s="31" t="s">
        <v>1167</v>
      </c>
      <c r="E16" s="31" t="s">
        <v>574</v>
      </c>
      <c r="F16" s="86">
        <v>24000</v>
      </c>
      <c r="G16" s="32">
        <v>58.1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45289</v>
      </c>
      <c r="B17" s="32">
        <v>540718</v>
      </c>
      <c r="C17" s="31" t="s">
        <v>1165</v>
      </c>
      <c r="D17" s="31" t="s">
        <v>1132</v>
      </c>
      <c r="E17" s="31" t="s">
        <v>574</v>
      </c>
      <c r="F17" s="86">
        <v>24000</v>
      </c>
      <c r="G17" s="32">
        <v>58.1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45289</v>
      </c>
      <c r="B18" s="32">
        <v>540718</v>
      </c>
      <c r="C18" s="31" t="s">
        <v>1165</v>
      </c>
      <c r="D18" s="31" t="s">
        <v>1168</v>
      </c>
      <c r="E18" s="31" t="s">
        <v>575</v>
      </c>
      <c r="F18" s="86">
        <v>18000</v>
      </c>
      <c r="G18" s="32">
        <v>58.1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45289</v>
      </c>
      <c r="B19" s="32">
        <v>540718</v>
      </c>
      <c r="C19" s="31" t="s">
        <v>1165</v>
      </c>
      <c r="D19" s="31" t="s">
        <v>1169</v>
      </c>
      <c r="E19" s="31" t="s">
        <v>575</v>
      </c>
      <c r="F19" s="86">
        <v>48000</v>
      </c>
      <c r="G19" s="32">
        <v>58.1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45289</v>
      </c>
      <c r="B20" s="32">
        <v>541303</v>
      </c>
      <c r="C20" s="31" t="s">
        <v>1036</v>
      </c>
      <c r="D20" s="31" t="s">
        <v>958</v>
      </c>
      <c r="E20" s="31" t="s">
        <v>574</v>
      </c>
      <c r="F20" s="86">
        <v>5279857</v>
      </c>
      <c r="G20" s="32">
        <v>4.38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45289</v>
      </c>
      <c r="B21" s="32">
        <v>541303</v>
      </c>
      <c r="C21" s="31" t="s">
        <v>1036</v>
      </c>
      <c r="D21" s="31" t="s">
        <v>1100</v>
      </c>
      <c r="E21" s="31" t="s">
        <v>574</v>
      </c>
      <c r="F21" s="86">
        <v>500000</v>
      </c>
      <c r="G21" s="32">
        <v>4.4000000000000004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45289</v>
      </c>
      <c r="B22" s="32">
        <v>541303</v>
      </c>
      <c r="C22" s="31" t="s">
        <v>1036</v>
      </c>
      <c r="D22" s="31" t="s">
        <v>958</v>
      </c>
      <c r="E22" s="31" t="s">
        <v>575</v>
      </c>
      <c r="F22" s="86">
        <v>7846576</v>
      </c>
      <c r="G22" s="32">
        <v>4.3600000000000003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45289</v>
      </c>
      <c r="B23" s="32">
        <v>541303</v>
      </c>
      <c r="C23" s="31" t="s">
        <v>1036</v>
      </c>
      <c r="D23" s="31" t="s">
        <v>1100</v>
      </c>
      <c r="E23" s="31" t="s">
        <v>575</v>
      </c>
      <c r="F23" s="86">
        <v>4042528</v>
      </c>
      <c r="G23" s="32">
        <v>4.3600000000000003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45289</v>
      </c>
      <c r="B24" s="32">
        <v>541303</v>
      </c>
      <c r="C24" s="31" t="s">
        <v>1036</v>
      </c>
      <c r="D24" s="31" t="s">
        <v>1170</v>
      </c>
      <c r="E24" s="31" t="s">
        <v>575</v>
      </c>
      <c r="F24" s="86">
        <v>2322095</v>
      </c>
      <c r="G24" s="32">
        <v>4.37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45289</v>
      </c>
      <c r="B25" s="32">
        <v>541303</v>
      </c>
      <c r="C25" s="31" t="s">
        <v>1036</v>
      </c>
      <c r="D25" s="31" t="s">
        <v>1171</v>
      </c>
      <c r="E25" s="31" t="s">
        <v>575</v>
      </c>
      <c r="F25" s="86">
        <v>1881000</v>
      </c>
      <c r="G25" s="32">
        <v>4.37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45289</v>
      </c>
      <c r="B26" s="32">
        <v>541303</v>
      </c>
      <c r="C26" s="31" t="s">
        <v>1036</v>
      </c>
      <c r="D26" s="31" t="s">
        <v>1076</v>
      </c>
      <c r="E26" s="31" t="s">
        <v>575</v>
      </c>
      <c r="F26" s="86">
        <v>1767211</v>
      </c>
      <c r="G26" s="32">
        <v>4.42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45289</v>
      </c>
      <c r="B27" s="32">
        <v>541303</v>
      </c>
      <c r="C27" s="31" t="s">
        <v>1036</v>
      </c>
      <c r="D27" s="31" t="s">
        <v>1076</v>
      </c>
      <c r="E27" s="31" t="s">
        <v>574</v>
      </c>
      <c r="F27" s="86">
        <v>2952311</v>
      </c>
      <c r="G27" s="32">
        <v>4.3600000000000003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45289</v>
      </c>
      <c r="B28" s="32">
        <v>541303</v>
      </c>
      <c r="C28" s="31" t="s">
        <v>1036</v>
      </c>
      <c r="D28" s="31" t="s">
        <v>1172</v>
      </c>
      <c r="E28" s="31" t="s">
        <v>574</v>
      </c>
      <c r="F28" s="86">
        <v>1730000</v>
      </c>
      <c r="G28" s="32">
        <v>4.3600000000000003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45289</v>
      </c>
      <c r="B29" s="32">
        <v>541303</v>
      </c>
      <c r="C29" s="31" t="s">
        <v>1036</v>
      </c>
      <c r="D29" s="31" t="s">
        <v>1173</v>
      </c>
      <c r="E29" s="31" t="s">
        <v>575</v>
      </c>
      <c r="F29" s="86">
        <v>6000000</v>
      </c>
      <c r="G29" s="32">
        <v>4.3600000000000003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45289</v>
      </c>
      <c r="B30" s="32">
        <v>541303</v>
      </c>
      <c r="C30" s="31" t="s">
        <v>1036</v>
      </c>
      <c r="D30" s="31" t="s">
        <v>882</v>
      </c>
      <c r="E30" s="31" t="s">
        <v>574</v>
      </c>
      <c r="F30" s="86">
        <v>5000000</v>
      </c>
      <c r="G30" s="32">
        <v>4.3600000000000003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45289</v>
      </c>
      <c r="B31" s="32">
        <v>541303</v>
      </c>
      <c r="C31" s="31" t="s">
        <v>1036</v>
      </c>
      <c r="D31" s="31" t="s">
        <v>1174</v>
      </c>
      <c r="E31" s="31" t="s">
        <v>575</v>
      </c>
      <c r="F31" s="86">
        <v>805001</v>
      </c>
      <c r="G31" s="32">
        <v>4.3899999999999997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45289</v>
      </c>
      <c r="B32" s="32">
        <v>541303</v>
      </c>
      <c r="C32" s="31" t="s">
        <v>1036</v>
      </c>
      <c r="D32" s="31" t="s">
        <v>1174</v>
      </c>
      <c r="E32" s="31" t="s">
        <v>574</v>
      </c>
      <c r="F32" s="86">
        <v>1883133</v>
      </c>
      <c r="G32" s="32">
        <v>4.37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45289</v>
      </c>
      <c r="B33" s="32">
        <v>539277</v>
      </c>
      <c r="C33" s="31" t="s">
        <v>1175</v>
      </c>
      <c r="D33" s="31" t="s">
        <v>1176</v>
      </c>
      <c r="E33" s="31" t="s">
        <v>574</v>
      </c>
      <c r="F33" s="86">
        <v>7236771</v>
      </c>
      <c r="G33" s="32">
        <v>1.1499999999999999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45289</v>
      </c>
      <c r="B34" s="32">
        <v>541702</v>
      </c>
      <c r="C34" s="31" t="s">
        <v>1120</v>
      </c>
      <c r="D34" s="31" t="s">
        <v>1122</v>
      </c>
      <c r="E34" s="31" t="s">
        <v>575</v>
      </c>
      <c r="F34" s="86">
        <v>610085</v>
      </c>
      <c r="G34" s="32">
        <v>13.06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45289</v>
      </c>
      <c r="B35" s="32">
        <v>541702</v>
      </c>
      <c r="C35" s="31" t="s">
        <v>1120</v>
      </c>
      <c r="D35" s="31" t="s">
        <v>1121</v>
      </c>
      <c r="E35" s="31" t="s">
        <v>575</v>
      </c>
      <c r="F35" s="86">
        <v>550000</v>
      </c>
      <c r="G35" s="32">
        <v>13.06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45289</v>
      </c>
      <c r="B36" s="32">
        <v>530187</v>
      </c>
      <c r="C36" s="31" t="s">
        <v>1177</v>
      </c>
      <c r="D36" s="31" t="s">
        <v>1178</v>
      </c>
      <c r="E36" s="31" t="s">
        <v>575</v>
      </c>
      <c r="F36" s="86">
        <v>149334</v>
      </c>
      <c r="G36" s="32">
        <v>2.5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45289</v>
      </c>
      <c r="B37" s="32">
        <v>540205</v>
      </c>
      <c r="C37" s="31" t="s">
        <v>1179</v>
      </c>
      <c r="D37" s="31" t="s">
        <v>1180</v>
      </c>
      <c r="E37" s="31" t="s">
        <v>574</v>
      </c>
      <c r="F37" s="86">
        <v>65290</v>
      </c>
      <c r="G37" s="32">
        <v>3462.1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45289</v>
      </c>
      <c r="B38" s="32">
        <v>540205</v>
      </c>
      <c r="C38" s="31" t="s">
        <v>1179</v>
      </c>
      <c r="D38" s="31" t="s">
        <v>1181</v>
      </c>
      <c r="E38" s="31" t="s">
        <v>575</v>
      </c>
      <c r="F38" s="86">
        <v>130000</v>
      </c>
      <c r="G38" s="32">
        <v>3463.34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45289</v>
      </c>
      <c r="B39" s="32">
        <v>540205</v>
      </c>
      <c r="C39" s="31" t="s">
        <v>1179</v>
      </c>
      <c r="D39" s="31" t="s">
        <v>1182</v>
      </c>
      <c r="E39" s="31" t="s">
        <v>575</v>
      </c>
      <c r="F39" s="86">
        <v>100000</v>
      </c>
      <c r="G39" s="32">
        <v>3462.1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45289</v>
      </c>
      <c r="B40" s="32">
        <v>544052</v>
      </c>
      <c r="C40" s="31" t="s">
        <v>1073</v>
      </c>
      <c r="D40" s="31" t="s">
        <v>1123</v>
      </c>
      <c r="E40" s="31" t="s">
        <v>575</v>
      </c>
      <c r="F40" s="86">
        <v>112000</v>
      </c>
      <c r="G40" s="32">
        <v>87.68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45289</v>
      </c>
      <c r="B41" s="32">
        <v>531752</v>
      </c>
      <c r="C41" s="31" t="s">
        <v>1183</v>
      </c>
      <c r="D41" s="31" t="s">
        <v>882</v>
      </c>
      <c r="E41" s="31" t="s">
        <v>574</v>
      </c>
      <c r="F41" s="86">
        <v>10000000</v>
      </c>
      <c r="G41" s="32">
        <v>1.27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45289</v>
      </c>
      <c r="B42" s="32">
        <v>540310</v>
      </c>
      <c r="C42" s="31" t="s">
        <v>1184</v>
      </c>
      <c r="D42" s="31" t="s">
        <v>1185</v>
      </c>
      <c r="E42" s="31" t="s">
        <v>575</v>
      </c>
      <c r="F42" s="86">
        <v>32188</v>
      </c>
      <c r="G42" s="32">
        <v>36.090000000000003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45289</v>
      </c>
      <c r="B43" s="32">
        <v>543435</v>
      </c>
      <c r="C43" s="31" t="s">
        <v>1186</v>
      </c>
      <c r="D43" s="31" t="s">
        <v>1187</v>
      </c>
      <c r="E43" s="31" t="s">
        <v>574</v>
      </c>
      <c r="F43" s="86">
        <v>26560</v>
      </c>
      <c r="G43" s="32">
        <v>184.64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45289</v>
      </c>
      <c r="B44" s="32">
        <v>543435</v>
      </c>
      <c r="C44" s="31" t="s">
        <v>1186</v>
      </c>
      <c r="D44" s="31" t="s">
        <v>1187</v>
      </c>
      <c r="E44" s="31" t="s">
        <v>575</v>
      </c>
      <c r="F44" s="86">
        <v>26560</v>
      </c>
      <c r="G44" s="32">
        <v>185.91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45289</v>
      </c>
      <c r="B45" s="32">
        <v>538965</v>
      </c>
      <c r="C45" s="31" t="s">
        <v>1124</v>
      </c>
      <c r="D45" s="31" t="s">
        <v>1188</v>
      </c>
      <c r="E45" s="31" t="s">
        <v>575</v>
      </c>
      <c r="F45" s="86">
        <v>59398</v>
      </c>
      <c r="G45" s="32">
        <v>57.71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45289</v>
      </c>
      <c r="B46" s="32">
        <v>538965</v>
      </c>
      <c r="C46" s="31" t="s">
        <v>1124</v>
      </c>
      <c r="D46" s="31" t="s">
        <v>1188</v>
      </c>
      <c r="E46" s="31" t="s">
        <v>574</v>
      </c>
      <c r="F46" s="86">
        <v>59398</v>
      </c>
      <c r="G46" s="32">
        <v>58.36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45289</v>
      </c>
      <c r="B47" s="32">
        <v>531237</v>
      </c>
      <c r="C47" s="31" t="s">
        <v>1125</v>
      </c>
      <c r="D47" s="31" t="s">
        <v>1189</v>
      </c>
      <c r="E47" s="31" t="s">
        <v>574</v>
      </c>
      <c r="F47" s="86">
        <v>44384</v>
      </c>
      <c r="G47" s="32">
        <v>214.18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45289</v>
      </c>
      <c r="B48" s="32">
        <v>531237</v>
      </c>
      <c r="C48" s="31" t="s">
        <v>1125</v>
      </c>
      <c r="D48" s="31" t="s">
        <v>1126</v>
      </c>
      <c r="E48" s="31" t="s">
        <v>575</v>
      </c>
      <c r="F48" s="86">
        <v>20631</v>
      </c>
      <c r="G48" s="32">
        <v>213.99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45289</v>
      </c>
      <c r="B49" s="32">
        <v>543594</v>
      </c>
      <c r="C49" s="31" t="s">
        <v>1127</v>
      </c>
      <c r="D49" s="31" t="s">
        <v>1103</v>
      </c>
      <c r="E49" s="31" t="s">
        <v>575</v>
      </c>
      <c r="F49" s="86">
        <v>12000</v>
      </c>
      <c r="G49" s="32">
        <v>12.1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45289</v>
      </c>
      <c r="B50" s="32">
        <v>543594</v>
      </c>
      <c r="C50" s="31" t="s">
        <v>1127</v>
      </c>
      <c r="D50" s="31" t="s">
        <v>1103</v>
      </c>
      <c r="E50" s="31" t="s">
        <v>574</v>
      </c>
      <c r="F50" s="86">
        <v>81000</v>
      </c>
      <c r="G50" s="32">
        <v>10.82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45289</v>
      </c>
      <c r="B51" s="32">
        <v>543594</v>
      </c>
      <c r="C51" s="31" t="s">
        <v>1127</v>
      </c>
      <c r="D51" s="31" t="s">
        <v>1190</v>
      </c>
      <c r="E51" s="31" t="s">
        <v>574</v>
      </c>
      <c r="F51" s="86">
        <v>75000</v>
      </c>
      <c r="G51" s="32">
        <v>11.88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45289</v>
      </c>
      <c r="B52" s="32">
        <v>543594</v>
      </c>
      <c r="C52" s="31" t="s">
        <v>1127</v>
      </c>
      <c r="D52" s="31" t="s">
        <v>1100</v>
      </c>
      <c r="E52" s="31" t="s">
        <v>574</v>
      </c>
      <c r="F52" s="86">
        <v>1017000</v>
      </c>
      <c r="G52" s="32">
        <v>10.65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45289</v>
      </c>
      <c r="B53" s="32">
        <v>543594</v>
      </c>
      <c r="C53" s="31" t="s">
        <v>1127</v>
      </c>
      <c r="D53" s="31" t="s">
        <v>1100</v>
      </c>
      <c r="E53" s="31" t="s">
        <v>575</v>
      </c>
      <c r="F53" s="86">
        <v>240000</v>
      </c>
      <c r="G53" s="32">
        <v>11.16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45289</v>
      </c>
      <c r="B54" s="32">
        <v>543594</v>
      </c>
      <c r="C54" s="31" t="s">
        <v>1127</v>
      </c>
      <c r="D54" s="31" t="s">
        <v>1191</v>
      </c>
      <c r="E54" s="31" t="s">
        <v>574</v>
      </c>
      <c r="F54" s="86">
        <v>66000</v>
      </c>
      <c r="G54" s="32">
        <v>10.84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45289</v>
      </c>
      <c r="B55" s="32">
        <v>543594</v>
      </c>
      <c r="C55" s="31" t="s">
        <v>1127</v>
      </c>
      <c r="D55" s="31" t="s">
        <v>1128</v>
      </c>
      <c r="E55" s="31" t="s">
        <v>575</v>
      </c>
      <c r="F55" s="86">
        <v>1638000</v>
      </c>
      <c r="G55" s="32">
        <v>10.74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45289</v>
      </c>
      <c r="B56" s="32">
        <v>542724</v>
      </c>
      <c r="C56" s="31" t="s">
        <v>1192</v>
      </c>
      <c r="D56" s="31" t="s">
        <v>1193</v>
      </c>
      <c r="E56" s="31" t="s">
        <v>574</v>
      </c>
      <c r="F56" s="86">
        <v>3517592</v>
      </c>
      <c r="G56" s="32">
        <v>1.1399999999999999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45289</v>
      </c>
      <c r="B57" s="32">
        <v>504351</v>
      </c>
      <c r="C57" s="31" t="s">
        <v>1194</v>
      </c>
      <c r="D57" s="31" t="s">
        <v>1195</v>
      </c>
      <c r="E57" s="31" t="s">
        <v>575</v>
      </c>
      <c r="F57" s="86">
        <v>11497272</v>
      </c>
      <c r="G57" s="32">
        <v>1.61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45289</v>
      </c>
      <c r="B58" s="32">
        <v>512441</v>
      </c>
      <c r="C58" s="31" t="s">
        <v>1101</v>
      </c>
      <c r="D58" s="31" t="s">
        <v>1196</v>
      </c>
      <c r="E58" s="31" t="s">
        <v>574</v>
      </c>
      <c r="F58" s="86">
        <v>33526</v>
      </c>
      <c r="G58" s="32">
        <v>18.66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45289</v>
      </c>
      <c r="B59" s="32">
        <v>512441</v>
      </c>
      <c r="C59" s="31" t="s">
        <v>1101</v>
      </c>
      <c r="D59" s="31" t="s">
        <v>1133</v>
      </c>
      <c r="E59" s="31" t="s">
        <v>574</v>
      </c>
      <c r="F59" s="86">
        <v>100000</v>
      </c>
      <c r="G59" s="32">
        <v>20.47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45289</v>
      </c>
      <c r="B60" s="32">
        <v>512441</v>
      </c>
      <c r="C60" s="31" t="s">
        <v>1101</v>
      </c>
      <c r="D60" s="31" t="s">
        <v>1196</v>
      </c>
      <c r="E60" s="31" t="s">
        <v>575</v>
      </c>
      <c r="F60" s="86">
        <v>124281</v>
      </c>
      <c r="G60" s="32">
        <v>19.75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45289</v>
      </c>
      <c r="B61" s="32">
        <v>512441</v>
      </c>
      <c r="C61" s="31" t="s">
        <v>1101</v>
      </c>
      <c r="D61" s="31" t="s">
        <v>1133</v>
      </c>
      <c r="E61" s="31" t="s">
        <v>575</v>
      </c>
      <c r="F61" s="86">
        <v>100000</v>
      </c>
      <c r="G61" s="32">
        <v>20.47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45289</v>
      </c>
      <c r="B62" s="32">
        <v>512441</v>
      </c>
      <c r="C62" s="31" t="s">
        <v>1101</v>
      </c>
      <c r="D62" s="31" t="s">
        <v>1197</v>
      </c>
      <c r="E62" s="31" t="s">
        <v>575</v>
      </c>
      <c r="F62" s="86">
        <v>75000</v>
      </c>
      <c r="G62" s="32">
        <v>18.84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45289</v>
      </c>
      <c r="B63" s="32">
        <v>512441</v>
      </c>
      <c r="C63" s="31" t="s">
        <v>1101</v>
      </c>
      <c r="D63" s="31" t="s">
        <v>1197</v>
      </c>
      <c r="E63" s="31" t="s">
        <v>574</v>
      </c>
      <c r="F63" s="86">
        <v>15000</v>
      </c>
      <c r="G63" s="32">
        <v>20.47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45289</v>
      </c>
      <c r="B64" s="32">
        <v>512441</v>
      </c>
      <c r="C64" s="31" t="s">
        <v>1101</v>
      </c>
      <c r="D64" s="31" t="s">
        <v>1198</v>
      </c>
      <c r="E64" s="31" t="s">
        <v>575</v>
      </c>
      <c r="F64" s="86">
        <v>436500</v>
      </c>
      <c r="G64" s="32">
        <v>20.420000000000002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45289</v>
      </c>
      <c r="B65" s="32">
        <v>512441</v>
      </c>
      <c r="C65" s="31" t="s">
        <v>1101</v>
      </c>
      <c r="D65" s="31" t="s">
        <v>1129</v>
      </c>
      <c r="E65" s="31" t="s">
        <v>575</v>
      </c>
      <c r="F65" s="86">
        <v>90302</v>
      </c>
      <c r="G65" s="32">
        <v>20.47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45289</v>
      </c>
      <c r="B66" s="32">
        <v>512441</v>
      </c>
      <c r="C66" s="31" t="s">
        <v>1101</v>
      </c>
      <c r="D66" s="31" t="s">
        <v>1199</v>
      </c>
      <c r="E66" s="31" t="s">
        <v>574</v>
      </c>
      <c r="F66" s="86">
        <v>133000</v>
      </c>
      <c r="G66" s="32">
        <v>20.37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45289</v>
      </c>
      <c r="B67" s="32">
        <v>512441</v>
      </c>
      <c r="C67" s="31" t="s">
        <v>1101</v>
      </c>
      <c r="D67" s="31" t="s">
        <v>1045</v>
      </c>
      <c r="E67" s="31" t="s">
        <v>574</v>
      </c>
      <c r="F67" s="86">
        <v>351553</v>
      </c>
      <c r="G67" s="32">
        <v>20.22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45289</v>
      </c>
      <c r="B68" s="32">
        <v>512441</v>
      </c>
      <c r="C68" s="31" t="s">
        <v>1101</v>
      </c>
      <c r="D68" s="31" t="s">
        <v>1045</v>
      </c>
      <c r="E68" s="31" t="s">
        <v>575</v>
      </c>
      <c r="F68" s="86">
        <v>325420</v>
      </c>
      <c r="G68" s="32">
        <v>20.34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45289</v>
      </c>
      <c r="B69" s="32">
        <v>512441</v>
      </c>
      <c r="C69" s="31" t="s">
        <v>1101</v>
      </c>
      <c r="D69" s="31" t="s">
        <v>1200</v>
      </c>
      <c r="E69" s="31" t="s">
        <v>575</v>
      </c>
      <c r="F69" s="86">
        <v>78000</v>
      </c>
      <c r="G69" s="32">
        <v>20.47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45289</v>
      </c>
      <c r="B70" s="32">
        <v>512441</v>
      </c>
      <c r="C70" s="31" t="s">
        <v>1101</v>
      </c>
      <c r="D70" s="31" t="s">
        <v>1200</v>
      </c>
      <c r="E70" s="31" t="s">
        <v>574</v>
      </c>
      <c r="F70" s="86">
        <v>15006</v>
      </c>
      <c r="G70" s="32">
        <v>20.47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45289</v>
      </c>
      <c r="B71" s="32">
        <v>512441</v>
      </c>
      <c r="C71" s="31" t="s">
        <v>1101</v>
      </c>
      <c r="D71" s="31" t="s">
        <v>882</v>
      </c>
      <c r="E71" s="31" t="s">
        <v>574</v>
      </c>
      <c r="F71" s="86">
        <v>148496</v>
      </c>
      <c r="G71" s="32">
        <v>19.86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45289</v>
      </c>
      <c r="B72" s="32">
        <v>512441</v>
      </c>
      <c r="C72" s="31" t="s">
        <v>1101</v>
      </c>
      <c r="D72" s="31" t="s">
        <v>1074</v>
      </c>
      <c r="E72" s="31" t="s">
        <v>574</v>
      </c>
      <c r="F72" s="86">
        <v>216135</v>
      </c>
      <c r="G72" s="32">
        <v>18.72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45289</v>
      </c>
      <c r="B73" s="32">
        <v>512441</v>
      </c>
      <c r="C73" s="31" t="s">
        <v>1101</v>
      </c>
      <c r="D73" s="31" t="s">
        <v>882</v>
      </c>
      <c r="E73" s="31" t="s">
        <v>575</v>
      </c>
      <c r="F73" s="86">
        <v>196435</v>
      </c>
      <c r="G73" s="32">
        <v>20.32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45289</v>
      </c>
      <c r="B74" s="32">
        <v>512441</v>
      </c>
      <c r="C74" s="31" t="s">
        <v>1101</v>
      </c>
      <c r="D74" s="31" t="s">
        <v>1074</v>
      </c>
      <c r="E74" s="31" t="s">
        <v>575</v>
      </c>
      <c r="F74" s="86">
        <v>171135</v>
      </c>
      <c r="G74" s="32">
        <v>19.39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45289</v>
      </c>
      <c r="B75" s="32">
        <v>512441</v>
      </c>
      <c r="C75" s="31" t="s">
        <v>1101</v>
      </c>
      <c r="D75" s="31" t="s">
        <v>1201</v>
      </c>
      <c r="E75" s="31" t="s">
        <v>574</v>
      </c>
      <c r="F75" s="86">
        <v>101000</v>
      </c>
      <c r="G75" s="32">
        <v>20.47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45289</v>
      </c>
      <c r="B76" s="32">
        <v>512441</v>
      </c>
      <c r="C76" s="31" t="s">
        <v>1101</v>
      </c>
      <c r="D76" s="31" t="s">
        <v>1201</v>
      </c>
      <c r="E76" s="31" t="s">
        <v>575</v>
      </c>
      <c r="F76" s="86">
        <v>101000</v>
      </c>
      <c r="G76" s="32">
        <v>19.02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45289</v>
      </c>
      <c r="B77" s="32">
        <v>530733</v>
      </c>
      <c r="C77" s="31" t="s">
        <v>1202</v>
      </c>
      <c r="D77" s="31" t="s">
        <v>1203</v>
      </c>
      <c r="E77" s="31" t="s">
        <v>574</v>
      </c>
      <c r="F77" s="86">
        <v>25000</v>
      </c>
      <c r="G77" s="32">
        <v>9.1999999999999993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45289</v>
      </c>
      <c r="B78" s="32">
        <v>530733</v>
      </c>
      <c r="C78" s="31" t="s">
        <v>1202</v>
      </c>
      <c r="D78" s="31" t="s">
        <v>1204</v>
      </c>
      <c r="E78" s="31" t="s">
        <v>575</v>
      </c>
      <c r="F78" s="86">
        <v>20522</v>
      </c>
      <c r="G78" s="32">
        <v>9.1999999999999993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45289</v>
      </c>
      <c r="B79" s="32">
        <v>539492</v>
      </c>
      <c r="C79" s="31" t="s">
        <v>1205</v>
      </c>
      <c r="D79" s="31" t="s">
        <v>1206</v>
      </c>
      <c r="E79" s="31" t="s">
        <v>574</v>
      </c>
      <c r="F79" s="86">
        <v>110505</v>
      </c>
      <c r="G79" s="32">
        <v>28.55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45289</v>
      </c>
      <c r="B80" s="32">
        <v>539492</v>
      </c>
      <c r="C80" s="31" t="s">
        <v>1205</v>
      </c>
      <c r="D80" s="31" t="s">
        <v>1207</v>
      </c>
      <c r="E80" s="31" t="s">
        <v>575</v>
      </c>
      <c r="F80" s="86">
        <v>95000</v>
      </c>
      <c r="G80" s="32">
        <v>28.5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45289</v>
      </c>
      <c r="B81" s="32">
        <v>539492</v>
      </c>
      <c r="C81" s="31" t="s">
        <v>1205</v>
      </c>
      <c r="D81" s="31" t="s">
        <v>1207</v>
      </c>
      <c r="E81" s="31" t="s">
        <v>574</v>
      </c>
      <c r="F81" s="86">
        <v>75105</v>
      </c>
      <c r="G81" s="32">
        <v>29.15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45289</v>
      </c>
      <c r="B82" s="32">
        <v>512493</v>
      </c>
      <c r="C82" s="31" t="s">
        <v>1130</v>
      </c>
      <c r="D82" s="31" t="s">
        <v>1208</v>
      </c>
      <c r="E82" s="31" t="s">
        <v>574</v>
      </c>
      <c r="F82" s="86">
        <v>199441</v>
      </c>
      <c r="G82" s="32">
        <v>72.41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45289</v>
      </c>
      <c r="B83" s="32">
        <v>512493</v>
      </c>
      <c r="C83" s="31" t="s">
        <v>1130</v>
      </c>
      <c r="D83" s="31" t="s">
        <v>1131</v>
      </c>
      <c r="E83" s="31" t="s">
        <v>574</v>
      </c>
      <c r="F83" s="86">
        <v>200000</v>
      </c>
      <c r="G83" s="32">
        <v>72.41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45289</v>
      </c>
      <c r="B84" s="32">
        <v>543324</v>
      </c>
      <c r="C84" s="31" t="s">
        <v>1209</v>
      </c>
      <c r="D84" s="31" t="s">
        <v>1210</v>
      </c>
      <c r="E84" s="31" t="s">
        <v>574</v>
      </c>
      <c r="F84" s="86">
        <v>6885</v>
      </c>
      <c r="G84" s="32">
        <v>348.66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45289</v>
      </c>
      <c r="B85" s="32">
        <v>543324</v>
      </c>
      <c r="C85" s="31" t="s">
        <v>1209</v>
      </c>
      <c r="D85" s="31" t="s">
        <v>1210</v>
      </c>
      <c r="E85" s="31" t="s">
        <v>574</v>
      </c>
      <c r="F85" s="86">
        <v>64395</v>
      </c>
      <c r="G85" s="32">
        <v>347.33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45289</v>
      </c>
      <c r="B86" s="32">
        <v>514386</v>
      </c>
      <c r="C86" s="31" t="s">
        <v>1211</v>
      </c>
      <c r="D86" s="31" t="s">
        <v>1212</v>
      </c>
      <c r="E86" s="31" t="s">
        <v>575</v>
      </c>
      <c r="F86" s="86">
        <v>75260</v>
      </c>
      <c r="G86" s="32">
        <v>5.28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45289</v>
      </c>
      <c r="B87" s="32">
        <v>532467</v>
      </c>
      <c r="C87" s="31" t="s">
        <v>1213</v>
      </c>
      <c r="D87" s="31" t="s">
        <v>882</v>
      </c>
      <c r="E87" s="31" t="s">
        <v>575</v>
      </c>
      <c r="F87" s="86">
        <v>50000</v>
      </c>
      <c r="G87" s="32">
        <v>336.5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45289</v>
      </c>
      <c r="B88" s="32">
        <v>532467</v>
      </c>
      <c r="C88" s="31" t="s">
        <v>1213</v>
      </c>
      <c r="D88" s="31" t="s">
        <v>882</v>
      </c>
      <c r="E88" s="31" t="s">
        <v>575</v>
      </c>
      <c r="F88" s="86">
        <v>103819</v>
      </c>
      <c r="G88" s="32">
        <v>336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45289</v>
      </c>
      <c r="B89" s="32">
        <v>544067</v>
      </c>
      <c r="C89" s="31" t="s">
        <v>1214</v>
      </c>
      <c r="D89" s="31" t="s">
        <v>1045</v>
      </c>
      <c r="E89" s="31" t="s">
        <v>575</v>
      </c>
      <c r="F89" s="86">
        <v>355735</v>
      </c>
      <c r="G89" s="32">
        <v>542.64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45289</v>
      </c>
      <c r="B90" s="32">
        <v>544067</v>
      </c>
      <c r="C90" s="31" t="s">
        <v>1214</v>
      </c>
      <c r="D90" s="31" t="s">
        <v>1045</v>
      </c>
      <c r="E90" s="31" t="s">
        <v>575</v>
      </c>
      <c r="F90" s="86">
        <v>200438</v>
      </c>
      <c r="G90" s="32">
        <v>539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45289</v>
      </c>
      <c r="B91" s="32">
        <v>540850</v>
      </c>
      <c r="C91" s="31" t="s">
        <v>1215</v>
      </c>
      <c r="D91" s="31" t="s">
        <v>882</v>
      </c>
      <c r="E91" s="31" t="s">
        <v>575</v>
      </c>
      <c r="F91" s="86">
        <v>76000</v>
      </c>
      <c r="G91" s="32">
        <v>33.979999999999997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45289</v>
      </c>
      <c r="B92" s="32">
        <v>538765</v>
      </c>
      <c r="C92" s="31" t="s">
        <v>1216</v>
      </c>
      <c r="D92" s="31" t="s">
        <v>1217</v>
      </c>
      <c r="E92" s="31" t="s">
        <v>575</v>
      </c>
      <c r="F92" s="86">
        <v>40000</v>
      </c>
      <c r="G92" s="32">
        <v>4.58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45289</v>
      </c>
      <c r="B93" s="32">
        <v>521238</v>
      </c>
      <c r="C93" s="31" t="s">
        <v>1218</v>
      </c>
      <c r="D93" s="31" t="s">
        <v>1219</v>
      </c>
      <c r="E93" s="31" t="s">
        <v>575</v>
      </c>
      <c r="F93" s="86">
        <v>4126</v>
      </c>
      <c r="G93" s="32">
        <v>54.55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45289</v>
      </c>
      <c r="B94" s="32">
        <v>538895</v>
      </c>
      <c r="C94" s="31" t="s">
        <v>1220</v>
      </c>
      <c r="D94" s="31" t="s">
        <v>1221</v>
      </c>
      <c r="E94" s="31" t="s">
        <v>575</v>
      </c>
      <c r="F94" s="86">
        <v>52900</v>
      </c>
      <c r="G94" s="32">
        <v>24.46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45289</v>
      </c>
      <c r="B95" s="32">
        <v>538895</v>
      </c>
      <c r="C95" s="31" t="s">
        <v>1220</v>
      </c>
      <c r="D95" s="31" t="s">
        <v>1222</v>
      </c>
      <c r="E95" s="31" t="s">
        <v>575</v>
      </c>
      <c r="F95" s="86">
        <v>149111</v>
      </c>
      <c r="G95" s="32">
        <v>23.5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45289</v>
      </c>
      <c r="B96" s="32">
        <v>538895</v>
      </c>
      <c r="C96" s="31" t="s">
        <v>1220</v>
      </c>
      <c r="D96" s="31" t="s">
        <v>1223</v>
      </c>
      <c r="E96" s="31" t="s">
        <v>575</v>
      </c>
      <c r="F96" s="86">
        <v>52000</v>
      </c>
      <c r="G96" s="32">
        <v>24.46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45289</v>
      </c>
      <c r="B97" s="32">
        <v>522289</v>
      </c>
      <c r="C97" s="31" t="s">
        <v>1224</v>
      </c>
      <c r="D97" s="31" t="s">
        <v>1225</v>
      </c>
      <c r="E97" s="31" t="s">
        <v>575</v>
      </c>
      <c r="F97" s="86">
        <v>26185</v>
      </c>
      <c r="G97" s="32">
        <v>54.48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45289</v>
      </c>
      <c r="B98" s="32">
        <v>522289</v>
      </c>
      <c r="C98" s="31" t="s">
        <v>1224</v>
      </c>
      <c r="D98" s="31" t="s">
        <v>1226</v>
      </c>
      <c r="E98" s="31" t="s">
        <v>575</v>
      </c>
      <c r="F98" s="86">
        <v>18000</v>
      </c>
      <c r="G98" s="32">
        <v>54.48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45289</v>
      </c>
      <c r="B99" s="32">
        <v>538742</v>
      </c>
      <c r="C99" s="31" t="s">
        <v>1227</v>
      </c>
      <c r="D99" s="31" t="s">
        <v>1228</v>
      </c>
      <c r="E99" s="31" t="s">
        <v>575</v>
      </c>
      <c r="F99" s="86">
        <v>29320</v>
      </c>
      <c r="G99" s="32">
        <v>16.04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45289</v>
      </c>
      <c r="B100" s="32">
        <v>533239</v>
      </c>
      <c r="C100" s="31" t="s">
        <v>1229</v>
      </c>
      <c r="D100" s="31" t="s">
        <v>882</v>
      </c>
      <c r="E100" s="31" t="s">
        <v>575</v>
      </c>
      <c r="F100" s="86">
        <v>934846</v>
      </c>
      <c r="G100" s="32">
        <v>9.8000000000000007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45289</v>
      </c>
      <c r="B101" s="32">
        <v>533239</v>
      </c>
      <c r="C101" s="31" t="s">
        <v>1229</v>
      </c>
      <c r="D101" s="31" t="s">
        <v>882</v>
      </c>
      <c r="E101" s="31" t="s">
        <v>575</v>
      </c>
      <c r="F101" s="86">
        <v>39793</v>
      </c>
      <c r="G101" s="32">
        <v>10.11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45289</v>
      </c>
      <c r="B102" s="32">
        <v>515127</v>
      </c>
      <c r="C102" s="31" t="s">
        <v>1230</v>
      </c>
      <c r="D102" s="31" t="s">
        <v>1231</v>
      </c>
      <c r="E102" s="31" t="s">
        <v>575</v>
      </c>
      <c r="F102" s="86">
        <v>366933</v>
      </c>
      <c r="G102" s="32">
        <v>2.59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45289</v>
      </c>
      <c r="B103" s="32">
        <v>530617</v>
      </c>
      <c r="C103" s="31" t="s">
        <v>1232</v>
      </c>
      <c r="D103" s="31" t="s">
        <v>1233</v>
      </c>
      <c r="E103" s="31" t="s">
        <v>575</v>
      </c>
      <c r="F103" s="86">
        <v>115328</v>
      </c>
      <c r="G103" s="32">
        <v>73.48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45289</v>
      </c>
      <c r="B104" s="32">
        <v>530617</v>
      </c>
      <c r="C104" s="31" t="s">
        <v>1232</v>
      </c>
      <c r="D104" s="31" t="s">
        <v>882</v>
      </c>
      <c r="E104" s="31" t="s">
        <v>575</v>
      </c>
      <c r="F104" s="86">
        <v>93487</v>
      </c>
      <c r="G104" s="32">
        <v>73.03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45289</v>
      </c>
      <c r="B105" s="32">
        <v>543244</v>
      </c>
      <c r="C105" s="31" t="s">
        <v>1234</v>
      </c>
      <c r="D105" s="31" t="s">
        <v>1235</v>
      </c>
      <c r="E105" s="31" t="s">
        <v>575</v>
      </c>
      <c r="F105" s="86">
        <v>16000</v>
      </c>
      <c r="G105" s="32">
        <v>131.54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45289</v>
      </c>
      <c r="B106" s="32">
        <v>540072</v>
      </c>
      <c r="C106" s="31" t="s">
        <v>1236</v>
      </c>
      <c r="D106" s="31" t="s">
        <v>1237</v>
      </c>
      <c r="E106" s="31" t="s">
        <v>575</v>
      </c>
      <c r="F106" s="86">
        <v>100000</v>
      </c>
      <c r="G106" s="32">
        <v>9.9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45289</v>
      </c>
      <c r="B107" s="32">
        <v>543976</v>
      </c>
      <c r="C107" s="31" t="s">
        <v>1238</v>
      </c>
      <c r="D107" s="31" t="s">
        <v>1239</v>
      </c>
      <c r="E107" s="31" t="s">
        <v>575</v>
      </c>
      <c r="F107" s="86">
        <v>145000</v>
      </c>
      <c r="G107" s="32">
        <v>59.04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45289</v>
      </c>
      <c r="B108" s="32">
        <v>543976</v>
      </c>
      <c r="C108" s="31" t="s">
        <v>1238</v>
      </c>
      <c r="D108" s="31" t="s">
        <v>1240</v>
      </c>
      <c r="E108" s="31" t="s">
        <v>575</v>
      </c>
      <c r="F108" s="86">
        <v>135000</v>
      </c>
      <c r="G108" s="32">
        <v>59.17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45289</v>
      </c>
      <c r="B109" s="32">
        <v>541112</v>
      </c>
      <c r="C109" s="31" t="s">
        <v>1241</v>
      </c>
      <c r="D109" s="31" t="s">
        <v>1242</v>
      </c>
      <c r="E109" s="31" t="s">
        <v>575</v>
      </c>
      <c r="F109" s="86">
        <v>196000</v>
      </c>
      <c r="G109" s="32">
        <v>29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45289</v>
      </c>
      <c r="B110" s="32">
        <v>541112</v>
      </c>
      <c r="C110" s="31" t="s">
        <v>1241</v>
      </c>
      <c r="D110" s="31" t="s">
        <v>1243</v>
      </c>
      <c r="E110" s="31" t="s">
        <v>575</v>
      </c>
      <c r="F110" s="86">
        <v>132000</v>
      </c>
      <c r="G110" s="32">
        <v>29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45289</v>
      </c>
      <c r="B111" s="32">
        <v>541112</v>
      </c>
      <c r="C111" s="31" t="s">
        <v>1241</v>
      </c>
      <c r="D111" s="31" t="s">
        <v>1242</v>
      </c>
      <c r="E111" s="31" t="s">
        <v>575</v>
      </c>
      <c r="F111" s="86">
        <v>8000</v>
      </c>
      <c r="G111" s="32">
        <v>31.5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45289</v>
      </c>
      <c r="B112" s="32">
        <v>541112</v>
      </c>
      <c r="C112" s="31" t="s">
        <v>1241</v>
      </c>
      <c r="D112" s="31" t="s">
        <v>1243</v>
      </c>
      <c r="E112" s="31" t="s">
        <v>575</v>
      </c>
      <c r="F112" s="86">
        <v>36000</v>
      </c>
      <c r="G112" s="32">
        <v>30.07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45289</v>
      </c>
      <c r="B113" s="32">
        <v>541112</v>
      </c>
      <c r="C113" s="31" t="s">
        <v>1241</v>
      </c>
      <c r="D113" s="31" t="s">
        <v>1244</v>
      </c>
      <c r="E113" s="31" t="s">
        <v>575</v>
      </c>
      <c r="F113" s="86">
        <v>352000</v>
      </c>
      <c r="G113" s="32">
        <v>29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45289</v>
      </c>
      <c r="B114" s="32">
        <v>537259</v>
      </c>
      <c r="C114" s="31" t="s">
        <v>1245</v>
      </c>
      <c r="D114" s="31" t="s">
        <v>1246</v>
      </c>
      <c r="E114" s="31" t="s">
        <v>575</v>
      </c>
      <c r="F114" s="86">
        <v>200000</v>
      </c>
      <c r="G114" s="32">
        <v>935.59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45289</v>
      </c>
      <c r="B115" s="32">
        <v>539406</v>
      </c>
      <c r="C115" s="31" t="s">
        <v>1134</v>
      </c>
      <c r="D115" s="31" t="s">
        <v>1247</v>
      </c>
      <c r="E115" s="31" t="s">
        <v>575</v>
      </c>
      <c r="F115" s="86">
        <v>25002</v>
      </c>
      <c r="G115" s="32">
        <v>65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45289</v>
      </c>
      <c r="B116" s="32">
        <v>539406</v>
      </c>
      <c r="C116" s="31" t="s">
        <v>1134</v>
      </c>
      <c r="D116" s="31" t="s">
        <v>1248</v>
      </c>
      <c r="E116" s="31" t="s">
        <v>575</v>
      </c>
      <c r="F116" s="86">
        <v>24903</v>
      </c>
      <c r="G116" s="32">
        <v>65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45289</v>
      </c>
      <c r="B117" s="32">
        <v>511447</v>
      </c>
      <c r="C117" s="31" t="s">
        <v>1249</v>
      </c>
      <c r="D117" s="31" t="s">
        <v>882</v>
      </c>
      <c r="E117" s="31" t="s">
        <v>575</v>
      </c>
      <c r="F117" s="86">
        <v>427830</v>
      </c>
      <c r="G117" s="32">
        <v>3.76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45289</v>
      </c>
      <c r="B118" s="32">
        <v>511447</v>
      </c>
      <c r="C118" s="31" t="s">
        <v>1249</v>
      </c>
      <c r="D118" s="31" t="s">
        <v>882</v>
      </c>
      <c r="E118" s="31" t="s">
        <v>575</v>
      </c>
      <c r="F118" s="86">
        <v>800000</v>
      </c>
      <c r="G118" s="32">
        <v>3.85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45289</v>
      </c>
      <c r="B119" s="32">
        <v>511447</v>
      </c>
      <c r="C119" s="31" t="s">
        <v>1249</v>
      </c>
      <c r="D119" s="31" t="s">
        <v>1045</v>
      </c>
      <c r="E119" s="31" t="s">
        <v>575</v>
      </c>
      <c r="F119" s="86">
        <v>1000000</v>
      </c>
      <c r="G119" s="32">
        <v>3.85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45289</v>
      </c>
      <c r="B120" s="32">
        <v>539310</v>
      </c>
      <c r="C120" s="31" t="s">
        <v>1135</v>
      </c>
      <c r="D120" s="31" t="s">
        <v>1250</v>
      </c>
      <c r="E120" s="31" t="s">
        <v>575</v>
      </c>
      <c r="F120" s="86">
        <v>150456</v>
      </c>
      <c r="G120" s="32">
        <v>79.19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45289</v>
      </c>
      <c r="B121" s="32">
        <v>539310</v>
      </c>
      <c r="C121" s="31" t="s">
        <v>1135</v>
      </c>
      <c r="D121" s="31" t="s">
        <v>1250</v>
      </c>
      <c r="E121" s="31" t="s">
        <v>575</v>
      </c>
      <c r="F121" s="86">
        <v>150174</v>
      </c>
      <c r="G121" s="32">
        <v>78.31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45289</v>
      </c>
      <c r="B122" s="32">
        <v>542765</v>
      </c>
      <c r="C122" s="31" t="s">
        <v>1044</v>
      </c>
      <c r="D122" s="31" t="s">
        <v>1251</v>
      </c>
      <c r="E122" s="31" t="s">
        <v>575</v>
      </c>
      <c r="F122" s="86">
        <v>15000</v>
      </c>
      <c r="G122" s="32">
        <v>351.09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45289</v>
      </c>
      <c r="B123" s="32">
        <v>542765</v>
      </c>
      <c r="C123" s="31" t="s">
        <v>1044</v>
      </c>
      <c r="D123" s="31" t="s">
        <v>1252</v>
      </c>
      <c r="E123" s="31" t="s">
        <v>575</v>
      </c>
      <c r="F123" s="86">
        <v>2000</v>
      </c>
      <c r="G123" s="32">
        <v>380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45289</v>
      </c>
      <c r="B124" s="32">
        <v>542765</v>
      </c>
      <c r="C124" s="31" t="s">
        <v>1044</v>
      </c>
      <c r="D124" s="31" t="s">
        <v>1253</v>
      </c>
      <c r="E124" s="31" t="s">
        <v>575</v>
      </c>
      <c r="F124" s="86">
        <v>6000</v>
      </c>
      <c r="G124" s="32">
        <v>360.67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45289</v>
      </c>
      <c r="B125" s="32">
        <v>542765</v>
      </c>
      <c r="C125" s="31" t="s">
        <v>1044</v>
      </c>
      <c r="D125" s="31" t="s">
        <v>1136</v>
      </c>
      <c r="E125" s="31" t="s">
        <v>575</v>
      </c>
      <c r="F125" s="86">
        <v>2000</v>
      </c>
      <c r="G125" s="32">
        <v>351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45289</v>
      </c>
      <c r="B126" s="32">
        <v>542765</v>
      </c>
      <c r="C126" s="31" t="s">
        <v>1044</v>
      </c>
      <c r="D126" s="31" t="s">
        <v>1254</v>
      </c>
      <c r="E126" s="31" t="s">
        <v>575</v>
      </c>
      <c r="F126" s="86">
        <v>5000</v>
      </c>
      <c r="G126" s="32">
        <v>357.96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45289</v>
      </c>
      <c r="B127" s="32">
        <v>542765</v>
      </c>
      <c r="C127" s="31" t="s">
        <v>1044</v>
      </c>
      <c r="D127" s="31" t="s">
        <v>1255</v>
      </c>
      <c r="E127" s="31" t="s">
        <v>575</v>
      </c>
      <c r="F127" s="86">
        <v>3000</v>
      </c>
      <c r="G127" s="32">
        <v>351.2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45289</v>
      </c>
      <c r="B128" s="32">
        <v>542765</v>
      </c>
      <c r="C128" s="31" t="s">
        <v>1044</v>
      </c>
      <c r="D128" s="31" t="s">
        <v>1256</v>
      </c>
      <c r="E128" s="31" t="s">
        <v>575</v>
      </c>
      <c r="F128" s="86">
        <v>2000</v>
      </c>
      <c r="G128" s="32">
        <v>351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45289</v>
      </c>
      <c r="B129" s="32">
        <v>541338</v>
      </c>
      <c r="C129" s="31" t="s">
        <v>1257</v>
      </c>
      <c r="D129" s="31" t="s">
        <v>1258</v>
      </c>
      <c r="E129" s="31" t="s">
        <v>575</v>
      </c>
      <c r="F129" s="86">
        <v>100000</v>
      </c>
      <c r="G129" s="32">
        <v>44.88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45289</v>
      </c>
      <c r="B130" s="32">
        <v>537582</v>
      </c>
      <c r="C130" s="31" t="s">
        <v>1075</v>
      </c>
      <c r="D130" s="31" t="s">
        <v>1104</v>
      </c>
      <c r="E130" s="31" t="s">
        <v>575</v>
      </c>
      <c r="F130" s="86">
        <v>200000</v>
      </c>
      <c r="G130" s="32">
        <v>3.89</v>
      </c>
      <c r="H130" s="32" t="s">
        <v>333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45289</v>
      </c>
      <c r="B131" s="32">
        <v>537582</v>
      </c>
      <c r="C131" s="31" t="s">
        <v>1075</v>
      </c>
      <c r="D131" s="31" t="s">
        <v>1137</v>
      </c>
      <c r="E131" s="31" t="s">
        <v>575</v>
      </c>
      <c r="F131" s="86">
        <v>400000</v>
      </c>
      <c r="G131" s="32">
        <v>3.89</v>
      </c>
      <c r="H131" s="32" t="s">
        <v>333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45289</v>
      </c>
      <c r="B132" s="32">
        <v>537582</v>
      </c>
      <c r="C132" s="31" t="s">
        <v>1075</v>
      </c>
      <c r="D132" s="31" t="s">
        <v>1217</v>
      </c>
      <c r="E132" s="31" t="s">
        <v>575</v>
      </c>
      <c r="F132" s="86">
        <v>270000</v>
      </c>
      <c r="G132" s="32">
        <v>3.89</v>
      </c>
      <c r="H132" s="32" t="s">
        <v>333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45289</v>
      </c>
      <c r="B133" s="32">
        <v>512064</v>
      </c>
      <c r="C133" s="31" t="s">
        <v>1259</v>
      </c>
      <c r="D133" s="31" t="s">
        <v>1260</v>
      </c>
      <c r="E133" s="31" t="s">
        <v>575</v>
      </c>
      <c r="F133" s="86">
        <v>9523</v>
      </c>
      <c r="G133" s="32">
        <v>95.93</v>
      </c>
      <c r="H133" s="32" t="s">
        <v>333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45289</v>
      </c>
      <c r="B134" s="32" t="s">
        <v>1261</v>
      </c>
      <c r="C134" s="31" t="s">
        <v>1262</v>
      </c>
      <c r="D134" s="31" t="s">
        <v>576</v>
      </c>
      <c r="E134" s="31" t="s">
        <v>574</v>
      </c>
      <c r="F134" s="86">
        <v>2452938</v>
      </c>
      <c r="G134" s="32">
        <v>49.91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45289</v>
      </c>
      <c r="B135" s="32" t="s">
        <v>1261</v>
      </c>
      <c r="C135" s="31" t="s">
        <v>1262</v>
      </c>
      <c r="D135" s="31" t="s">
        <v>1263</v>
      </c>
      <c r="E135" s="31" t="s">
        <v>574</v>
      </c>
      <c r="F135" s="86">
        <v>941748</v>
      </c>
      <c r="G135" s="32">
        <v>50.08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45289</v>
      </c>
      <c r="B136" s="32" t="s">
        <v>1261</v>
      </c>
      <c r="C136" s="31" t="s">
        <v>1262</v>
      </c>
      <c r="D136" s="31" t="s">
        <v>887</v>
      </c>
      <c r="E136" s="31" t="s">
        <v>574</v>
      </c>
      <c r="F136" s="86">
        <v>1276847</v>
      </c>
      <c r="G136" s="32">
        <v>49.75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45289</v>
      </c>
      <c r="B137" s="32" t="s">
        <v>1264</v>
      </c>
      <c r="C137" s="31" t="s">
        <v>1265</v>
      </c>
      <c r="D137" s="31" t="s">
        <v>1266</v>
      </c>
      <c r="E137" s="31" t="s">
        <v>574</v>
      </c>
      <c r="F137" s="86">
        <v>188912</v>
      </c>
      <c r="G137" s="32">
        <v>25.61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45289</v>
      </c>
      <c r="B138" s="32" t="s">
        <v>1036</v>
      </c>
      <c r="C138" s="31" t="s">
        <v>1037</v>
      </c>
      <c r="D138" s="31" t="s">
        <v>1174</v>
      </c>
      <c r="E138" s="31" t="s">
        <v>574</v>
      </c>
      <c r="F138" s="86">
        <v>1260000</v>
      </c>
      <c r="G138" s="32">
        <v>4.49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45289</v>
      </c>
      <c r="B139" s="32" t="s">
        <v>1036</v>
      </c>
      <c r="C139" s="31" t="s">
        <v>1037</v>
      </c>
      <c r="D139" s="31" t="s">
        <v>1173</v>
      </c>
      <c r="E139" s="31" t="s">
        <v>574</v>
      </c>
      <c r="F139" s="86">
        <v>6000000</v>
      </c>
      <c r="G139" s="32">
        <v>4.45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45289</v>
      </c>
      <c r="B140" s="32" t="s">
        <v>1036</v>
      </c>
      <c r="C140" s="31" t="s">
        <v>1037</v>
      </c>
      <c r="D140" s="31" t="s">
        <v>958</v>
      </c>
      <c r="E140" s="31" t="s">
        <v>574</v>
      </c>
      <c r="F140" s="86">
        <v>18674471</v>
      </c>
      <c r="G140" s="32">
        <v>4.46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45289</v>
      </c>
      <c r="B141" s="32" t="s">
        <v>1036</v>
      </c>
      <c r="C141" s="31" t="s">
        <v>1037</v>
      </c>
      <c r="D141" s="31" t="s">
        <v>1172</v>
      </c>
      <c r="E141" s="31" t="s">
        <v>574</v>
      </c>
      <c r="F141" s="86">
        <v>2950000</v>
      </c>
      <c r="G141" s="32">
        <v>4.4000000000000004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45289</v>
      </c>
      <c r="B142" s="32" t="s">
        <v>1036</v>
      </c>
      <c r="C142" s="31" t="s">
        <v>1037</v>
      </c>
      <c r="D142" s="31" t="s">
        <v>1076</v>
      </c>
      <c r="E142" s="31" t="s">
        <v>574</v>
      </c>
      <c r="F142" s="86">
        <v>1804073</v>
      </c>
      <c r="G142" s="32">
        <v>4.45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45289</v>
      </c>
      <c r="B143" s="32" t="s">
        <v>1036</v>
      </c>
      <c r="C143" s="31" t="s">
        <v>1037</v>
      </c>
      <c r="D143" s="31" t="s">
        <v>1105</v>
      </c>
      <c r="E143" s="31" t="s">
        <v>574</v>
      </c>
      <c r="F143" s="86">
        <v>2055654</v>
      </c>
      <c r="G143" s="32">
        <v>4.55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45289</v>
      </c>
      <c r="B144" s="32" t="s">
        <v>1036</v>
      </c>
      <c r="C144" s="31" t="s">
        <v>1037</v>
      </c>
      <c r="D144" s="31" t="s">
        <v>1046</v>
      </c>
      <c r="E144" s="31" t="s">
        <v>574</v>
      </c>
      <c r="F144" s="86">
        <v>2500000</v>
      </c>
      <c r="G144" s="32">
        <v>4.4000000000000004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45289</v>
      </c>
      <c r="B145" s="32" t="s">
        <v>1036</v>
      </c>
      <c r="C145" s="31" t="s">
        <v>1037</v>
      </c>
      <c r="D145" s="31" t="s">
        <v>1100</v>
      </c>
      <c r="E145" s="31" t="s">
        <v>574</v>
      </c>
      <c r="F145" s="86">
        <v>5442528</v>
      </c>
      <c r="G145" s="32">
        <v>4.42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45289</v>
      </c>
      <c r="B146" s="32" t="s">
        <v>1267</v>
      </c>
      <c r="C146" s="31" t="s">
        <v>1268</v>
      </c>
      <c r="D146" s="31" t="s">
        <v>1269</v>
      </c>
      <c r="E146" s="31" t="s">
        <v>574</v>
      </c>
      <c r="F146" s="86">
        <v>236015</v>
      </c>
      <c r="G146" s="32">
        <v>18.25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45289</v>
      </c>
      <c r="B147" s="32" t="s">
        <v>1270</v>
      </c>
      <c r="C147" s="31" t="s">
        <v>1271</v>
      </c>
      <c r="D147" s="31" t="s">
        <v>1272</v>
      </c>
      <c r="E147" s="31" t="s">
        <v>574</v>
      </c>
      <c r="F147" s="86">
        <v>1000000</v>
      </c>
      <c r="G147" s="32">
        <v>100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45289</v>
      </c>
      <c r="B148" s="32" t="s">
        <v>1270</v>
      </c>
      <c r="C148" s="31" t="s">
        <v>1271</v>
      </c>
      <c r="D148" s="31" t="s">
        <v>1273</v>
      </c>
      <c r="E148" s="31" t="s">
        <v>574</v>
      </c>
      <c r="F148" s="86">
        <v>2400000</v>
      </c>
      <c r="G148" s="32">
        <v>100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45289</v>
      </c>
      <c r="B149" s="32" t="s">
        <v>1138</v>
      </c>
      <c r="C149" s="31" t="s">
        <v>1139</v>
      </c>
      <c r="D149" s="31" t="s">
        <v>576</v>
      </c>
      <c r="E149" s="31" t="s">
        <v>574</v>
      </c>
      <c r="F149" s="86">
        <v>296853</v>
      </c>
      <c r="G149" s="32">
        <v>700.95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45289</v>
      </c>
      <c r="B150" s="32" t="s">
        <v>1138</v>
      </c>
      <c r="C150" s="31" t="s">
        <v>1139</v>
      </c>
      <c r="D150" s="31" t="s">
        <v>1274</v>
      </c>
      <c r="E150" s="31" t="s">
        <v>574</v>
      </c>
      <c r="F150" s="86">
        <v>339902</v>
      </c>
      <c r="G150" s="32">
        <v>703.4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45289</v>
      </c>
      <c r="B151" s="32" t="s">
        <v>72</v>
      </c>
      <c r="C151" s="31" t="s">
        <v>1275</v>
      </c>
      <c r="D151" s="31" t="s">
        <v>576</v>
      </c>
      <c r="E151" s="31" t="s">
        <v>574</v>
      </c>
      <c r="F151" s="86">
        <v>1127183</v>
      </c>
      <c r="G151" s="32">
        <v>411.92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45289</v>
      </c>
      <c r="B152" s="32" t="s">
        <v>1106</v>
      </c>
      <c r="C152" s="31" t="s">
        <v>1107</v>
      </c>
      <c r="D152" s="31" t="s">
        <v>1108</v>
      </c>
      <c r="E152" s="31" t="s">
        <v>574</v>
      </c>
      <c r="F152" s="86">
        <v>40062</v>
      </c>
      <c r="G152" s="32">
        <v>103.59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45289</v>
      </c>
      <c r="B153" s="32" t="s">
        <v>1106</v>
      </c>
      <c r="C153" s="31" t="s">
        <v>1107</v>
      </c>
      <c r="D153" s="31" t="s">
        <v>1276</v>
      </c>
      <c r="E153" s="31" t="s">
        <v>574</v>
      </c>
      <c r="F153" s="86">
        <v>111111</v>
      </c>
      <c r="G153" s="32">
        <v>101.53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45289</v>
      </c>
      <c r="B154" s="32" t="s">
        <v>1106</v>
      </c>
      <c r="C154" s="31" t="s">
        <v>1107</v>
      </c>
      <c r="D154" s="31" t="s">
        <v>1277</v>
      </c>
      <c r="E154" s="31" t="s">
        <v>574</v>
      </c>
      <c r="F154" s="86">
        <v>240312</v>
      </c>
      <c r="G154" s="32">
        <v>100.62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45289</v>
      </c>
      <c r="B155" s="32" t="s">
        <v>1106</v>
      </c>
      <c r="C155" s="31" t="s">
        <v>1107</v>
      </c>
      <c r="D155" s="31" t="s">
        <v>978</v>
      </c>
      <c r="E155" s="31" t="s">
        <v>574</v>
      </c>
      <c r="F155" s="86">
        <v>200406</v>
      </c>
      <c r="G155" s="32">
        <v>99.32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45289</v>
      </c>
      <c r="B156" s="32" t="s">
        <v>1278</v>
      </c>
      <c r="C156" s="31" t="s">
        <v>1279</v>
      </c>
      <c r="D156" s="31" t="s">
        <v>576</v>
      </c>
      <c r="E156" s="31" t="s">
        <v>574</v>
      </c>
      <c r="F156" s="86">
        <v>537154</v>
      </c>
      <c r="G156" s="32">
        <v>105.29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45289</v>
      </c>
      <c r="B157" s="32" t="s">
        <v>1140</v>
      </c>
      <c r="C157" s="31" t="s">
        <v>1141</v>
      </c>
      <c r="D157" s="31" t="s">
        <v>1142</v>
      </c>
      <c r="E157" s="31" t="s">
        <v>574</v>
      </c>
      <c r="F157" s="86">
        <v>80963</v>
      </c>
      <c r="G157" s="32">
        <v>201.15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45289</v>
      </c>
      <c r="B158" s="32" t="s">
        <v>1280</v>
      </c>
      <c r="C158" s="31" t="s">
        <v>1281</v>
      </c>
      <c r="D158" s="31" t="s">
        <v>576</v>
      </c>
      <c r="E158" s="31" t="s">
        <v>574</v>
      </c>
      <c r="F158" s="86">
        <v>1546572</v>
      </c>
      <c r="G158" s="32">
        <v>65.27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45289</v>
      </c>
      <c r="B159" s="32" t="s">
        <v>1280</v>
      </c>
      <c r="C159" s="31" t="s">
        <v>1281</v>
      </c>
      <c r="D159" s="31" t="s">
        <v>887</v>
      </c>
      <c r="E159" s="31" t="s">
        <v>574</v>
      </c>
      <c r="F159" s="86">
        <v>1151949</v>
      </c>
      <c r="G159" s="32">
        <v>65.05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45289</v>
      </c>
      <c r="B160" s="32" t="s">
        <v>1077</v>
      </c>
      <c r="C160" s="31" t="s">
        <v>1078</v>
      </c>
      <c r="D160" s="31" t="s">
        <v>1082</v>
      </c>
      <c r="E160" s="31" t="s">
        <v>574</v>
      </c>
      <c r="F160" s="86">
        <v>733842</v>
      </c>
      <c r="G160" s="32">
        <v>6.3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45289</v>
      </c>
      <c r="B161" s="32" t="s">
        <v>1079</v>
      </c>
      <c r="C161" s="31" t="s">
        <v>1080</v>
      </c>
      <c r="D161" s="31" t="s">
        <v>882</v>
      </c>
      <c r="E161" s="31" t="s">
        <v>574</v>
      </c>
      <c r="F161" s="86">
        <v>5000000</v>
      </c>
      <c r="G161" s="32">
        <v>0.65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45289</v>
      </c>
      <c r="B162" s="32" t="s">
        <v>1079</v>
      </c>
      <c r="C162" s="31" t="s">
        <v>1080</v>
      </c>
      <c r="D162" s="31" t="s">
        <v>1102</v>
      </c>
      <c r="E162" s="31" t="s">
        <v>574</v>
      </c>
      <c r="F162" s="86">
        <v>5000000</v>
      </c>
      <c r="G162" s="32">
        <v>0.65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45289</v>
      </c>
      <c r="B163" s="32" t="s">
        <v>1282</v>
      </c>
      <c r="C163" s="31" t="s">
        <v>1283</v>
      </c>
      <c r="D163" s="31" t="s">
        <v>576</v>
      </c>
      <c r="E163" s="31" t="s">
        <v>574</v>
      </c>
      <c r="F163" s="86">
        <v>588590</v>
      </c>
      <c r="G163" s="32">
        <v>51.64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45289</v>
      </c>
      <c r="B164" s="32" t="s">
        <v>1282</v>
      </c>
      <c r="C164" s="31" t="s">
        <v>1283</v>
      </c>
      <c r="D164" s="31" t="s">
        <v>1284</v>
      </c>
      <c r="E164" s="31" t="s">
        <v>574</v>
      </c>
      <c r="F164" s="86">
        <v>993939</v>
      </c>
      <c r="G164" s="32">
        <v>51.39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45289</v>
      </c>
      <c r="B165" s="32" t="s">
        <v>141</v>
      </c>
      <c r="C165" s="31" t="s">
        <v>1285</v>
      </c>
      <c r="D165" s="31" t="s">
        <v>887</v>
      </c>
      <c r="E165" s="31" t="s">
        <v>574</v>
      </c>
      <c r="F165" s="86">
        <v>244313308</v>
      </c>
      <c r="G165" s="32">
        <v>14.79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45289</v>
      </c>
      <c r="B166" s="32" t="s">
        <v>144</v>
      </c>
      <c r="C166" s="31" t="s">
        <v>1286</v>
      </c>
      <c r="D166" s="31" t="s">
        <v>887</v>
      </c>
      <c r="E166" s="31" t="s">
        <v>574</v>
      </c>
      <c r="F166" s="86">
        <v>4605345</v>
      </c>
      <c r="G166" s="32">
        <v>168.92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45289</v>
      </c>
      <c r="B167" s="32" t="s">
        <v>144</v>
      </c>
      <c r="C167" s="31" t="s">
        <v>1286</v>
      </c>
      <c r="D167" s="31" t="s">
        <v>576</v>
      </c>
      <c r="E167" s="31" t="s">
        <v>574</v>
      </c>
      <c r="F167" s="86">
        <v>6094148</v>
      </c>
      <c r="G167" s="32">
        <v>168.66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45289</v>
      </c>
      <c r="B168" s="32" t="s">
        <v>1287</v>
      </c>
      <c r="C168" s="31" t="s">
        <v>1288</v>
      </c>
      <c r="D168" s="31" t="s">
        <v>1289</v>
      </c>
      <c r="E168" s="31" t="s">
        <v>574</v>
      </c>
      <c r="F168" s="86">
        <v>120000</v>
      </c>
      <c r="G168" s="32">
        <v>71.8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45289</v>
      </c>
      <c r="B169" s="32" t="s">
        <v>1287</v>
      </c>
      <c r="C169" s="31" t="s">
        <v>1288</v>
      </c>
      <c r="D169" s="31" t="s">
        <v>1046</v>
      </c>
      <c r="E169" s="31" t="s">
        <v>574</v>
      </c>
      <c r="F169" s="86">
        <v>40000</v>
      </c>
      <c r="G169" s="32">
        <v>68.400000000000006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45289</v>
      </c>
      <c r="B170" s="32" t="s">
        <v>1287</v>
      </c>
      <c r="C170" s="31" t="s">
        <v>1288</v>
      </c>
      <c r="D170" s="31" t="s">
        <v>882</v>
      </c>
      <c r="E170" s="31" t="s">
        <v>574</v>
      </c>
      <c r="F170" s="86">
        <v>50000</v>
      </c>
      <c r="G170" s="32">
        <v>68.459999999999994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45289</v>
      </c>
      <c r="B171" s="32" t="s">
        <v>1214</v>
      </c>
      <c r="C171" s="31" t="s">
        <v>1290</v>
      </c>
      <c r="D171" s="31" t="s">
        <v>1291</v>
      </c>
      <c r="E171" s="31" t="s">
        <v>574</v>
      </c>
      <c r="F171" s="86">
        <v>900000</v>
      </c>
      <c r="G171" s="32">
        <v>474.41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45289</v>
      </c>
      <c r="B172" s="32" t="s">
        <v>1214</v>
      </c>
      <c r="C172" s="31" t="s">
        <v>1290</v>
      </c>
      <c r="D172" s="31" t="s">
        <v>1292</v>
      </c>
      <c r="E172" s="31" t="s">
        <v>574</v>
      </c>
      <c r="F172" s="86">
        <v>358432</v>
      </c>
      <c r="G172" s="32">
        <v>502.91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45289</v>
      </c>
      <c r="B173" s="32" t="s">
        <v>1214</v>
      </c>
      <c r="C173" s="31" t="s">
        <v>1290</v>
      </c>
      <c r="D173" s="31" t="s">
        <v>1081</v>
      </c>
      <c r="E173" s="31" t="s">
        <v>574</v>
      </c>
      <c r="F173" s="86">
        <v>461621</v>
      </c>
      <c r="G173" s="32">
        <v>508.18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45289</v>
      </c>
      <c r="B174" s="32" t="s">
        <v>1214</v>
      </c>
      <c r="C174" s="31" t="s">
        <v>1290</v>
      </c>
      <c r="D174" s="31" t="s">
        <v>1293</v>
      </c>
      <c r="E174" s="31" t="s">
        <v>574</v>
      </c>
      <c r="F174" s="86">
        <v>600000</v>
      </c>
      <c r="G174" s="32">
        <v>452.1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45289</v>
      </c>
      <c r="B175" s="32" t="s">
        <v>1214</v>
      </c>
      <c r="C175" s="31" t="s">
        <v>1290</v>
      </c>
      <c r="D175" s="31" t="s">
        <v>1046</v>
      </c>
      <c r="E175" s="31" t="s">
        <v>574</v>
      </c>
      <c r="F175" s="86">
        <v>983976</v>
      </c>
      <c r="G175" s="32">
        <v>534.89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45289</v>
      </c>
      <c r="B176" s="32" t="s">
        <v>1214</v>
      </c>
      <c r="C176" s="31" t="s">
        <v>1290</v>
      </c>
      <c r="D176" s="31" t="s">
        <v>1294</v>
      </c>
      <c r="E176" s="31" t="s">
        <v>574</v>
      </c>
      <c r="F176" s="86">
        <v>296434</v>
      </c>
      <c r="G176" s="32">
        <v>510.9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45289</v>
      </c>
      <c r="B177" s="32" t="s">
        <v>1143</v>
      </c>
      <c r="C177" s="31" t="s">
        <v>1144</v>
      </c>
      <c r="D177" s="31" t="s">
        <v>1295</v>
      </c>
      <c r="E177" s="31" t="s">
        <v>574</v>
      </c>
      <c r="F177" s="86">
        <v>44800</v>
      </c>
      <c r="G177" s="32">
        <v>82.89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45289</v>
      </c>
      <c r="B178" s="32" t="s">
        <v>1083</v>
      </c>
      <c r="C178" s="31" t="s">
        <v>1084</v>
      </c>
      <c r="D178" s="31" t="s">
        <v>1296</v>
      </c>
      <c r="E178" s="31" t="s">
        <v>574</v>
      </c>
      <c r="F178" s="86">
        <v>360000</v>
      </c>
      <c r="G178" s="32">
        <v>22.96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45289</v>
      </c>
      <c r="B179" s="32" t="s">
        <v>1297</v>
      </c>
      <c r="C179" s="31" t="s">
        <v>1298</v>
      </c>
      <c r="D179" s="31" t="s">
        <v>1299</v>
      </c>
      <c r="E179" s="31" t="s">
        <v>574</v>
      </c>
      <c r="F179" s="86">
        <v>1100000</v>
      </c>
      <c r="G179" s="32">
        <v>5.24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45289</v>
      </c>
      <c r="B180" s="32" t="s">
        <v>1300</v>
      </c>
      <c r="C180" s="31" t="s">
        <v>1301</v>
      </c>
      <c r="D180" s="31" t="s">
        <v>1302</v>
      </c>
      <c r="E180" s="31" t="s">
        <v>574</v>
      </c>
      <c r="F180" s="86">
        <v>3082074</v>
      </c>
      <c r="G180" s="32">
        <v>2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45289</v>
      </c>
      <c r="B181" s="32" t="s">
        <v>1300</v>
      </c>
      <c r="C181" s="31" t="s">
        <v>1301</v>
      </c>
      <c r="D181" s="31" t="s">
        <v>1303</v>
      </c>
      <c r="E181" s="31" t="s">
        <v>574</v>
      </c>
      <c r="F181" s="86">
        <v>2500000</v>
      </c>
      <c r="G181" s="32">
        <v>2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45289</v>
      </c>
      <c r="B182" s="32" t="s">
        <v>1304</v>
      </c>
      <c r="C182" s="31" t="s">
        <v>1305</v>
      </c>
      <c r="D182" s="31" t="s">
        <v>1046</v>
      </c>
      <c r="E182" s="31" t="s">
        <v>574</v>
      </c>
      <c r="F182" s="86">
        <v>571497</v>
      </c>
      <c r="G182" s="32">
        <v>88.87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45289</v>
      </c>
      <c r="B183" s="32" t="s">
        <v>1146</v>
      </c>
      <c r="C183" s="31" t="s">
        <v>1147</v>
      </c>
      <c r="D183" s="31" t="s">
        <v>576</v>
      </c>
      <c r="E183" s="31" t="s">
        <v>574</v>
      </c>
      <c r="F183" s="86">
        <v>387080</v>
      </c>
      <c r="G183" s="32">
        <v>669.4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45289</v>
      </c>
      <c r="B184" s="32" t="s">
        <v>1306</v>
      </c>
      <c r="C184" s="31" t="s">
        <v>1307</v>
      </c>
      <c r="D184" s="31" t="s">
        <v>1308</v>
      </c>
      <c r="E184" s="31" t="s">
        <v>574</v>
      </c>
      <c r="F184" s="86">
        <v>1522101</v>
      </c>
      <c r="G184" s="32">
        <v>33.049999999999997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45289</v>
      </c>
      <c r="B185" s="32" t="s">
        <v>1306</v>
      </c>
      <c r="C185" s="31" t="s">
        <v>1307</v>
      </c>
      <c r="D185" s="31" t="s">
        <v>887</v>
      </c>
      <c r="E185" s="31" t="s">
        <v>574</v>
      </c>
      <c r="F185" s="86">
        <v>2275788</v>
      </c>
      <c r="G185" s="32">
        <v>32.51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45289</v>
      </c>
      <c r="B186" s="32" t="s">
        <v>473</v>
      </c>
      <c r="C186" s="31" t="s">
        <v>1309</v>
      </c>
      <c r="D186" s="31" t="s">
        <v>1269</v>
      </c>
      <c r="E186" s="31" t="s">
        <v>574</v>
      </c>
      <c r="F186" s="86">
        <v>429026</v>
      </c>
      <c r="G186" s="32">
        <v>1333.07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45289</v>
      </c>
      <c r="B187" s="32" t="s">
        <v>473</v>
      </c>
      <c r="C187" s="31" t="s">
        <v>1309</v>
      </c>
      <c r="D187" s="31" t="s">
        <v>576</v>
      </c>
      <c r="E187" s="31" t="s">
        <v>574</v>
      </c>
      <c r="F187" s="86">
        <v>955884</v>
      </c>
      <c r="G187" s="32">
        <v>1337.64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45289</v>
      </c>
      <c r="B188" s="32" t="s">
        <v>1229</v>
      </c>
      <c r="C188" s="31" t="s">
        <v>1310</v>
      </c>
      <c r="D188" s="31" t="s">
        <v>1311</v>
      </c>
      <c r="E188" s="31" t="s">
        <v>574</v>
      </c>
      <c r="F188" s="86">
        <v>1223708</v>
      </c>
      <c r="G188" s="32">
        <v>9.94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45289</v>
      </c>
      <c r="B189" s="32" t="s">
        <v>1229</v>
      </c>
      <c r="C189" s="31" t="s">
        <v>1310</v>
      </c>
      <c r="D189" s="31" t="s">
        <v>882</v>
      </c>
      <c r="E189" s="31" t="s">
        <v>574</v>
      </c>
      <c r="F189" s="86">
        <v>1000001</v>
      </c>
      <c r="G189" s="32">
        <v>9.65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45289</v>
      </c>
      <c r="B190" s="32" t="s">
        <v>1229</v>
      </c>
      <c r="C190" s="31" t="s">
        <v>1310</v>
      </c>
      <c r="D190" s="31" t="s">
        <v>1046</v>
      </c>
      <c r="E190" s="31" t="s">
        <v>574</v>
      </c>
      <c r="F190" s="86">
        <v>2492965</v>
      </c>
      <c r="G190" s="32">
        <v>9.68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45289</v>
      </c>
      <c r="B191" s="32" t="s">
        <v>1229</v>
      </c>
      <c r="C191" s="31" t="s">
        <v>1310</v>
      </c>
      <c r="D191" s="31" t="s">
        <v>1066</v>
      </c>
      <c r="E191" s="31" t="s">
        <v>574</v>
      </c>
      <c r="F191" s="86">
        <v>914597</v>
      </c>
      <c r="G191" s="32">
        <v>9.74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45289</v>
      </c>
      <c r="B192" s="32" t="s">
        <v>1312</v>
      </c>
      <c r="C192" s="31" t="s">
        <v>1313</v>
      </c>
      <c r="D192" s="31" t="s">
        <v>1269</v>
      </c>
      <c r="E192" s="31" t="s">
        <v>574</v>
      </c>
      <c r="F192" s="86">
        <v>1618941</v>
      </c>
      <c r="G192" s="32">
        <v>315.89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45289</v>
      </c>
      <c r="B193" s="32" t="s">
        <v>1312</v>
      </c>
      <c r="C193" s="31" t="s">
        <v>1313</v>
      </c>
      <c r="D193" s="31" t="s">
        <v>576</v>
      </c>
      <c r="E193" s="31" t="s">
        <v>574</v>
      </c>
      <c r="F193" s="86">
        <v>3563175</v>
      </c>
      <c r="G193" s="32">
        <v>322.55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45289</v>
      </c>
      <c r="B194" s="32" t="s">
        <v>1312</v>
      </c>
      <c r="C194" s="31" t="s">
        <v>1313</v>
      </c>
      <c r="D194" s="31" t="s">
        <v>1110</v>
      </c>
      <c r="E194" s="31" t="s">
        <v>574</v>
      </c>
      <c r="F194" s="86">
        <v>2055210</v>
      </c>
      <c r="G194" s="32">
        <v>320.02999999999997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45289</v>
      </c>
      <c r="B195" s="32" t="s">
        <v>1314</v>
      </c>
      <c r="C195" s="31" t="s">
        <v>1315</v>
      </c>
      <c r="D195" s="31" t="s">
        <v>576</v>
      </c>
      <c r="E195" s="31" t="s">
        <v>574</v>
      </c>
      <c r="F195" s="86">
        <v>1658578</v>
      </c>
      <c r="G195" s="32">
        <v>10.72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45289</v>
      </c>
      <c r="B196" s="32" t="s">
        <v>1314</v>
      </c>
      <c r="C196" s="31" t="s">
        <v>1315</v>
      </c>
      <c r="D196" s="31" t="s">
        <v>1316</v>
      </c>
      <c r="E196" s="31" t="s">
        <v>574</v>
      </c>
      <c r="F196" s="86">
        <v>4971000</v>
      </c>
      <c r="G196" s="32">
        <v>10.58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45289</v>
      </c>
      <c r="B197" s="32" t="s">
        <v>1314</v>
      </c>
      <c r="C197" s="31" t="s">
        <v>1315</v>
      </c>
      <c r="D197" s="31" t="s">
        <v>1317</v>
      </c>
      <c r="E197" s="31" t="s">
        <v>574</v>
      </c>
      <c r="F197" s="86">
        <v>1737000</v>
      </c>
      <c r="G197" s="32">
        <v>10.55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45289</v>
      </c>
      <c r="B198" s="32" t="s">
        <v>1314</v>
      </c>
      <c r="C198" s="31" t="s">
        <v>1315</v>
      </c>
      <c r="D198" s="31" t="s">
        <v>1318</v>
      </c>
      <c r="E198" s="31" t="s">
        <v>574</v>
      </c>
      <c r="F198" s="86">
        <v>1425000</v>
      </c>
      <c r="G198" s="32">
        <v>10.67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45289</v>
      </c>
      <c r="B199" s="32" t="s">
        <v>1319</v>
      </c>
      <c r="C199" s="31" t="s">
        <v>1320</v>
      </c>
      <c r="D199" s="31" t="s">
        <v>1321</v>
      </c>
      <c r="E199" s="31" t="s">
        <v>574</v>
      </c>
      <c r="F199" s="86">
        <v>720000</v>
      </c>
      <c r="G199" s="32">
        <v>215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45289</v>
      </c>
      <c r="B200" s="32" t="s">
        <v>1322</v>
      </c>
      <c r="C200" s="31" t="s">
        <v>1323</v>
      </c>
      <c r="D200" s="31" t="s">
        <v>887</v>
      </c>
      <c r="E200" s="31" t="s">
        <v>574</v>
      </c>
      <c r="F200" s="86">
        <v>23844456</v>
      </c>
      <c r="G200" s="32">
        <v>22.86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45289</v>
      </c>
      <c r="B201" s="32" t="s">
        <v>1324</v>
      </c>
      <c r="C201" s="31" t="s">
        <v>1325</v>
      </c>
      <c r="D201" s="31" t="s">
        <v>576</v>
      </c>
      <c r="E201" s="31" t="s">
        <v>574</v>
      </c>
      <c r="F201" s="86">
        <v>242606</v>
      </c>
      <c r="G201" s="32">
        <v>1026.02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45289</v>
      </c>
      <c r="B202" s="32" t="s">
        <v>1326</v>
      </c>
      <c r="C202" s="31" t="s">
        <v>1327</v>
      </c>
      <c r="D202" s="31" t="s">
        <v>1046</v>
      </c>
      <c r="E202" s="31" t="s">
        <v>574</v>
      </c>
      <c r="F202" s="86">
        <v>128000</v>
      </c>
      <c r="G202" s="32">
        <v>101.37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45289</v>
      </c>
      <c r="B203" s="32" t="s">
        <v>1328</v>
      </c>
      <c r="C203" s="31" t="s">
        <v>1329</v>
      </c>
      <c r="D203" s="31" t="s">
        <v>1110</v>
      </c>
      <c r="E203" s="31" t="s">
        <v>574</v>
      </c>
      <c r="F203" s="86">
        <v>626096</v>
      </c>
      <c r="G203" s="32">
        <v>721.66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45289</v>
      </c>
      <c r="B204" s="32" t="s">
        <v>1330</v>
      </c>
      <c r="C204" s="31" t="s">
        <v>1331</v>
      </c>
      <c r="D204" s="31" t="s">
        <v>1332</v>
      </c>
      <c r="E204" s="31" t="s">
        <v>574</v>
      </c>
      <c r="F204" s="86">
        <v>655647</v>
      </c>
      <c r="G204" s="32">
        <v>9.9499999999999993</v>
      </c>
      <c r="H204" s="32" t="s">
        <v>862</v>
      </c>
    </row>
    <row r="205" spans="1:28" ht="15" customHeight="1">
      <c r="A205" s="85">
        <v>45289</v>
      </c>
      <c r="B205" s="32" t="s">
        <v>1333</v>
      </c>
      <c r="C205" s="31" t="s">
        <v>1334</v>
      </c>
      <c r="D205" s="31" t="s">
        <v>1335</v>
      </c>
      <c r="E205" s="31" t="s">
        <v>574</v>
      </c>
      <c r="F205" s="86">
        <v>200000</v>
      </c>
      <c r="G205" s="32">
        <v>94.64</v>
      </c>
      <c r="H205" s="32" t="s">
        <v>862</v>
      </c>
    </row>
    <row r="206" spans="1:28" ht="15" customHeight="1">
      <c r="A206" s="85">
        <v>45289</v>
      </c>
      <c r="B206" s="32" t="s">
        <v>1336</v>
      </c>
      <c r="C206" s="31" t="s">
        <v>1337</v>
      </c>
      <c r="D206" s="31" t="s">
        <v>1338</v>
      </c>
      <c r="E206" s="31" t="s">
        <v>574</v>
      </c>
      <c r="F206" s="86">
        <v>120000</v>
      </c>
      <c r="G206" s="32">
        <v>98.15</v>
      </c>
      <c r="H206" s="32" t="s">
        <v>862</v>
      </c>
    </row>
    <row r="207" spans="1:28" ht="15" customHeight="1">
      <c r="A207" s="85">
        <v>45289</v>
      </c>
      <c r="B207" s="32" t="s">
        <v>1336</v>
      </c>
      <c r="C207" s="31" t="s">
        <v>1337</v>
      </c>
      <c r="D207" s="31" t="s">
        <v>1339</v>
      </c>
      <c r="E207" s="31" t="s">
        <v>574</v>
      </c>
      <c r="F207" s="86">
        <v>100000</v>
      </c>
      <c r="G207" s="32">
        <v>103.04</v>
      </c>
      <c r="H207" s="32" t="s">
        <v>862</v>
      </c>
    </row>
    <row r="208" spans="1:28" ht="15" customHeight="1">
      <c r="A208" s="85">
        <v>45289</v>
      </c>
      <c r="B208" s="32" t="s">
        <v>1336</v>
      </c>
      <c r="C208" s="31" t="s">
        <v>1337</v>
      </c>
      <c r="D208" s="31" t="s">
        <v>882</v>
      </c>
      <c r="E208" s="31" t="s">
        <v>574</v>
      </c>
      <c r="F208" s="86">
        <v>152000</v>
      </c>
      <c r="G208" s="32">
        <v>93.6</v>
      </c>
      <c r="H208" s="32" t="s">
        <v>862</v>
      </c>
    </row>
    <row r="209" spans="1:8" ht="15" customHeight="1">
      <c r="A209" s="85">
        <v>45289</v>
      </c>
      <c r="B209" s="32" t="s">
        <v>1340</v>
      </c>
      <c r="C209" s="31" t="s">
        <v>1341</v>
      </c>
      <c r="D209" s="31" t="s">
        <v>1148</v>
      </c>
      <c r="E209" s="31" t="s">
        <v>574</v>
      </c>
      <c r="F209" s="86">
        <v>927493</v>
      </c>
      <c r="G209" s="32">
        <v>75.42</v>
      </c>
      <c r="H209" s="32" t="s">
        <v>862</v>
      </c>
    </row>
    <row r="210" spans="1:8" ht="15" customHeight="1">
      <c r="A210" s="85">
        <v>45289</v>
      </c>
      <c r="B210" s="32" t="s">
        <v>1342</v>
      </c>
      <c r="C210" s="31" t="s">
        <v>1343</v>
      </c>
      <c r="D210" s="31" t="s">
        <v>576</v>
      </c>
      <c r="E210" s="31" t="s">
        <v>574</v>
      </c>
      <c r="F210" s="86">
        <v>155296</v>
      </c>
      <c r="G210" s="32">
        <v>1436.69</v>
      </c>
      <c r="H210" s="32" t="s">
        <v>862</v>
      </c>
    </row>
    <row r="211" spans="1:8" ht="15" customHeight="1">
      <c r="A211" s="85">
        <v>45289</v>
      </c>
      <c r="B211" s="32" t="s">
        <v>1149</v>
      </c>
      <c r="C211" s="31" t="s">
        <v>1150</v>
      </c>
      <c r="D211" s="31" t="s">
        <v>978</v>
      </c>
      <c r="E211" s="31" t="s">
        <v>574</v>
      </c>
      <c r="F211" s="86">
        <v>52908</v>
      </c>
      <c r="G211" s="32">
        <v>84.92</v>
      </c>
      <c r="H211" s="32" t="s">
        <v>862</v>
      </c>
    </row>
    <row r="212" spans="1:8" ht="15" customHeight="1">
      <c r="A212" s="85">
        <v>45289</v>
      </c>
      <c r="B212" s="32" t="s">
        <v>1149</v>
      </c>
      <c r="C212" s="31" t="s">
        <v>1150</v>
      </c>
      <c r="D212" s="31" t="s">
        <v>1277</v>
      </c>
      <c r="E212" s="31" t="s">
        <v>574</v>
      </c>
      <c r="F212" s="86">
        <v>51247</v>
      </c>
      <c r="G212" s="32">
        <v>85.28</v>
      </c>
      <c r="H212" s="32" t="s">
        <v>862</v>
      </c>
    </row>
    <row r="213" spans="1:8" ht="15" customHeight="1">
      <c r="A213" s="85">
        <v>45289</v>
      </c>
      <c r="B213" s="32" t="s">
        <v>1261</v>
      </c>
      <c r="C213" s="31" t="s">
        <v>1262</v>
      </c>
      <c r="D213" s="31" t="s">
        <v>887</v>
      </c>
      <c r="E213" s="31" t="s">
        <v>575</v>
      </c>
      <c r="F213" s="86">
        <v>1306604</v>
      </c>
      <c r="G213" s="32">
        <v>49.58</v>
      </c>
      <c r="H213" s="32" t="s">
        <v>862</v>
      </c>
    </row>
    <row r="214" spans="1:8" ht="15" customHeight="1">
      <c r="A214" s="85">
        <v>45289</v>
      </c>
      <c r="B214" s="32" t="s">
        <v>1261</v>
      </c>
      <c r="C214" s="31" t="s">
        <v>1262</v>
      </c>
      <c r="D214" s="31" t="s">
        <v>576</v>
      </c>
      <c r="E214" s="31" t="s">
        <v>575</v>
      </c>
      <c r="F214" s="86">
        <v>2452938</v>
      </c>
      <c r="G214" s="32">
        <v>49.91</v>
      </c>
      <c r="H214" s="32" t="s">
        <v>862</v>
      </c>
    </row>
    <row r="215" spans="1:8" ht="15" customHeight="1">
      <c r="A215" s="85">
        <v>45289</v>
      </c>
      <c r="B215" s="32" t="s">
        <v>1261</v>
      </c>
      <c r="C215" s="31" t="s">
        <v>1262</v>
      </c>
      <c r="D215" s="31" t="s">
        <v>1263</v>
      </c>
      <c r="E215" s="31" t="s">
        <v>575</v>
      </c>
      <c r="F215" s="86">
        <v>958293</v>
      </c>
      <c r="G215" s="32">
        <v>49.79</v>
      </c>
      <c r="H215" s="32" t="s">
        <v>862</v>
      </c>
    </row>
    <row r="216" spans="1:8" ht="15" customHeight="1">
      <c r="A216" s="85">
        <v>45289</v>
      </c>
      <c r="B216" s="32" t="s">
        <v>1264</v>
      </c>
      <c r="C216" s="31" t="s">
        <v>1265</v>
      </c>
      <c r="D216" s="31" t="s">
        <v>1266</v>
      </c>
      <c r="E216" s="31" t="s">
        <v>575</v>
      </c>
      <c r="F216" s="86">
        <v>188912</v>
      </c>
      <c r="G216" s="32">
        <v>24.93</v>
      </c>
      <c r="H216" s="32" t="s">
        <v>862</v>
      </c>
    </row>
    <row r="217" spans="1:8" ht="15" customHeight="1">
      <c r="A217" s="85">
        <v>45289</v>
      </c>
      <c r="B217" s="32" t="s">
        <v>1036</v>
      </c>
      <c r="C217" s="31" t="s">
        <v>1037</v>
      </c>
      <c r="D217" s="31" t="s">
        <v>1076</v>
      </c>
      <c r="E217" s="31" t="s">
        <v>575</v>
      </c>
      <c r="F217" s="86">
        <v>2989173</v>
      </c>
      <c r="G217" s="32">
        <v>4.41</v>
      </c>
      <c r="H217" s="32" t="s">
        <v>862</v>
      </c>
    </row>
    <row r="218" spans="1:8" ht="15" customHeight="1">
      <c r="A218" s="85">
        <v>45289</v>
      </c>
      <c r="B218" s="32" t="s">
        <v>1036</v>
      </c>
      <c r="C218" s="31" t="s">
        <v>1037</v>
      </c>
      <c r="D218" s="31" t="s">
        <v>1174</v>
      </c>
      <c r="E218" s="31" t="s">
        <v>575</v>
      </c>
      <c r="F218" s="86">
        <v>2226088</v>
      </c>
      <c r="G218" s="32">
        <v>4.49</v>
      </c>
      <c r="H218" s="32" t="s">
        <v>862</v>
      </c>
    </row>
    <row r="219" spans="1:8" ht="15" customHeight="1">
      <c r="A219" s="85">
        <v>45289</v>
      </c>
      <c r="B219" s="32" t="s">
        <v>1036</v>
      </c>
      <c r="C219" s="31" t="s">
        <v>1037</v>
      </c>
      <c r="D219" s="31" t="s">
        <v>1344</v>
      </c>
      <c r="E219" s="31" t="s">
        <v>575</v>
      </c>
      <c r="F219" s="86">
        <v>1844419</v>
      </c>
      <c r="G219" s="32">
        <v>4.43</v>
      </c>
      <c r="H219" s="32" t="s">
        <v>862</v>
      </c>
    </row>
    <row r="220" spans="1:8" ht="15" customHeight="1">
      <c r="A220" s="85">
        <v>45289</v>
      </c>
      <c r="B220" s="32" t="s">
        <v>1036</v>
      </c>
      <c r="C220" s="31" t="s">
        <v>1037</v>
      </c>
      <c r="D220" s="31" t="s">
        <v>1345</v>
      </c>
      <c r="E220" s="31" t="s">
        <v>575</v>
      </c>
      <c r="F220" s="86">
        <v>1500000</v>
      </c>
      <c r="G220" s="32">
        <v>4.45</v>
      </c>
      <c r="H220" s="32" t="s">
        <v>862</v>
      </c>
    </row>
    <row r="221" spans="1:8" ht="15" customHeight="1">
      <c r="A221" s="85">
        <v>45289</v>
      </c>
      <c r="B221" s="32" t="s">
        <v>1036</v>
      </c>
      <c r="C221" s="31" t="s">
        <v>1037</v>
      </c>
      <c r="D221" s="31" t="s">
        <v>1346</v>
      </c>
      <c r="E221" s="31" t="s">
        <v>575</v>
      </c>
      <c r="F221" s="86">
        <v>2500000</v>
      </c>
      <c r="G221" s="32">
        <v>4.43</v>
      </c>
      <c r="H221" s="32" t="s">
        <v>862</v>
      </c>
    </row>
    <row r="222" spans="1:8" ht="15" customHeight="1">
      <c r="A222" s="85">
        <v>45289</v>
      </c>
      <c r="B222" s="32" t="s">
        <v>1036</v>
      </c>
      <c r="C222" s="31" t="s">
        <v>1037</v>
      </c>
      <c r="D222" s="31" t="s">
        <v>1105</v>
      </c>
      <c r="E222" s="31" t="s">
        <v>575</v>
      </c>
      <c r="F222" s="86">
        <v>2059412</v>
      </c>
      <c r="G222" s="32">
        <v>4.57</v>
      </c>
      <c r="H222" s="32" t="s">
        <v>862</v>
      </c>
    </row>
    <row r="223" spans="1:8" ht="15" customHeight="1">
      <c r="A223" s="85">
        <v>45289</v>
      </c>
      <c r="B223" s="32" t="s">
        <v>1036</v>
      </c>
      <c r="C223" s="31" t="s">
        <v>1037</v>
      </c>
      <c r="D223" s="31" t="s">
        <v>1170</v>
      </c>
      <c r="E223" s="31" t="s">
        <v>575</v>
      </c>
      <c r="F223" s="86">
        <v>3024905</v>
      </c>
      <c r="G223" s="32">
        <v>4.45</v>
      </c>
      <c r="H223" s="32" t="s">
        <v>862</v>
      </c>
    </row>
    <row r="224" spans="1:8" ht="15" customHeight="1">
      <c r="A224" s="85">
        <v>45289</v>
      </c>
      <c r="B224" s="32" t="s">
        <v>1036</v>
      </c>
      <c r="C224" s="31" t="s">
        <v>1037</v>
      </c>
      <c r="D224" s="31" t="s">
        <v>1171</v>
      </c>
      <c r="E224" s="31" t="s">
        <v>575</v>
      </c>
      <c r="F224" s="86">
        <v>2979000</v>
      </c>
      <c r="G224" s="32">
        <v>4.45</v>
      </c>
      <c r="H224" s="32" t="s">
        <v>862</v>
      </c>
    </row>
    <row r="225" spans="1:8" ht="15" customHeight="1">
      <c r="A225" s="85">
        <v>45289</v>
      </c>
      <c r="B225" s="32" t="s">
        <v>1036</v>
      </c>
      <c r="C225" s="31" t="s">
        <v>1037</v>
      </c>
      <c r="D225" s="31" t="s">
        <v>1347</v>
      </c>
      <c r="E225" s="31" t="s">
        <v>575</v>
      </c>
      <c r="F225" s="86">
        <v>2115000</v>
      </c>
      <c r="G225" s="32">
        <v>4.43</v>
      </c>
      <c r="H225" s="32" t="s">
        <v>862</v>
      </c>
    </row>
    <row r="226" spans="1:8" ht="15" customHeight="1">
      <c r="A226" s="85">
        <v>45289</v>
      </c>
      <c r="B226" s="32" t="s">
        <v>1036</v>
      </c>
      <c r="C226" s="31" t="s">
        <v>1037</v>
      </c>
      <c r="D226" s="31" t="s">
        <v>1170</v>
      </c>
      <c r="E226" s="31" t="s">
        <v>575</v>
      </c>
      <c r="F226" s="86">
        <v>2000000</v>
      </c>
      <c r="G226" s="32">
        <v>4.45</v>
      </c>
      <c r="H226" s="32" t="s">
        <v>862</v>
      </c>
    </row>
    <row r="227" spans="1:8" ht="15" customHeight="1">
      <c r="A227" s="85">
        <v>45289</v>
      </c>
      <c r="B227" s="32" t="s">
        <v>1036</v>
      </c>
      <c r="C227" s="31" t="s">
        <v>1037</v>
      </c>
      <c r="D227" s="31" t="s">
        <v>1046</v>
      </c>
      <c r="E227" s="31" t="s">
        <v>575</v>
      </c>
      <c r="F227" s="86">
        <v>1124303</v>
      </c>
      <c r="G227" s="32">
        <v>4.4000000000000004</v>
      </c>
      <c r="H227" s="32" t="s">
        <v>862</v>
      </c>
    </row>
    <row r="228" spans="1:8" ht="15" customHeight="1">
      <c r="A228" s="85">
        <v>45289</v>
      </c>
      <c r="B228" s="32" t="s">
        <v>1036</v>
      </c>
      <c r="C228" s="31" t="s">
        <v>1037</v>
      </c>
      <c r="D228" s="31" t="s">
        <v>958</v>
      </c>
      <c r="E228" s="31" t="s">
        <v>575</v>
      </c>
      <c r="F228" s="86">
        <v>15890470</v>
      </c>
      <c r="G228" s="32">
        <v>4.47</v>
      </c>
      <c r="H228" s="32" t="s">
        <v>862</v>
      </c>
    </row>
    <row r="229" spans="1:8" ht="15" customHeight="1">
      <c r="A229" s="85">
        <v>45289</v>
      </c>
      <c r="B229" s="32" t="s">
        <v>1036</v>
      </c>
      <c r="C229" s="31" t="s">
        <v>1037</v>
      </c>
      <c r="D229" s="31" t="s">
        <v>1100</v>
      </c>
      <c r="E229" s="31" t="s">
        <v>575</v>
      </c>
      <c r="F229" s="86">
        <v>1900000</v>
      </c>
      <c r="G229" s="32">
        <v>4.4000000000000004</v>
      </c>
      <c r="H229" s="32" t="s">
        <v>862</v>
      </c>
    </row>
    <row r="230" spans="1:8" ht="15" customHeight="1">
      <c r="A230" s="85">
        <v>45289</v>
      </c>
      <c r="B230" s="32" t="s">
        <v>1267</v>
      </c>
      <c r="C230" s="31" t="s">
        <v>1268</v>
      </c>
      <c r="D230" s="31" t="s">
        <v>1269</v>
      </c>
      <c r="E230" s="31" t="s">
        <v>575</v>
      </c>
      <c r="F230" s="86">
        <v>1505524</v>
      </c>
      <c r="G230" s="32">
        <v>18.940000000000001</v>
      </c>
      <c r="H230" s="32" t="s">
        <v>862</v>
      </c>
    </row>
    <row r="231" spans="1:8" ht="15" customHeight="1">
      <c r="A231" s="85">
        <v>45289</v>
      </c>
      <c r="B231" s="32" t="s">
        <v>1348</v>
      </c>
      <c r="C231" s="31" t="s">
        <v>1349</v>
      </c>
      <c r="D231" s="31" t="s">
        <v>1350</v>
      </c>
      <c r="E231" s="31" t="s">
        <v>575</v>
      </c>
      <c r="F231" s="86">
        <v>1187119</v>
      </c>
      <c r="G231" s="32">
        <v>1.55</v>
      </c>
      <c r="H231" s="32" t="s">
        <v>862</v>
      </c>
    </row>
    <row r="232" spans="1:8" ht="15" customHeight="1">
      <c r="A232" s="85">
        <v>45289</v>
      </c>
      <c r="B232" s="32" t="s">
        <v>1270</v>
      </c>
      <c r="C232" s="31" t="s">
        <v>1271</v>
      </c>
      <c r="D232" s="31" t="s">
        <v>1351</v>
      </c>
      <c r="E232" s="31" t="s">
        <v>575</v>
      </c>
      <c r="F232" s="86">
        <v>3400000</v>
      </c>
      <c r="G232" s="32">
        <v>100</v>
      </c>
      <c r="H232" s="32" t="s">
        <v>862</v>
      </c>
    </row>
    <row r="233" spans="1:8" ht="15" customHeight="1">
      <c r="A233" s="85">
        <v>45289</v>
      </c>
      <c r="B233" s="32" t="s">
        <v>1138</v>
      </c>
      <c r="C233" s="31" t="s">
        <v>1139</v>
      </c>
      <c r="D233" s="31" t="s">
        <v>576</v>
      </c>
      <c r="E233" s="31" t="s">
        <v>575</v>
      </c>
      <c r="F233" s="86">
        <v>296853</v>
      </c>
      <c r="G233" s="32">
        <v>702.34</v>
      </c>
      <c r="H233" s="32" t="s">
        <v>862</v>
      </c>
    </row>
    <row r="234" spans="1:8" ht="15" customHeight="1">
      <c r="A234" s="85">
        <v>45289</v>
      </c>
      <c r="B234" s="32" t="s">
        <v>72</v>
      </c>
      <c r="C234" s="31" t="s">
        <v>1275</v>
      </c>
      <c r="D234" s="31" t="s">
        <v>576</v>
      </c>
      <c r="E234" s="31" t="s">
        <v>575</v>
      </c>
      <c r="F234" s="86">
        <v>1040783</v>
      </c>
      <c r="G234" s="32">
        <v>412.33</v>
      </c>
      <c r="H234" s="32" t="s">
        <v>862</v>
      </c>
    </row>
    <row r="235" spans="1:8" ht="15" customHeight="1">
      <c r="A235" s="85">
        <v>45289</v>
      </c>
      <c r="B235" s="32" t="s">
        <v>1106</v>
      </c>
      <c r="C235" s="31" t="s">
        <v>1107</v>
      </c>
      <c r="D235" s="31" t="s">
        <v>1108</v>
      </c>
      <c r="E235" s="31" t="s">
        <v>575</v>
      </c>
      <c r="F235" s="86">
        <v>124298</v>
      </c>
      <c r="G235" s="32">
        <v>99.18</v>
      </c>
      <c r="H235" s="32" t="s">
        <v>862</v>
      </c>
    </row>
    <row r="236" spans="1:8" ht="15" customHeight="1">
      <c r="A236" s="85">
        <v>45289</v>
      </c>
      <c r="B236" s="32" t="s">
        <v>1106</v>
      </c>
      <c r="C236" s="31" t="s">
        <v>1107</v>
      </c>
      <c r="D236" s="31" t="s">
        <v>1276</v>
      </c>
      <c r="E236" s="31" t="s">
        <v>575</v>
      </c>
      <c r="F236" s="86">
        <v>83580</v>
      </c>
      <c r="G236" s="32">
        <v>104.9</v>
      </c>
      <c r="H236" s="32" t="s">
        <v>862</v>
      </c>
    </row>
    <row r="237" spans="1:8" ht="15" customHeight="1">
      <c r="A237" s="85">
        <v>45289</v>
      </c>
      <c r="B237" s="32" t="s">
        <v>1106</v>
      </c>
      <c r="C237" s="31" t="s">
        <v>1107</v>
      </c>
      <c r="D237" s="31" t="s">
        <v>1277</v>
      </c>
      <c r="E237" s="31" t="s">
        <v>575</v>
      </c>
      <c r="F237" s="86">
        <v>240312</v>
      </c>
      <c r="G237" s="32">
        <v>99.2</v>
      </c>
      <c r="H237" s="32" t="s">
        <v>862</v>
      </c>
    </row>
    <row r="238" spans="1:8" ht="15" customHeight="1">
      <c r="A238" s="85">
        <v>45289</v>
      </c>
      <c r="B238" s="32" t="s">
        <v>1106</v>
      </c>
      <c r="C238" s="31" t="s">
        <v>1107</v>
      </c>
      <c r="D238" s="31" t="s">
        <v>978</v>
      </c>
      <c r="E238" s="31" t="s">
        <v>575</v>
      </c>
      <c r="F238" s="86">
        <v>200520</v>
      </c>
      <c r="G238" s="32">
        <v>99.39</v>
      </c>
      <c r="H238" s="32" t="s">
        <v>862</v>
      </c>
    </row>
    <row r="239" spans="1:8" ht="15" customHeight="1">
      <c r="A239" s="85">
        <v>45289</v>
      </c>
      <c r="B239" s="32" t="s">
        <v>1106</v>
      </c>
      <c r="C239" s="31" t="s">
        <v>1107</v>
      </c>
      <c r="D239" s="31" t="s">
        <v>1352</v>
      </c>
      <c r="E239" s="31" t="s">
        <v>575</v>
      </c>
      <c r="F239" s="86">
        <v>135000</v>
      </c>
      <c r="G239" s="32">
        <v>101.41</v>
      </c>
      <c r="H239" s="32" t="s">
        <v>862</v>
      </c>
    </row>
    <row r="240" spans="1:8" ht="15" customHeight="1">
      <c r="A240" s="85">
        <v>45289</v>
      </c>
      <c r="B240" s="32" t="s">
        <v>1278</v>
      </c>
      <c r="C240" s="31" t="s">
        <v>1279</v>
      </c>
      <c r="D240" s="31" t="s">
        <v>576</v>
      </c>
      <c r="E240" s="31" t="s">
        <v>575</v>
      </c>
      <c r="F240" s="86">
        <v>537154</v>
      </c>
      <c r="G240" s="32">
        <v>105.51</v>
      </c>
      <c r="H240" s="32" t="s">
        <v>862</v>
      </c>
    </row>
    <row r="241" spans="1:8" ht="15" customHeight="1">
      <c r="A241" s="85">
        <v>45289</v>
      </c>
      <c r="B241" s="32" t="s">
        <v>1140</v>
      </c>
      <c r="C241" s="31" t="s">
        <v>1141</v>
      </c>
      <c r="D241" s="31" t="s">
        <v>1142</v>
      </c>
      <c r="E241" s="31" t="s">
        <v>575</v>
      </c>
      <c r="F241" s="86">
        <v>53377</v>
      </c>
      <c r="G241" s="32">
        <v>197.13</v>
      </c>
      <c r="H241" s="32" t="s">
        <v>862</v>
      </c>
    </row>
    <row r="242" spans="1:8" ht="15" customHeight="1">
      <c r="A242" s="85">
        <v>45289</v>
      </c>
      <c r="B242" s="32" t="s">
        <v>1280</v>
      </c>
      <c r="C242" s="31" t="s">
        <v>1281</v>
      </c>
      <c r="D242" s="31" t="s">
        <v>887</v>
      </c>
      <c r="E242" s="31" t="s">
        <v>575</v>
      </c>
      <c r="F242" s="86">
        <v>1143304</v>
      </c>
      <c r="G242" s="32">
        <v>65.11</v>
      </c>
      <c r="H242" s="32" t="s">
        <v>862</v>
      </c>
    </row>
    <row r="243" spans="1:8" ht="15" customHeight="1">
      <c r="A243" s="85">
        <v>45289</v>
      </c>
      <c r="B243" s="32" t="s">
        <v>1280</v>
      </c>
      <c r="C243" s="31" t="s">
        <v>1281</v>
      </c>
      <c r="D243" s="31" t="s">
        <v>576</v>
      </c>
      <c r="E243" s="31" t="s">
        <v>575</v>
      </c>
      <c r="F243" s="86">
        <v>1546572</v>
      </c>
      <c r="G243" s="32">
        <v>65.27</v>
      </c>
      <c r="H243" s="32" t="s">
        <v>862</v>
      </c>
    </row>
    <row r="244" spans="1:8" ht="15" customHeight="1">
      <c r="A244" s="85">
        <v>45289</v>
      </c>
      <c r="B244" s="32" t="s">
        <v>1077</v>
      </c>
      <c r="C244" s="31" t="s">
        <v>1078</v>
      </c>
      <c r="D244" s="31" t="s">
        <v>1082</v>
      </c>
      <c r="E244" s="31" t="s">
        <v>575</v>
      </c>
      <c r="F244" s="86">
        <v>358395</v>
      </c>
      <c r="G244" s="32">
        <v>6.35</v>
      </c>
      <c r="H244" s="32" t="s">
        <v>862</v>
      </c>
    </row>
    <row r="245" spans="1:8" ht="15" customHeight="1">
      <c r="A245" s="85">
        <v>45289</v>
      </c>
      <c r="B245" s="32" t="s">
        <v>1077</v>
      </c>
      <c r="C245" s="31" t="s">
        <v>1078</v>
      </c>
      <c r="D245" s="31" t="s">
        <v>1109</v>
      </c>
      <c r="E245" s="31" t="s">
        <v>575</v>
      </c>
      <c r="F245" s="86">
        <v>800000</v>
      </c>
      <c r="G245" s="32">
        <v>6.3</v>
      </c>
      <c r="H245" s="32" t="s">
        <v>862</v>
      </c>
    </row>
    <row r="246" spans="1:8" ht="15" customHeight="1">
      <c r="A246" s="85">
        <v>45289</v>
      </c>
      <c r="B246" s="32" t="s">
        <v>1079</v>
      </c>
      <c r="C246" s="31" t="s">
        <v>1080</v>
      </c>
      <c r="D246" s="31" t="s">
        <v>1353</v>
      </c>
      <c r="E246" s="31" t="s">
        <v>575</v>
      </c>
      <c r="F246" s="86">
        <v>16404973</v>
      </c>
      <c r="G246" s="32">
        <v>0.65</v>
      </c>
      <c r="H246" s="32" t="s">
        <v>862</v>
      </c>
    </row>
    <row r="247" spans="1:8" ht="15" customHeight="1">
      <c r="A247" s="85">
        <v>45289</v>
      </c>
      <c r="B247" s="32" t="s">
        <v>1079</v>
      </c>
      <c r="C247" s="31" t="s">
        <v>1080</v>
      </c>
      <c r="D247" s="31" t="s">
        <v>1102</v>
      </c>
      <c r="E247" s="31" t="s">
        <v>575</v>
      </c>
      <c r="F247" s="86">
        <v>5637676</v>
      </c>
      <c r="G247" s="32">
        <v>0.66</v>
      </c>
      <c r="H247" s="32" t="s">
        <v>862</v>
      </c>
    </row>
    <row r="248" spans="1:8" ht="15" customHeight="1">
      <c r="A248" s="85">
        <v>45289</v>
      </c>
      <c r="B248" s="32" t="s">
        <v>1282</v>
      </c>
      <c r="C248" s="31" t="s">
        <v>1283</v>
      </c>
      <c r="D248" s="31" t="s">
        <v>1354</v>
      </c>
      <c r="E248" s="31" t="s">
        <v>575</v>
      </c>
      <c r="F248" s="86">
        <v>750000</v>
      </c>
      <c r="G248" s="32">
        <v>51.88</v>
      </c>
      <c r="H248" s="32" t="s">
        <v>862</v>
      </c>
    </row>
    <row r="249" spans="1:8" ht="15" customHeight="1">
      <c r="A249" s="85">
        <v>45289</v>
      </c>
      <c r="B249" s="32" t="s">
        <v>1282</v>
      </c>
      <c r="C249" s="31" t="s">
        <v>1283</v>
      </c>
      <c r="D249" s="31" t="s">
        <v>576</v>
      </c>
      <c r="E249" s="31" t="s">
        <v>575</v>
      </c>
      <c r="F249" s="86">
        <v>588590</v>
      </c>
      <c r="G249" s="32">
        <v>51.79</v>
      </c>
      <c r="H249" s="32" t="s">
        <v>862</v>
      </c>
    </row>
    <row r="250" spans="1:8" ht="15" customHeight="1">
      <c r="A250" s="85">
        <v>45289</v>
      </c>
      <c r="B250" s="32" t="s">
        <v>141</v>
      </c>
      <c r="C250" s="31" t="s">
        <v>1285</v>
      </c>
      <c r="D250" s="31" t="s">
        <v>887</v>
      </c>
      <c r="E250" s="31" t="s">
        <v>575</v>
      </c>
      <c r="F250" s="86">
        <v>231994997</v>
      </c>
      <c r="G250" s="32">
        <v>14.92</v>
      </c>
      <c r="H250" s="32" t="s">
        <v>862</v>
      </c>
    </row>
    <row r="251" spans="1:8" ht="15" customHeight="1">
      <c r="A251" s="85">
        <v>45289</v>
      </c>
      <c r="B251" s="32" t="s">
        <v>144</v>
      </c>
      <c r="C251" s="31" t="s">
        <v>1286</v>
      </c>
      <c r="D251" s="31" t="s">
        <v>576</v>
      </c>
      <c r="E251" s="31" t="s">
        <v>575</v>
      </c>
      <c r="F251" s="86">
        <v>6094148</v>
      </c>
      <c r="G251" s="32">
        <v>168.72</v>
      </c>
      <c r="H251" s="32" t="s">
        <v>862</v>
      </c>
    </row>
    <row r="252" spans="1:8" ht="15" customHeight="1">
      <c r="A252" s="85">
        <v>45289</v>
      </c>
      <c r="B252" s="32" t="s">
        <v>144</v>
      </c>
      <c r="C252" s="31" t="s">
        <v>1286</v>
      </c>
      <c r="D252" s="31" t="s">
        <v>887</v>
      </c>
      <c r="E252" s="31" t="s">
        <v>575</v>
      </c>
      <c r="F252" s="86">
        <v>5291943</v>
      </c>
      <c r="G252" s="32">
        <v>169.03</v>
      </c>
      <c r="H252" s="32" t="s">
        <v>862</v>
      </c>
    </row>
    <row r="253" spans="1:8" ht="15" customHeight="1">
      <c r="A253" s="85">
        <v>45289</v>
      </c>
      <c r="B253" s="32" t="s">
        <v>1214</v>
      </c>
      <c r="C253" s="31" t="s">
        <v>1290</v>
      </c>
      <c r="D253" s="31" t="s">
        <v>1292</v>
      </c>
      <c r="E253" s="31" t="s">
        <v>575</v>
      </c>
      <c r="F253" s="86">
        <v>359567</v>
      </c>
      <c r="G253" s="32">
        <v>502.89</v>
      </c>
      <c r="H253" s="32" t="s">
        <v>862</v>
      </c>
    </row>
    <row r="254" spans="1:8" ht="15" customHeight="1">
      <c r="A254" s="85">
        <v>45289</v>
      </c>
      <c r="B254" s="32" t="s">
        <v>1214</v>
      </c>
      <c r="C254" s="31" t="s">
        <v>1290</v>
      </c>
      <c r="D254" s="31" t="s">
        <v>1294</v>
      </c>
      <c r="E254" s="31" t="s">
        <v>575</v>
      </c>
      <c r="F254" s="86">
        <v>283277</v>
      </c>
      <c r="G254" s="32">
        <v>512.05999999999995</v>
      </c>
      <c r="H254" s="32" t="s">
        <v>862</v>
      </c>
    </row>
    <row r="255" spans="1:8" ht="15" customHeight="1">
      <c r="A255" s="85">
        <v>45289</v>
      </c>
      <c r="B255" s="32" t="s">
        <v>1214</v>
      </c>
      <c r="C255" s="31" t="s">
        <v>1290</v>
      </c>
      <c r="D255" s="31" t="s">
        <v>1081</v>
      </c>
      <c r="E255" s="31" t="s">
        <v>575</v>
      </c>
      <c r="F255" s="86">
        <v>461621</v>
      </c>
      <c r="G255" s="32">
        <v>508.32</v>
      </c>
      <c r="H255" s="32" t="s">
        <v>862</v>
      </c>
    </row>
    <row r="256" spans="1:8" ht="15" customHeight="1">
      <c r="A256" s="85">
        <v>45289</v>
      </c>
      <c r="B256" s="32" t="s">
        <v>1214</v>
      </c>
      <c r="C256" s="31" t="s">
        <v>1290</v>
      </c>
      <c r="D256" s="31" t="s">
        <v>1046</v>
      </c>
      <c r="E256" s="31" t="s">
        <v>575</v>
      </c>
      <c r="F256" s="86">
        <v>765523</v>
      </c>
      <c r="G256" s="32">
        <v>535.24</v>
      </c>
      <c r="H256" s="32" t="s">
        <v>862</v>
      </c>
    </row>
    <row r="257" spans="1:8" ht="15" customHeight="1">
      <c r="A257" s="85">
        <v>45289</v>
      </c>
      <c r="B257" s="32" t="s">
        <v>1143</v>
      </c>
      <c r="C257" s="31" t="s">
        <v>1144</v>
      </c>
      <c r="D257" s="31" t="s">
        <v>1145</v>
      </c>
      <c r="E257" s="31" t="s">
        <v>575</v>
      </c>
      <c r="F257" s="86">
        <v>41600</v>
      </c>
      <c r="G257" s="32">
        <v>82.5</v>
      </c>
      <c r="H257" s="32" t="s">
        <v>862</v>
      </c>
    </row>
    <row r="258" spans="1:8" ht="15" customHeight="1">
      <c r="A258" s="85">
        <v>45289</v>
      </c>
      <c r="B258" s="32" t="s">
        <v>1355</v>
      </c>
      <c r="C258" s="31" t="s">
        <v>1356</v>
      </c>
      <c r="D258" s="31" t="s">
        <v>1357</v>
      </c>
      <c r="E258" s="31" t="s">
        <v>575</v>
      </c>
      <c r="F258" s="86">
        <v>760044</v>
      </c>
      <c r="G258" s="32">
        <v>486.01</v>
      </c>
      <c r="H258" s="32" t="s">
        <v>862</v>
      </c>
    </row>
    <row r="259" spans="1:8" ht="15" customHeight="1">
      <c r="A259" s="85">
        <v>45289</v>
      </c>
      <c r="B259" s="32" t="s">
        <v>1355</v>
      </c>
      <c r="C259" s="31" t="s">
        <v>1356</v>
      </c>
      <c r="D259" s="31" t="s">
        <v>1358</v>
      </c>
      <c r="E259" s="31" t="s">
        <v>575</v>
      </c>
      <c r="F259" s="86">
        <v>380022</v>
      </c>
      <c r="G259" s="32">
        <v>486</v>
      </c>
      <c r="H259" s="32" t="s">
        <v>862</v>
      </c>
    </row>
    <row r="260" spans="1:8" ht="15" customHeight="1">
      <c r="A260" s="85">
        <v>45289</v>
      </c>
      <c r="B260" s="32" t="s">
        <v>1355</v>
      </c>
      <c r="C260" s="31" t="s">
        <v>1356</v>
      </c>
      <c r="D260" s="31" t="s">
        <v>1359</v>
      </c>
      <c r="E260" s="31" t="s">
        <v>575</v>
      </c>
      <c r="F260" s="86">
        <v>1140066</v>
      </c>
      <c r="G260" s="32">
        <v>486</v>
      </c>
      <c r="H260" s="32" t="s">
        <v>862</v>
      </c>
    </row>
    <row r="261" spans="1:8" ht="15" customHeight="1">
      <c r="A261" s="85">
        <v>45289</v>
      </c>
      <c r="B261" s="32" t="s">
        <v>1083</v>
      </c>
      <c r="C261" s="31" t="s">
        <v>1084</v>
      </c>
      <c r="D261" s="31" t="s">
        <v>882</v>
      </c>
      <c r="E261" s="31" t="s">
        <v>575</v>
      </c>
      <c r="F261" s="86">
        <v>1500000</v>
      </c>
      <c r="G261" s="32">
        <v>22.95</v>
      </c>
      <c r="H261" s="32" t="s">
        <v>862</v>
      </c>
    </row>
    <row r="262" spans="1:8" ht="15" customHeight="1">
      <c r="A262" s="85">
        <v>45289</v>
      </c>
      <c r="B262" s="32" t="s">
        <v>1083</v>
      </c>
      <c r="C262" s="31" t="s">
        <v>1084</v>
      </c>
      <c r="D262" s="31" t="s">
        <v>1360</v>
      </c>
      <c r="E262" s="31" t="s">
        <v>575</v>
      </c>
      <c r="F262" s="86">
        <v>551234</v>
      </c>
      <c r="G262" s="32">
        <v>22.32</v>
      </c>
      <c r="H262" s="32" t="s">
        <v>862</v>
      </c>
    </row>
    <row r="263" spans="1:8" ht="15" customHeight="1">
      <c r="A263" s="85">
        <v>45289</v>
      </c>
      <c r="B263" s="32" t="s">
        <v>1300</v>
      </c>
      <c r="C263" s="31" t="s">
        <v>1301</v>
      </c>
      <c r="D263" s="31" t="s">
        <v>1302</v>
      </c>
      <c r="E263" s="31" t="s">
        <v>575</v>
      </c>
      <c r="F263" s="86">
        <v>2331646</v>
      </c>
      <c r="G263" s="32">
        <v>2</v>
      </c>
      <c r="H263" s="32" t="s">
        <v>862</v>
      </c>
    </row>
    <row r="264" spans="1:8" ht="15" customHeight="1">
      <c r="A264" s="85">
        <v>45289</v>
      </c>
      <c r="B264" s="32" t="s">
        <v>1304</v>
      </c>
      <c r="C264" s="31" t="s">
        <v>1305</v>
      </c>
      <c r="D264" s="31" t="s">
        <v>1046</v>
      </c>
      <c r="E264" s="31" t="s">
        <v>575</v>
      </c>
      <c r="F264" s="86">
        <v>17</v>
      </c>
      <c r="G264" s="32">
        <v>97.71</v>
      </c>
      <c r="H264" s="32" t="s">
        <v>862</v>
      </c>
    </row>
    <row r="265" spans="1:8" ht="15" customHeight="1">
      <c r="A265" s="85">
        <v>45289</v>
      </c>
      <c r="B265" s="32" t="s">
        <v>1146</v>
      </c>
      <c r="C265" s="31" t="s">
        <v>1147</v>
      </c>
      <c r="D265" s="31" t="s">
        <v>576</v>
      </c>
      <c r="E265" s="31" t="s">
        <v>575</v>
      </c>
      <c r="F265" s="86">
        <v>387080</v>
      </c>
      <c r="G265" s="32">
        <v>668.65</v>
      </c>
      <c r="H265" s="32" t="s">
        <v>862</v>
      </c>
    </row>
    <row r="266" spans="1:8" ht="15" customHeight="1">
      <c r="A266" s="85">
        <v>45289</v>
      </c>
      <c r="B266" s="32" t="s">
        <v>1306</v>
      </c>
      <c r="C266" s="31" t="s">
        <v>1307</v>
      </c>
      <c r="D266" s="31" t="s">
        <v>887</v>
      </c>
      <c r="E266" s="31" t="s">
        <v>575</v>
      </c>
      <c r="F266" s="86">
        <v>2293947</v>
      </c>
      <c r="G266" s="32">
        <v>32.549999999999997</v>
      </c>
      <c r="H266" s="32" t="s">
        <v>862</v>
      </c>
    </row>
    <row r="267" spans="1:8" ht="15" customHeight="1">
      <c r="A267" s="85">
        <v>45289</v>
      </c>
      <c r="B267" s="32" t="s">
        <v>1306</v>
      </c>
      <c r="C267" s="31" t="s">
        <v>1307</v>
      </c>
      <c r="D267" s="31" t="s">
        <v>1308</v>
      </c>
      <c r="E267" s="31" t="s">
        <v>575</v>
      </c>
      <c r="F267" s="86">
        <v>1522101</v>
      </c>
      <c r="G267" s="32">
        <v>32.31</v>
      </c>
      <c r="H267" s="32" t="s">
        <v>862</v>
      </c>
    </row>
    <row r="268" spans="1:8" ht="15" customHeight="1">
      <c r="A268" s="85">
        <v>45289</v>
      </c>
      <c r="B268" s="32" t="s">
        <v>473</v>
      </c>
      <c r="C268" s="31" t="s">
        <v>1309</v>
      </c>
      <c r="D268" s="31" t="s">
        <v>1269</v>
      </c>
      <c r="E268" s="31" t="s">
        <v>575</v>
      </c>
      <c r="F268" s="86">
        <v>92473</v>
      </c>
      <c r="G268" s="32">
        <v>1355.68</v>
      </c>
      <c r="H268" s="32" t="s">
        <v>862</v>
      </c>
    </row>
    <row r="269" spans="1:8" ht="15" customHeight="1">
      <c r="A269" s="85">
        <v>45289</v>
      </c>
      <c r="B269" s="32" t="s">
        <v>473</v>
      </c>
      <c r="C269" s="31" t="s">
        <v>1309</v>
      </c>
      <c r="D269" s="31" t="s">
        <v>576</v>
      </c>
      <c r="E269" s="31" t="s">
        <v>575</v>
      </c>
      <c r="F269" s="86">
        <v>955884</v>
      </c>
      <c r="G269" s="32">
        <v>1338.84</v>
      </c>
      <c r="H269" s="32" t="s">
        <v>862</v>
      </c>
    </row>
    <row r="270" spans="1:8" ht="15" customHeight="1">
      <c r="A270" s="85">
        <v>45289</v>
      </c>
      <c r="B270" s="32" t="s">
        <v>1229</v>
      </c>
      <c r="C270" s="31" t="s">
        <v>1310</v>
      </c>
      <c r="D270" s="31" t="s">
        <v>1311</v>
      </c>
      <c r="E270" s="31" t="s">
        <v>575</v>
      </c>
      <c r="F270" s="86">
        <v>1194292</v>
      </c>
      <c r="G270" s="32">
        <v>9.9499999999999993</v>
      </c>
      <c r="H270" s="32" t="s">
        <v>862</v>
      </c>
    </row>
    <row r="271" spans="1:8" ht="15" customHeight="1">
      <c r="A271" s="85">
        <v>45289</v>
      </c>
      <c r="B271" s="32" t="s">
        <v>1229</v>
      </c>
      <c r="C271" s="31" t="s">
        <v>1310</v>
      </c>
      <c r="D271" s="31" t="s">
        <v>1066</v>
      </c>
      <c r="E271" s="31" t="s">
        <v>575</v>
      </c>
      <c r="F271" s="86">
        <v>1064597</v>
      </c>
      <c r="G271" s="32">
        <v>9.69</v>
      </c>
      <c r="H271" s="32" t="s">
        <v>862</v>
      </c>
    </row>
    <row r="272" spans="1:8" ht="15" customHeight="1">
      <c r="A272" s="85">
        <v>45289</v>
      </c>
      <c r="B272" s="32" t="s">
        <v>1229</v>
      </c>
      <c r="C272" s="31" t="s">
        <v>1310</v>
      </c>
      <c r="D272" s="31" t="s">
        <v>1350</v>
      </c>
      <c r="E272" s="31" t="s">
        <v>575</v>
      </c>
      <c r="F272" s="86">
        <v>1179495</v>
      </c>
      <c r="G272" s="32">
        <v>9.9</v>
      </c>
      <c r="H272" s="32" t="s">
        <v>862</v>
      </c>
    </row>
    <row r="273" spans="1:8" ht="15" customHeight="1">
      <c r="A273" s="85">
        <v>45289</v>
      </c>
      <c r="B273" s="32" t="s">
        <v>1229</v>
      </c>
      <c r="C273" s="31" t="s">
        <v>1310</v>
      </c>
      <c r="D273" s="31" t="s">
        <v>882</v>
      </c>
      <c r="E273" s="31" t="s">
        <v>575</v>
      </c>
      <c r="F273" s="86">
        <v>2028299</v>
      </c>
      <c r="G273" s="32">
        <v>9.73</v>
      </c>
      <c r="H273" s="32" t="s">
        <v>862</v>
      </c>
    </row>
    <row r="274" spans="1:8" ht="15" customHeight="1">
      <c r="A274" s="85">
        <v>45289</v>
      </c>
      <c r="B274" s="32" t="s">
        <v>1229</v>
      </c>
      <c r="C274" s="31" t="s">
        <v>1310</v>
      </c>
      <c r="D274" s="31" t="s">
        <v>1046</v>
      </c>
      <c r="E274" s="31" t="s">
        <v>575</v>
      </c>
      <c r="F274" s="86">
        <v>577172</v>
      </c>
      <c r="G274" s="32">
        <v>10.029999999999999</v>
      </c>
      <c r="H274" s="32" t="s">
        <v>862</v>
      </c>
    </row>
    <row r="275" spans="1:8" ht="15" customHeight="1">
      <c r="A275" s="85">
        <v>45289</v>
      </c>
      <c r="B275" s="32" t="s">
        <v>1312</v>
      </c>
      <c r="C275" s="31" t="s">
        <v>1313</v>
      </c>
      <c r="D275" s="31" t="s">
        <v>1110</v>
      </c>
      <c r="E275" s="31" t="s">
        <v>575</v>
      </c>
      <c r="F275" s="86">
        <v>2057210</v>
      </c>
      <c r="G275" s="32">
        <v>323.02999999999997</v>
      </c>
      <c r="H275" s="32" t="s">
        <v>862</v>
      </c>
    </row>
    <row r="276" spans="1:8" ht="15" customHeight="1">
      <c r="A276" s="85">
        <v>45289</v>
      </c>
      <c r="B276" s="32" t="s">
        <v>1312</v>
      </c>
      <c r="C276" s="31" t="s">
        <v>1313</v>
      </c>
      <c r="D276" s="31" t="s">
        <v>1269</v>
      </c>
      <c r="E276" s="31" t="s">
        <v>575</v>
      </c>
      <c r="F276" s="86">
        <v>407360</v>
      </c>
      <c r="G276" s="32">
        <v>321.89</v>
      </c>
      <c r="H276" s="32" t="s">
        <v>862</v>
      </c>
    </row>
    <row r="277" spans="1:8" ht="15" customHeight="1">
      <c r="A277" s="85">
        <v>45289</v>
      </c>
      <c r="B277" s="32" t="s">
        <v>1312</v>
      </c>
      <c r="C277" s="31" t="s">
        <v>1313</v>
      </c>
      <c r="D277" s="31" t="s">
        <v>576</v>
      </c>
      <c r="E277" s="31" t="s">
        <v>575</v>
      </c>
      <c r="F277" s="86">
        <v>3563175</v>
      </c>
      <c r="G277" s="32">
        <v>322.81</v>
      </c>
      <c r="H277" s="32" t="s">
        <v>862</v>
      </c>
    </row>
    <row r="278" spans="1:8" ht="15" customHeight="1">
      <c r="A278" s="85">
        <v>45289</v>
      </c>
      <c r="B278" s="32" t="s">
        <v>1314</v>
      </c>
      <c r="C278" s="31" t="s">
        <v>1315</v>
      </c>
      <c r="D278" s="31" t="s">
        <v>1318</v>
      </c>
      <c r="E278" s="31" t="s">
        <v>575</v>
      </c>
      <c r="F278" s="86">
        <v>425000</v>
      </c>
      <c r="G278" s="32">
        <v>11.02</v>
      </c>
      <c r="H278" s="32" t="s">
        <v>862</v>
      </c>
    </row>
    <row r="279" spans="1:8" ht="15" customHeight="1">
      <c r="A279" s="85">
        <v>45289</v>
      </c>
      <c r="B279" s="32" t="s">
        <v>1314</v>
      </c>
      <c r="C279" s="31" t="s">
        <v>1315</v>
      </c>
      <c r="D279" s="31" t="s">
        <v>576</v>
      </c>
      <c r="E279" s="31" t="s">
        <v>575</v>
      </c>
      <c r="F279" s="86">
        <v>1658578</v>
      </c>
      <c r="G279" s="32">
        <v>10.71</v>
      </c>
      <c r="H279" s="32" t="s">
        <v>862</v>
      </c>
    </row>
    <row r="280" spans="1:8" ht="15" customHeight="1">
      <c r="A280" s="85">
        <v>45289</v>
      </c>
      <c r="B280" s="32" t="s">
        <v>1314</v>
      </c>
      <c r="C280" s="31" t="s">
        <v>1315</v>
      </c>
      <c r="D280" s="31" t="s">
        <v>1361</v>
      </c>
      <c r="E280" s="31" t="s">
        <v>575</v>
      </c>
      <c r="F280" s="86">
        <v>17212158</v>
      </c>
      <c r="G280" s="32">
        <v>10.61</v>
      </c>
      <c r="H280" s="32" t="s">
        <v>862</v>
      </c>
    </row>
    <row r="281" spans="1:8" ht="15" customHeight="1">
      <c r="A281" s="85">
        <v>45289</v>
      </c>
      <c r="B281" s="32" t="s">
        <v>1319</v>
      </c>
      <c r="C281" s="31" t="s">
        <v>1320</v>
      </c>
      <c r="D281" s="31" t="s">
        <v>1362</v>
      </c>
      <c r="E281" s="31" t="s">
        <v>575</v>
      </c>
      <c r="F281" s="86">
        <v>720000</v>
      </c>
      <c r="G281" s="32">
        <v>215</v>
      </c>
      <c r="H281" s="32" t="s">
        <v>862</v>
      </c>
    </row>
    <row r="282" spans="1:8" ht="15" customHeight="1">
      <c r="A282" s="85">
        <v>45289</v>
      </c>
      <c r="B282" s="32" t="s">
        <v>1322</v>
      </c>
      <c r="C282" s="31" t="s">
        <v>1323</v>
      </c>
      <c r="D282" s="31" t="s">
        <v>887</v>
      </c>
      <c r="E282" s="31" t="s">
        <v>575</v>
      </c>
      <c r="F282" s="86">
        <v>26202155</v>
      </c>
      <c r="G282" s="32">
        <v>22.9</v>
      </c>
      <c r="H282" s="32" t="s">
        <v>862</v>
      </c>
    </row>
    <row r="283" spans="1:8" ht="15" customHeight="1">
      <c r="A283" s="85">
        <v>45289</v>
      </c>
      <c r="B283" s="32" t="s">
        <v>1111</v>
      </c>
      <c r="C283" s="31" t="s">
        <v>1112</v>
      </c>
      <c r="D283" s="31" t="s">
        <v>1151</v>
      </c>
      <c r="E283" s="31" t="s">
        <v>575</v>
      </c>
      <c r="F283" s="86">
        <v>58023</v>
      </c>
      <c r="G283" s="32">
        <v>207.9</v>
      </c>
      <c r="H283" s="32" t="s">
        <v>862</v>
      </c>
    </row>
    <row r="284" spans="1:8" ht="15" customHeight="1">
      <c r="A284" s="85">
        <v>45289</v>
      </c>
      <c r="B284" s="32" t="s">
        <v>1324</v>
      </c>
      <c r="C284" s="31" t="s">
        <v>1325</v>
      </c>
      <c r="D284" s="31" t="s">
        <v>1363</v>
      </c>
      <c r="E284" s="31" t="s">
        <v>575</v>
      </c>
      <c r="F284" s="86">
        <v>151487</v>
      </c>
      <c r="G284" s="32">
        <v>960.05</v>
      </c>
      <c r="H284" s="32" t="s">
        <v>862</v>
      </c>
    </row>
    <row r="285" spans="1:8" ht="15" customHeight="1">
      <c r="A285" s="85">
        <v>45289</v>
      </c>
      <c r="B285" s="32" t="s">
        <v>1324</v>
      </c>
      <c r="C285" s="31" t="s">
        <v>1325</v>
      </c>
      <c r="D285" s="31" t="s">
        <v>1364</v>
      </c>
      <c r="E285" s="31" t="s">
        <v>575</v>
      </c>
      <c r="F285" s="86">
        <v>148900</v>
      </c>
      <c r="G285" s="32">
        <v>960.01</v>
      </c>
      <c r="H285" s="32" t="s">
        <v>862</v>
      </c>
    </row>
    <row r="286" spans="1:8" ht="15" customHeight="1">
      <c r="A286" s="85">
        <v>45289</v>
      </c>
      <c r="B286" s="32" t="s">
        <v>1324</v>
      </c>
      <c r="C286" s="31" t="s">
        <v>1325</v>
      </c>
      <c r="D286" s="31" t="s">
        <v>1365</v>
      </c>
      <c r="E286" s="31" t="s">
        <v>575</v>
      </c>
      <c r="F286" s="86">
        <v>183855</v>
      </c>
      <c r="G286" s="32">
        <v>960.02</v>
      </c>
      <c r="H286" s="32" t="s">
        <v>862</v>
      </c>
    </row>
    <row r="287" spans="1:8" ht="15" customHeight="1">
      <c r="A287" s="85">
        <v>45289</v>
      </c>
      <c r="B287" s="32" t="s">
        <v>1324</v>
      </c>
      <c r="C287" s="31" t="s">
        <v>1325</v>
      </c>
      <c r="D287" s="31" t="s">
        <v>576</v>
      </c>
      <c r="E287" s="31" t="s">
        <v>575</v>
      </c>
      <c r="F287" s="86">
        <v>242606</v>
      </c>
      <c r="G287" s="32">
        <v>1027.7</v>
      </c>
      <c r="H287" s="32" t="s">
        <v>862</v>
      </c>
    </row>
    <row r="288" spans="1:8" ht="15" customHeight="1">
      <c r="A288" s="85">
        <v>45289</v>
      </c>
      <c r="B288" s="32" t="s">
        <v>1324</v>
      </c>
      <c r="C288" s="31" t="s">
        <v>1325</v>
      </c>
      <c r="D288" s="31" t="s">
        <v>1366</v>
      </c>
      <c r="E288" s="31" t="s">
        <v>575</v>
      </c>
      <c r="F288" s="86">
        <v>159000</v>
      </c>
      <c r="G288" s="32">
        <v>960.06</v>
      </c>
      <c r="H288" s="32" t="s">
        <v>862</v>
      </c>
    </row>
    <row r="289" spans="1:8" ht="15" customHeight="1">
      <c r="A289" s="85">
        <v>45289</v>
      </c>
      <c r="B289" s="32" t="s">
        <v>1328</v>
      </c>
      <c r="C289" s="31" t="s">
        <v>1329</v>
      </c>
      <c r="D289" s="31" t="s">
        <v>1110</v>
      </c>
      <c r="E289" s="31" t="s">
        <v>575</v>
      </c>
      <c r="F289" s="86">
        <v>610898</v>
      </c>
      <c r="G289" s="32">
        <v>764.36</v>
      </c>
      <c r="H289" s="32" t="s">
        <v>862</v>
      </c>
    </row>
    <row r="290" spans="1:8" ht="15" customHeight="1">
      <c r="A290" s="85">
        <v>45289</v>
      </c>
      <c r="B290" s="32" t="s">
        <v>1330</v>
      </c>
      <c r="C290" s="31" t="s">
        <v>1331</v>
      </c>
      <c r="D290" s="31" t="s">
        <v>1367</v>
      </c>
      <c r="E290" s="31" t="s">
        <v>575</v>
      </c>
      <c r="F290" s="86">
        <v>655647</v>
      </c>
      <c r="G290" s="32">
        <v>9.9499999999999993</v>
      </c>
      <c r="H290" s="32" t="s">
        <v>862</v>
      </c>
    </row>
    <row r="291" spans="1:8" ht="15" customHeight="1">
      <c r="A291" s="85">
        <v>45289</v>
      </c>
      <c r="B291" s="32" t="s">
        <v>1340</v>
      </c>
      <c r="C291" s="31" t="s">
        <v>1341</v>
      </c>
      <c r="D291" s="31" t="s">
        <v>1148</v>
      </c>
      <c r="E291" s="31" t="s">
        <v>575</v>
      </c>
      <c r="F291" s="86">
        <v>927493</v>
      </c>
      <c r="G291" s="32">
        <v>73.510000000000005</v>
      </c>
      <c r="H291" s="32" t="s">
        <v>862</v>
      </c>
    </row>
    <row r="292" spans="1:8" ht="15" customHeight="1">
      <c r="A292" s="85">
        <v>45289</v>
      </c>
      <c r="B292" s="32" t="s">
        <v>1342</v>
      </c>
      <c r="C292" s="31" t="s">
        <v>1343</v>
      </c>
      <c r="D292" s="31" t="s">
        <v>576</v>
      </c>
      <c r="E292" s="31" t="s">
        <v>575</v>
      </c>
      <c r="F292" s="86">
        <v>155296</v>
      </c>
      <c r="G292" s="32">
        <v>1437.22</v>
      </c>
      <c r="H292" s="32" t="s">
        <v>862</v>
      </c>
    </row>
    <row r="293" spans="1:8" ht="15" customHeight="1">
      <c r="A293" s="85">
        <v>45289</v>
      </c>
      <c r="B293" s="32" t="s">
        <v>1149</v>
      </c>
      <c r="C293" s="31" t="s">
        <v>1150</v>
      </c>
      <c r="D293" s="31" t="s">
        <v>978</v>
      </c>
      <c r="E293" s="31" t="s">
        <v>575</v>
      </c>
      <c r="F293" s="86">
        <v>52908</v>
      </c>
      <c r="G293" s="32">
        <v>85.06</v>
      </c>
      <c r="H293" s="32" t="s">
        <v>862</v>
      </c>
    </row>
    <row r="294" spans="1:8" ht="15" customHeight="1">
      <c r="A294" s="85">
        <v>45289</v>
      </c>
      <c r="B294" s="32" t="s">
        <v>1149</v>
      </c>
      <c r="C294" s="31" t="s">
        <v>1150</v>
      </c>
      <c r="D294" s="31" t="s">
        <v>1277</v>
      </c>
      <c r="E294" s="31" t="s">
        <v>575</v>
      </c>
      <c r="F294" s="86">
        <v>51247</v>
      </c>
      <c r="G294" s="32">
        <v>85.59</v>
      </c>
      <c r="H294" s="32" t="s">
        <v>862</v>
      </c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52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45292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878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960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345">
        <v>2</v>
      </c>
      <c r="B11" s="346">
        <v>45190</v>
      </c>
      <c r="C11" s="347"/>
      <c r="D11" s="348" t="s">
        <v>547</v>
      </c>
      <c r="E11" s="349" t="s">
        <v>591</v>
      </c>
      <c r="F11" s="313">
        <v>295</v>
      </c>
      <c r="G11" s="316">
        <v>276</v>
      </c>
      <c r="H11" s="313">
        <v>291</v>
      </c>
      <c r="I11" s="313" t="s">
        <v>873</v>
      </c>
      <c r="J11" s="350" t="s">
        <v>1085</v>
      </c>
      <c r="K11" s="350">
        <f t="shared" ref="K11" si="2">H11-F11</f>
        <v>-4</v>
      </c>
      <c r="L11" s="351">
        <f>(F11*-0.3)/100</f>
        <v>-0.88500000000000001</v>
      </c>
      <c r="M11" s="352">
        <f t="shared" ref="M11" si="3">(K11+L11)/F11</f>
        <v>-1.6559322033898306E-2</v>
      </c>
      <c r="N11" s="350" t="s">
        <v>604</v>
      </c>
      <c r="O11" s="353">
        <v>45287</v>
      </c>
      <c r="P11" s="354"/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886</v>
      </c>
      <c r="F12" s="223">
        <v>3491</v>
      </c>
      <c r="G12" s="218">
        <v>3321</v>
      </c>
      <c r="H12" s="223">
        <v>3647.5</v>
      </c>
      <c r="I12" s="223" t="s">
        <v>875</v>
      </c>
      <c r="J12" s="286" t="s">
        <v>985</v>
      </c>
      <c r="K12" s="286">
        <f t="shared" ref="K12" si="4">H12-F12</f>
        <v>156.5</v>
      </c>
      <c r="L12" s="287">
        <f>(F12*-0.3)/100</f>
        <v>-10.472999999999999</v>
      </c>
      <c r="M12" s="288">
        <f t="shared" ref="M12" si="5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879</v>
      </c>
      <c r="J13" s="286" t="s">
        <v>943</v>
      </c>
      <c r="K13" s="286">
        <f t="shared" ref="K13" si="6">H13-F13</f>
        <v>56.5</v>
      </c>
      <c r="L13" s="287">
        <f>(F13*-0.3)/100</f>
        <v>-2.7480000000000002</v>
      </c>
      <c r="M13" s="288">
        <f t="shared" ref="M13" si="7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884</v>
      </c>
      <c r="J14" s="286" t="s">
        <v>926</v>
      </c>
      <c r="K14" s="286">
        <f t="shared" ref="K14" si="8">H14-F14</f>
        <v>10.5</v>
      </c>
      <c r="L14" s="287">
        <f>(F14*-0.3)/100</f>
        <v>-0.56850000000000001</v>
      </c>
      <c r="M14" s="288">
        <f t="shared" ref="M14" si="9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900</v>
      </c>
      <c r="F15" s="220" t="s">
        <v>899</v>
      </c>
      <c r="G15" s="222">
        <v>102.9</v>
      </c>
      <c r="H15" s="220"/>
      <c r="I15" s="220" t="s">
        <v>885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111.7</v>
      </c>
      <c r="Q15" s="275">
        <v>45280</v>
      </c>
      <c r="S15" s="37" t="s">
        <v>593</v>
      </c>
    </row>
    <row r="16" spans="1:27" ht="15" customHeight="1">
      <c r="A16" s="281">
        <v>7</v>
      </c>
      <c r="B16" s="282">
        <v>45247</v>
      </c>
      <c r="C16" s="283"/>
      <c r="D16" s="284" t="s">
        <v>58</v>
      </c>
      <c r="E16" s="285" t="s">
        <v>591</v>
      </c>
      <c r="F16" s="223">
        <v>171.5</v>
      </c>
      <c r="G16" s="218">
        <v>163</v>
      </c>
      <c r="H16" s="223">
        <v>182.25</v>
      </c>
      <c r="I16" s="223" t="s">
        <v>888</v>
      </c>
      <c r="J16" s="286" t="s">
        <v>1160</v>
      </c>
      <c r="K16" s="286">
        <f t="shared" ref="K16" si="10">H16-F16</f>
        <v>10.75</v>
      </c>
      <c r="L16" s="287">
        <f>(F16*-0.3)/100</f>
        <v>-0.51449999999999996</v>
      </c>
      <c r="M16" s="288">
        <f t="shared" ref="M16" si="11">(K16+L16)/F16</f>
        <v>5.9682215743440237E-2</v>
      </c>
      <c r="N16" s="286" t="s">
        <v>594</v>
      </c>
      <c r="O16" s="289">
        <v>45289</v>
      </c>
      <c r="P16" s="290"/>
      <c r="Q16" s="275">
        <v>45280</v>
      </c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889</v>
      </c>
      <c r="J17" s="286" t="s">
        <v>922</v>
      </c>
      <c r="K17" s="286">
        <f t="shared" ref="K17" si="12">H17-F17</f>
        <v>35</v>
      </c>
      <c r="L17" s="287">
        <f>(F17*-0.3)/100</f>
        <v>-1.2675000000000001</v>
      </c>
      <c r="M17" s="288">
        <f t="shared" ref="M17" si="13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890</v>
      </c>
      <c r="G18" s="222">
        <v>34.35</v>
      </c>
      <c r="H18" s="220"/>
      <c r="I18" s="220" t="s">
        <v>891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36.299999999999997</v>
      </c>
      <c r="Q18" s="275">
        <v>45280</v>
      </c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892</v>
      </c>
      <c r="J19" s="286" t="s">
        <v>933</v>
      </c>
      <c r="K19" s="286">
        <f t="shared" ref="K19" si="14">H19-F19</f>
        <v>10.25</v>
      </c>
      <c r="L19" s="287">
        <f>(F19*-0.3)/100</f>
        <v>-0.49199999999999994</v>
      </c>
      <c r="M19" s="288">
        <f t="shared" ref="M19" si="15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897</v>
      </c>
      <c r="J20" s="286" t="s">
        <v>961</v>
      </c>
      <c r="K20" s="286">
        <f t="shared" ref="K20" si="16">H20-F20</f>
        <v>185</v>
      </c>
      <c r="L20" s="287">
        <f>(F20*-0.3)/100</f>
        <v>-8.4149999999999991</v>
      </c>
      <c r="M20" s="288">
        <f t="shared" ref="M20" si="17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984</v>
      </c>
      <c r="K21" s="286">
        <f t="shared" ref="K21" si="18">H21-F21</f>
        <v>285</v>
      </c>
      <c r="L21" s="287">
        <f>(F21*-0.3)/100</f>
        <v>-16.23</v>
      </c>
      <c r="M21" s="288">
        <f t="shared" ref="M21" si="19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907</v>
      </c>
      <c r="J22" s="286" t="s">
        <v>923</v>
      </c>
      <c r="K22" s="286">
        <f t="shared" ref="K22" si="20">H22-F22</f>
        <v>47</v>
      </c>
      <c r="L22" s="287">
        <f>(F22*-0.3)/100</f>
        <v>-2.484</v>
      </c>
      <c r="M22" s="288">
        <f t="shared" ref="M22" si="21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947</v>
      </c>
      <c r="G23" s="222">
        <v>254</v>
      </c>
      <c r="H23" s="220"/>
      <c r="I23" s="220" t="s">
        <v>940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256.45</v>
      </c>
      <c r="Q23" s="275">
        <v>45280</v>
      </c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979</v>
      </c>
      <c r="G24" s="222">
        <v>1870</v>
      </c>
      <c r="H24" s="220"/>
      <c r="I24" s="220" t="s">
        <v>980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1861.2</v>
      </c>
      <c r="Q24" s="275">
        <v>45280</v>
      </c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1000</v>
      </c>
      <c r="J25" s="286" t="s">
        <v>1035</v>
      </c>
      <c r="K25" s="286">
        <f t="shared" ref="K25" si="22">H25-F25</f>
        <v>90</v>
      </c>
      <c r="L25" s="287">
        <f>(F25*-0.3)/100</f>
        <v>-4.41</v>
      </c>
      <c r="M25" s="288">
        <f t="shared" ref="M25" si="23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81">
        <v>17</v>
      </c>
      <c r="B26" s="282">
        <v>45274</v>
      </c>
      <c r="C26" s="283"/>
      <c r="D26" s="284" t="s">
        <v>427</v>
      </c>
      <c r="E26" s="285" t="s">
        <v>591</v>
      </c>
      <c r="F26" s="223">
        <v>385</v>
      </c>
      <c r="G26" s="218">
        <v>355</v>
      </c>
      <c r="H26" s="223">
        <v>408</v>
      </c>
      <c r="I26" s="223" t="s">
        <v>1010</v>
      </c>
      <c r="J26" s="286" t="s">
        <v>994</v>
      </c>
      <c r="K26" s="286">
        <f t="shared" ref="K26" si="24">H26-F26</f>
        <v>23</v>
      </c>
      <c r="L26" s="287">
        <f>(F26*-0.3)/100</f>
        <v>-1.155</v>
      </c>
      <c r="M26" s="288">
        <f t="shared" ref="M26" si="25">(K26+L26)/F26</f>
        <v>5.6740259740259737E-2</v>
      </c>
      <c r="N26" s="286" t="s">
        <v>594</v>
      </c>
      <c r="O26" s="289">
        <v>45287</v>
      </c>
      <c r="P26" s="290"/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1032</v>
      </c>
      <c r="G27" s="222">
        <v>593</v>
      </c>
      <c r="H27" s="220"/>
      <c r="I27" s="220" t="s">
        <v>1033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642.04999999999995</v>
      </c>
      <c r="Q27" s="275"/>
      <c r="S27" s="37" t="s">
        <v>593</v>
      </c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1034</v>
      </c>
      <c r="J28" s="286" t="s">
        <v>1049</v>
      </c>
      <c r="K28" s="286">
        <f t="shared" ref="K28" si="26">H28-F28</f>
        <v>81</v>
      </c>
      <c r="L28" s="287">
        <f>(F28*-0.3)/100</f>
        <v>-4.53</v>
      </c>
      <c r="M28" s="288">
        <f t="shared" ref="M28" si="27">(K28+L28)/F28</f>
        <v>5.0642384105960267E-2</v>
      </c>
      <c r="N28" s="286" t="s">
        <v>594</v>
      </c>
      <c r="O28" s="289">
        <v>45280</v>
      </c>
      <c r="P28" s="290"/>
      <c r="Q28" s="275"/>
      <c r="S28" s="37" t="s">
        <v>593</v>
      </c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1055</v>
      </c>
      <c r="G29" s="222">
        <v>1035</v>
      </c>
      <c r="H29" s="220"/>
      <c r="I29" s="220" t="s">
        <v>1056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1113.4000000000001</v>
      </c>
      <c r="Q29" s="275"/>
      <c r="S29" s="37" t="s">
        <v>593</v>
      </c>
    </row>
    <row r="30" spans="1:19" ht="15" customHeight="1">
      <c r="A30" s="225">
        <v>21</v>
      </c>
      <c r="B30" s="221">
        <v>45288</v>
      </c>
      <c r="C30" s="226"/>
      <c r="D30" s="230" t="s">
        <v>555</v>
      </c>
      <c r="E30" s="227" t="s">
        <v>591</v>
      </c>
      <c r="F30" s="220" t="s">
        <v>1116</v>
      </c>
      <c r="G30" s="222">
        <v>1645</v>
      </c>
      <c r="H30" s="220"/>
      <c r="I30" s="220" t="s">
        <v>1117</v>
      </c>
      <c r="J30" s="222" t="s">
        <v>592</v>
      </c>
      <c r="K30" s="222"/>
      <c r="L30" s="224"/>
      <c r="M30" s="228"/>
      <c r="N30" s="222"/>
      <c r="O30" s="229"/>
      <c r="P30" s="224">
        <f>VLOOKUP(D30,'MidCap Intra'!$B$11:$C$568,2,0)</f>
        <v>1743.45</v>
      </c>
      <c r="Q30" s="275"/>
      <c r="S30" s="37" t="s">
        <v>593</v>
      </c>
    </row>
    <row r="31" spans="1:19" ht="15" customHeight="1">
      <c r="A31" s="225">
        <v>22</v>
      </c>
      <c r="B31" s="221">
        <v>45289</v>
      </c>
      <c r="C31" s="226"/>
      <c r="D31" s="230" t="s">
        <v>1157</v>
      </c>
      <c r="E31" s="227" t="s">
        <v>591</v>
      </c>
      <c r="F31" s="220" t="s">
        <v>1158</v>
      </c>
      <c r="G31" s="222">
        <v>229</v>
      </c>
      <c r="H31" s="220"/>
      <c r="I31" s="220" t="s">
        <v>1159</v>
      </c>
      <c r="J31" s="222" t="s">
        <v>592</v>
      </c>
      <c r="K31" s="222"/>
      <c r="L31" s="224"/>
      <c r="M31" s="228"/>
      <c r="N31" s="222"/>
      <c r="O31" s="229"/>
      <c r="P31" s="224"/>
      <c r="Q31" s="275"/>
      <c r="S31" s="37" t="s">
        <v>593</v>
      </c>
    </row>
    <row r="32" spans="1:19" ht="15" customHeight="1">
      <c r="A32" s="225"/>
      <c r="B32" s="221"/>
      <c r="C32" s="226"/>
      <c r="D32" s="230"/>
      <c r="E32" s="227"/>
      <c r="F32" s="220"/>
      <c r="G32" s="222"/>
      <c r="H32" s="220"/>
      <c r="I32" s="220"/>
      <c r="J32" s="222"/>
      <c r="K32" s="222"/>
      <c r="L32" s="224"/>
      <c r="M32" s="228"/>
      <c r="N32" s="222"/>
      <c r="O32" s="229"/>
      <c r="P32" s="224"/>
      <c r="Q32" s="275"/>
      <c r="S32" s="37"/>
    </row>
    <row r="33" spans="1:39" ht="15" customHeight="1">
      <c r="A33" s="225"/>
      <c r="B33" s="221"/>
      <c r="C33" s="226"/>
      <c r="D33" s="230"/>
      <c r="E33" s="227"/>
      <c r="F33" s="220"/>
      <c r="G33" s="222"/>
      <c r="H33" s="220"/>
      <c r="I33" s="220"/>
      <c r="J33" s="222"/>
      <c r="K33" s="222"/>
      <c r="L33" s="224"/>
      <c r="M33" s="228"/>
      <c r="N33" s="222"/>
      <c r="O33" s="229"/>
      <c r="P33" s="224"/>
      <c r="Q33" s="275"/>
      <c r="S33" s="37"/>
    </row>
    <row r="35" spans="1:39" ht="14.25" customHeight="1">
      <c r="A35" s="103"/>
      <c r="B35" s="104"/>
      <c r="C35" s="105"/>
      <c r="D35" s="106"/>
      <c r="E35" s="107"/>
      <c r="F35" s="107"/>
      <c r="G35" s="103"/>
      <c r="H35" s="107"/>
      <c r="I35" s="108"/>
      <c r="J35" s="109"/>
      <c r="K35" s="109"/>
      <c r="L35" s="110"/>
      <c r="M35" s="111"/>
      <c r="N35" s="112"/>
      <c r="O35" s="113"/>
      <c r="P35" s="114"/>
      <c r="Q35" s="11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595</v>
      </c>
      <c r="B36" s="116"/>
      <c r="C36" s="117"/>
      <c r="E36" s="118"/>
      <c r="F36" s="118"/>
      <c r="G36" s="118"/>
      <c r="H36" s="118"/>
      <c r="I36" s="118"/>
      <c r="J36" s="119"/>
      <c r="K36" s="118"/>
      <c r="L36" s="120"/>
      <c r="M36" s="55"/>
      <c r="N36" s="119"/>
      <c r="O36" s="11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21" t="s">
        <v>596</v>
      </c>
      <c r="B37" s="115"/>
      <c r="C37" s="115"/>
      <c r="D37" s="115"/>
      <c r="E37" s="37"/>
      <c r="F37" s="122" t="s">
        <v>597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 t="s">
        <v>598</v>
      </c>
      <c r="B38" s="115"/>
      <c r="C38" s="115"/>
      <c r="D38" s="115" t="s">
        <v>599</v>
      </c>
      <c r="E38" s="6"/>
      <c r="F38" s="122" t="s">
        <v>600</v>
      </c>
      <c r="G38" s="6"/>
      <c r="H38" s="6"/>
      <c r="I38" s="6"/>
      <c r="J38" s="123"/>
      <c r="K38" s="124"/>
      <c r="L38" s="124"/>
      <c r="M38" s="125"/>
      <c r="N38" s="1"/>
      <c r="O38" s="126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4"/>
      <c r="M39" s="6"/>
      <c r="N39" s="128"/>
      <c r="O39" s="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" customHeight="1">
      <c r="A40" s="237"/>
      <c r="B40" s="237"/>
      <c r="C40" s="237"/>
      <c r="D40" s="237"/>
      <c r="E40" s="238"/>
      <c r="F40" s="238"/>
      <c r="G40" s="238"/>
      <c r="H40" s="238"/>
      <c r="I40" s="238"/>
      <c r="J40" s="239"/>
      <c r="K40" s="240"/>
      <c r="L40" s="240"/>
      <c r="M40" s="238"/>
      <c r="N40" s="241"/>
      <c r="O40" s="242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4.25" customHeight="1">
      <c r="A41" s="115"/>
      <c r="B41" s="115"/>
      <c r="C41" s="115"/>
      <c r="D41" s="115"/>
      <c r="E41" s="6"/>
      <c r="F41" s="6"/>
      <c r="G41" s="6"/>
      <c r="H41" s="6"/>
      <c r="I41" s="6"/>
      <c r="J41" s="127"/>
      <c r="K41" s="124"/>
      <c r="L41" s="125"/>
      <c r="M41" s="6"/>
      <c r="N41" s="128"/>
      <c r="O41" s="1"/>
      <c r="P41" s="37"/>
      <c r="Q41" s="37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138" t="s">
        <v>605</v>
      </c>
      <c r="B42" s="138"/>
      <c r="C42" s="138"/>
      <c r="D42" s="138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38.25" customHeight="1">
      <c r="A43" s="95" t="s">
        <v>16</v>
      </c>
      <c r="B43" s="95" t="s">
        <v>566</v>
      </c>
      <c r="C43" s="95"/>
      <c r="D43" s="96" t="s">
        <v>578</v>
      </c>
      <c r="E43" s="95" t="s">
        <v>579</v>
      </c>
      <c r="F43" s="95" t="s">
        <v>580</v>
      </c>
      <c r="G43" s="95" t="s">
        <v>601</v>
      </c>
      <c r="H43" s="95" t="s">
        <v>582</v>
      </c>
      <c r="I43" s="231" t="s">
        <v>583</v>
      </c>
      <c r="J43" s="233" t="s">
        <v>584</v>
      </c>
      <c r="K43" s="232" t="s">
        <v>606</v>
      </c>
      <c r="L43" s="97" t="s">
        <v>586</v>
      </c>
      <c r="M43" s="139" t="s">
        <v>607</v>
      </c>
      <c r="N43" s="95" t="s">
        <v>608</v>
      </c>
      <c r="O43" s="94" t="s">
        <v>588</v>
      </c>
      <c r="P43" s="96" t="s">
        <v>589</v>
      </c>
      <c r="Q43" s="279"/>
      <c r="R43" s="37"/>
      <c r="S43" s="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223">
        <v>1</v>
      </c>
      <c r="B44" s="277">
        <v>45259</v>
      </c>
      <c r="C44" s="251"/>
      <c r="D44" s="251" t="s">
        <v>901</v>
      </c>
      <c r="E44" s="223" t="s">
        <v>603</v>
      </c>
      <c r="F44" s="223">
        <v>574</v>
      </c>
      <c r="G44" s="223">
        <v>566</v>
      </c>
      <c r="H44" s="223">
        <v>584.5</v>
      </c>
      <c r="I44" s="218" t="s">
        <v>902</v>
      </c>
      <c r="J44" s="301" t="s">
        <v>926</v>
      </c>
      <c r="K44" s="234">
        <f t="shared" ref="K44" si="28">H44-F44</f>
        <v>10.5</v>
      </c>
      <c r="L44" s="280">
        <f t="shared" ref="L44" si="29">(H44*N44)*0.03%</f>
        <v>227.95499999999998</v>
      </c>
      <c r="M44" s="235">
        <f t="shared" ref="M44" si="30">(K44*N44)-L44</f>
        <v>13422.045</v>
      </c>
      <c r="N44" s="234">
        <v>1300</v>
      </c>
      <c r="O44" s="102" t="s">
        <v>594</v>
      </c>
      <c r="P44" s="236">
        <v>45264</v>
      </c>
      <c r="Q44" s="273"/>
      <c r="R44" s="140"/>
      <c r="S44" s="55" t="s">
        <v>921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2</v>
      </c>
      <c r="B45" s="277">
        <v>45259</v>
      </c>
      <c r="C45" s="251"/>
      <c r="D45" s="251" t="s">
        <v>903</v>
      </c>
      <c r="E45" s="223" t="s">
        <v>603</v>
      </c>
      <c r="F45" s="223">
        <v>839.5</v>
      </c>
      <c r="G45" s="223">
        <v>826.5</v>
      </c>
      <c r="H45" s="223">
        <v>885</v>
      </c>
      <c r="I45" s="218" t="s">
        <v>904</v>
      </c>
      <c r="J45" s="301" t="s">
        <v>924</v>
      </c>
      <c r="K45" s="234">
        <f t="shared" ref="K45" si="31">H45-F45</f>
        <v>45.5</v>
      </c>
      <c r="L45" s="280">
        <f t="shared" ref="L45" si="32">(H45*N45)*0.03%</f>
        <v>212.39999999999998</v>
      </c>
      <c r="M45" s="235">
        <f t="shared" ref="M45" si="33">(K45*N45)-L45</f>
        <v>36187.599999999999</v>
      </c>
      <c r="N45" s="234">
        <v>800</v>
      </c>
      <c r="O45" s="102" t="s">
        <v>594</v>
      </c>
      <c r="P45" s="236">
        <v>45264</v>
      </c>
      <c r="Q45" s="273"/>
      <c r="R45" s="140"/>
      <c r="S45" s="55" t="s">
        <v>593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3</v>
      </c>
      <c r="B46" s="277">
        <v>45260</v>
      </c>
      <c r="C46" s="251"/>
      <c r="D46" s="251" t="s">
        <v>908</v>
      </c>
      <c r="E46" s="223" t="s">
        <v>603</v>
      </c>
      <c r="F46" s="223">
        <v>20230</v>
      </c>
      <c r="G46" s="223">
        <v>20100</v>
      </c>
      <c r="H46" s="223">
        <v>20335</v>
      </c>
      <c r="I46" s="218" t="s">
        <v>909</v>
      </c>
      <c r="J46" s="301" t="s">
        <v>911</v>
      </c>
      <c r="K46" s="234">
        <f t="shared" ref="K46" si="34">H46-F46</f>
        <v>105</v>
      </c>
      <c r="L46" s="280">
        <f t="shared" ref="L46" si="35">(H46*N46)*0.03%</f>
        <v>305.02499999999998</v>
      </c>
      <c r="M46" s="235">
        <f t="shared" ref="M46" si="36">(K46*N46)-L46</f>
        <v>4944.9750000000004</v>
      </c>
      <c r="N46" s="234">
        <v>50</v>
      </c>
      <c r="O46" s="102" t="s">
        <v>594</v>
      </c>
      <c r="P46" s="236">
        <v>45261</v>
      </c>
      <c r="Q46" s="273"/>
      <c r="R46" s="140"/>
      <c r="S46" s="55" t="s">
        <v>593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4</v>
      </c>
      <c r="B47" s="277">
        <v>45260</v>
      </c>
      <c r="C47" s="251"/>
      <c r="D47" s="251" t="s">
        <v>905</v>
      </c>
      <c r="E47" s="223" t="s">
        <v>603</v>
      </c>
      <c r="F47" s="223">
        <v>210</v>
      </c>
      <c r="G47" s="223">
        <v>207</v>
      </c>
      <c r="H47" s="223">
        <v>213.2</v>
      </c>
      <c r="I47" s="218" t="s">
        <v>906</v>
      </c>
      <c r="J47" s="301" t="s">
        <v>914</v>
      </c>
      <c r="K47" s="234">
        <f t="shared" ref="K47" si="37">H47-F47</f>
        <v>3.1999999999999886</v>
      </c>
      <c r="L47" s="280">
        <f t="shared" ref="L47" si="38">(H47*N47)*0.03%</f>
        <v>230.25599999999997</v>
      </c>
      <c r="M47" s="235">
        <f t="shared" ref="M47" si="39">(K47*N47)-L47</f>
        <v>11289.743999999961</v>
      </c>
      <c r="N47" s="234">
        <v>3600</v>
      </c>
      <c r="O47" s="102" t="s">
        <v>594</v>
      </c>
      <c r="P47" s="236">
        <v>45261</v>
      </c>
      <c r="Q47" s="273"/>
      <c r="R47" s="140"/>
      <c r="S47" s="55" t="s">
        <v>921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5</v>
      </c>
      <c r="B48" s="277">
        <v>45261</v>
      </c>
      <c r="C48" s="251"/>
      <c r="D48" s="251" t="s">
        <v>915</v>
      </c>
      <c r="E48" s="223" t="s">
        <v>603</v>
      </c>
      <c r="F48" s="223">
        <v>556</v>
      </c>
      <c r="G48" s="223">
        <v>548</v>
      </c>
      <c r="H48" s="223">
        <v>565.5</v>
      </c>
      <c r="I48" s="218" t="s">
        <v>916</v>
      </c>
      <c r="J48" s="301" t="s">
        <v>925</v>
      </c>
      <c r="K48" s="234">
        <f t="shared" ref="K48" si="40">H48-F48</f>
        <v>9.5</v>
      </c>
      <c r="L48" s="280">
        <f t="shared" ref="L48" si="41">(H48*N48)*0.03%</f>
        <v>212.06249999999997</v>
      </c>
      <c r="M48" s="235">
        <f t="shared" ref="M48" si="42">(K48*N48)-L48</f>
        <v>11662.9375</v>
      </c>
      <c r="N48" s="234">
        <v>1250</v>
      </c>
      <c r="O48" s="102" t="s">
        <v>594</v>
      </c>
      <c r="P48" s="236">
        <v>45264</v>
      </c>
      <c r="Q48" s="273"/>
      <c r="R48" s="140"/>
      <c r="S48" s="55" t="s">
        <v>785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6</v>
      </c>
      <c r="B49" s="277">
        <v>45261</v>
      </c>
      <c r="C49" s="251"/>
      <c r="D49" s="251" t="s">
        <v>917</v>
      </c>
      <c r="E49" s="223" t="s">
        <v>603</v>
      </c>
      <c r="F49" s="223">
        <v>23825</v>
      </c>
      <c r="G49" s="223">
        <v>23550</v>
      </c>
      <c r="H49" s="223">
        <v>24075</v>
      </c>
      <c r="I49" s="218" t="s">
        <v>918</v>
      </c>
      <c r="J49" s="301" t="s">
        <v>942</v>
      </c>
      <c r="K49" s="234">
        <f t="shared" ref="K49:K50" si="43">H49-F49</f>
        <v>250</v>
      </c>
      <c r="L49" s="280">
        <f t="shared" ref="L49:L50" si="44">(H49*N49)*0.03%</f>
        <v>288.89999999999998</v>
      </c>
      <c r="M49" s="235">
        <f t="shared" ref="M49:M50" si="45">(K49*N49)-L49</f>
        <v>9711.1</v>
      </c>
      <c r="N49" s="234">
        <v>40</v>
      </c>
      <c r="O49" s="102" t="s">
        <v>594</v>
      </c>
      <c r="P49" s="236">
        <v>45264</v>
      </c>
      <c r="Q49" s="273"/>
      <c r="R49" s="140"/>
      <c r="S49" s="55" t="s">
        <v>921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7</v>
      </c>
      <c r="B50" s="277">
        <v>45264</v>
      </c>
      <c r="C50" s="251"/>
      <c r="D50" s="251" t="s">
        <v>927</v>
      </c>
      <c r="E50" s="223" t="s">
        <v>603</v>
      </c>
      <c r="F50" s="223">
        <v>1162.5</v>
      </c>
      <c r="G50" s="223">
        <v>1143</v>
      </c>
      <c r="H50" s="223">
        <v>1185</v>
      </c>
      <c r="I50" s="218" t="s">
        <v>928</v>
      </c>
      <c r="J50" s="301" t="s">
        <v>950</v>
      </c>
      <c r="K50" s="234">
        <f t="shared" si="43"/>
        <v>22.5</v>
      </c>
      <c r="L50" s="280">
        <f t="shared" si="44"/>
        <v>177.74999999999997</v>
      </c>
      <c r="M50" s="235">
        <f t="shared" si="45"/>
        <v>11072.25</v>
      </c>
      <c r="N50" s="234">
        <v>500</v>
      </c>
      <c r="O50" s="102" t="s">
        <v>594</v>
      </c>
      <c r="P50" s="236">
        <v>45265</v>
      </c>
      <c r="Q50" s="273"/>
      <c r="R50" s="140"/>
      <c r="S50" s="55" t="s">
        <v>921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8</v>
      </c>
      <c r="B51" s="314">
        <v>45264</v>
      </c>
      <c r="C51" s="315"/>
      <c r="D51" s="315" t="s">
        <v>929</v>
      </c>
      <c r="E51" s="313" t="s">
        <v>603</v>
      </c>
      <c r="F51" s="313">
        <v>5645</v>
      </c>
      <c r="G51" s="313">
        <v>5550</v>
      </c>
      <c r="H51" s="313">
        <v>5610</v>
      </c>
      <c r="I51" s="316" t="s">
        <v>930</v>
      </c>
      <c r="J51" s="324" t="s">
        <v>951</v>
      </c>
      <c r="K51" s="308">
        <f t="shared" ref="K51" si="46">H51-F51</f>
        <v>-35</v>
      </c>
      <c r="L51" s="325">
        <f t="shared" ref="L51" si="47">(H51*N51)*0.03%</f>
        <v>210.37499999999997</v>
      </c>
      <c r="M51" s="310">
        <f t="shared" ref="M51" si="48">(K51*N51)-L51</f>
        <v>-4585.375</v>
      </c>
      <c r="N51" s="308">
        <v>125</v>
      </c>
      <c r="O51" s="311" t="s">
        <v>604</v>
      </c>
      <c r="P51" s="312">
        <v>45265</v>
      </c>
      <c r="Q51" s="273"/>
      <c r="R51" s="140"/>
      <c r="S51" s="55" t="s">
        <v>921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9</v>
      </c>
      <c r="B52" s="277">
        <v>45264</v>
      </c>
      <c r="C52" s="251"/>
      <c r="D52" s="251" t="s">
        <v>917</v>
      </c>
      <c r="E52" s="223" t="s">
        <v>603</v>
      </c>
      <c r="F52" s="223">
        <v>23575</v>
      </c>
      <c r="G52" s="223">
        <v>23300</v>
      </c>
      <c r="H52" s="223">
        <v>23775</v>
      </c>
      <c r="I52" s="218" t="s">
        <v>931</v>
      </c>
      <c r="J52" s="301" t="s">
        <v>948</v>
      </c>
      <c r="K52" s="234">
        <f t="shared" ref="K52:K53" si="49">H52-F52</f>
        <v>200</v>
      </c>
      <c r="L52" s="280">
        <f t="shared" ref="L52:L53" si="50">(H52*N52)*0.03%</f>
        <v>285.29999999999995</v>
      </c>
      <c r="M52" s="235">
        <f t="shared" ref="M52:M53" si="51">(K52*N52)-L52</f>
        <v>7714.7</v>
      </c>
      <c r="N52" s="234">
        <v>40</v>
      </c>
      <c r="O52" s="102" t="s">
        <v>594</v>
      </c>
      <c r="P52" s="236">
        <v>45265</v>
      </c>
      <c r="Q52" s="273"/>
      <c r="R52" s="140"/>
      <c r="S52" s="55" t="s">
        <v>921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13">
        <v>10</v>
      </c>
      <c r="B53" s="314">
        <v>45265</v>
      </c>
      <c r="C53" s="315"/>
      <c r="D53" s="315" t="s">
        <v>917</v>
      </c>
      <c r="E53" s="313" t="s">
        <v>603</v>
      </c>
      <c r="F53" s="313">
        <v>23375</v>
      </c>
      <c r="G53" s="313">
        <v>23100</v>
      </c>
      <c r="H53" s="313">
        <v>23125</v>
      </c>
      <c r="I53" s="316" t="s">
        <v>954</v>
      </c>
      <c r="J53" s="324" t="s">
        <v>959</v>
      </c>
      <c r="K53" s="308">
        <f t="shared" si="49"/>
        <v>-250</v>
      </c>
      <c r="L53" s="325">
        <f t="shared" si="50"/>
        <v>277.5</v>
      </c>
      <c r="M53" s="310">
        <f t="shared" si="51"/>
        <v>-10277.5</v>
      </c>
      <c r="N53" s="308">
        <v>40</v>
      </c>
      <c r="O53" s="311" t="s">
        <v>604</v>
      </c>
      <c r="P53" s="312">
        <v>45266</v>
      </c>
      <c r="Q53" s="273"/>
      <c r="R53" s="140"/>
      <c r="S53" s="55" t="s">
        <v>921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11</v>
      </c>
      <c r="B54" s="277">
        <v>45204</v>
      </c>
      <c r="C54" s="251"/>
      <c r="D54" s="251" t="s">
        <v>955</v>
      </c>
      <c r="E54" s="223" t="s">
        <v>603</v>
      </c>
      <c r="F54" s="223">
        <v>2242.5</v>
      </c>
      <c r="G54" s="223">
        <v>2205</v>
      </c>
      <c r="H54" s="223">
        <v>2267.5</v>
      </c>
      <c r="I54" s="218" t="s">
        <v>956</v>
      </c>
      <c r="J54" s="301" t="s">
        <v>761</v>
      </c>
      <c r="K54" s="234">
        <f t="shared" ref="K54" si="52">H54-F54</f>
        <v>25</v>
      </c>
      <c r="L54" s="280">
        <f t="shared" ref="L54" si="53">(H54*N54)*0.03%</f>
        <v>204.07499999999999</v>
      </c>
      <c r="M54" s="235">
        <f t="shared" ref="M54" si="54">(K54*N54)-L54</f>
        <v>7295.9250000000002</v>
      </c>
      <c r="N54" s="234">
        <v>300</v>
      </c>
      <c r="O54" s="102" t="s">
        <v>594</v>
      </c>
      <c r="P54" s="236">
        <v>45266</v>
      </c>
      <c r="Q54" s="273"/>
      <c r="R54" s="140"/>
      <c r="S54" s="55" t="s">
        <v>921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12</v>
      </c>
      <c r="B55" s="277">
        <v>45266</v>
      </c>
      <c r="C55" s="251"/>
      <c r="D55" s="251" t="s">
        <v>915</v>
      </c>
      <c r="E55" s="223" t="s">
        <v>603</v>
      </c>
      <c r="F55" s="223">
        <v>555</v>
      </c>
      <c r="G55" s="223">
        <v>547</v>
      </c>
      <c r="H55" s="223">
        <v>565</v>
      </c>
      <c r="I55" s="218" t="s">
        <v>962</v>
      </c>
      <c r="J55" s="301" t="s">
        <v>976</v>
      </c>
      <c r="K55" s="234">
        <f t="shared" ref="K55:K56" si="55">H55-F55</f>
        <v>10</v>
      </c>
      <c r="L55" s="280">
        <f t="shared" ref="L55:L57" si="56">(H55*N55)*0.03%</f>
        <v>211.87499999999997</v>
      </c>
      <c r="M55" s="235">
        <f t="shared" ref="M55:M57" si="57">(K55*N55)-L55</f>
        <v>12288.125</v>
      </c>
      <c r="N55" s="234">
        <v>1250</v>
      </c>
      <c r="O55" s="102" t="s">
        <v>594</v>
      </c>
      <c r="P55" s="236">
        <v>45267</v>
      </c>
      <c r="Q55" s="273"/>
      <c r="R55" s="140"/>
      <c r="S55" s="55" t="s">
        <v>785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3">
        <v>13</v>
      </c>
      <c r="B56" s="277">
        <v>45266</v>
      </c>
      <c r="C56" s="251"/>
      <c r="D56" s="251" t="s">
        <v>963</v>
      </c>
      <c r="E56" s="223" t="s">
        <v>603</v>
      </c>
      <c r="F56" s="223">
        <v>1331.5</v>
      </c>
      <c r="G56" s="223">
        <v>1312</v>
      </c>
      <c r="H56" s="223">
        <v>1350</v>
      </c>
      <c r="I56" s="218" t="s">
        <v>964</v>
      </c>
      <c r="J56" s="301" t="s">
        <v>977</v>
      </c>
      <c r="K56" s="234">
        <f t="shared" si="55"/>
        <v>18.5</v>
      </c>
      <c r="L56" s="280">
        <f t="shared" si="56"/>
        <v>202.49999999999997</v>
      </c>
      <c r="M56" s="235">
        <f t="shared" si="57"/>
        <v>9047.5</v>
      </c>
      <c r="N56" s="234">
        <v>500</v>
      </c>
      <c r="O56" s="102" t="s">
        <v>594</v>
      </c>
      <c r="P56" s="236">
        <v>45267</v>
      </c>
      <c r="Q56" s="273"/>
      <c r="R56" s="140"/>
      <c r="S56" s="55" t="s">
        <v>921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23">
        <v>14</v>
      </c>
      <c r="B57" s="277">
        <v>45267</v>
      </c>
      <c r="C57" s="251"/>
      <c r="D57" s="251" t="s">
        <v>908</v>
      </c>
      <c r="E57" s="223" t="s">
        <v>938</v>
      </c>
      <c r="F57" s="223">
        <v>20985</v>
      </c>
      <c r="G57" s="223">
        <v>21130</v>
      </c>
      <c r="H57" s="223">
        <v>20915</v>
      </c>
      <c r="I57" s="218" t="s">
        <v>966</v>
      </c>
      <c r="J57" s="301" t="s">
        <v>775</v>
      </c>
      <c r="K57" s="234">
        <f>F57-H57</f>
        <v>70</v>
      </c>
      <c r="L57" s="280">
        <f t="shared" si="56"/>
        <v>313.72499999999997</v>
      </c>
      <c r="M57" s="235">
        <f t="shared" si="57"/>
        <v>3186.2750000000001</v>
      </c>
      <c r="N57" s="234">
        <v>50</v>
      </c>
      <c r="O57" s="102" t="s">
        <v>594</v>
      </c>
      <c r="P57" s="330">
        <v>45273</v>
      </c>
      <c r="Q57" s="273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3">
        <v>15</v>
      </c>
      <c r="B58" s="314">
        <v>45267</v>
      </c>
      <c r="C58" s="315"/>
      <c r="D58" s="315" t="s">
        <v>967</v>
      </c>
      <c r="E58" s="313" t="s">
        <v>938</v>
      </c>
      <c r="F58" s="313">
        <v>397</v>
      </c>
      <c r="G58" s="313">
        <v>403</v>
      </c>
      <c r="H58" s="313">
        <v>403</v>
      </c>
      <c r="I58" s="316" t="s">
        <v>968</v>
      </c>
      <c r="J58" s="324" t="s">
        <v>981</v>
      </c>
      <c r="K58" s="308">
        <f>F58-H58</f>
        <v>-6</v>
      </c>
      <c r="L58" s="325">
        <f t="shared" ref="L58:L60" si="58">(H58*N58)*0.03%</f>
        <v>241.79999999999998</v>
      </c>
      <c r="M58" s="310">
        <f t="shared" ref="M58:M60" si="59">(K58*N58)-L58</f>
        <v>-12241.8</v>
      </c>
      <c r="N58" s="308">
        <v>2000</v>
      </c>
      <c r="O58" s="311" t="s">
        <v>604</v>
      </c>
      <c r="P58" s="326">
        <v>45268</v>
      </c>
      <c r="Q58" s="273"/>
      <c r="R58" s="140"/>
      <c r="S58" s="55" t="s">
        <v>593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3">
        <v>16</v>
      </c>
      <c r="B59" s="314">
        <v>45267</v>
      </c>
      <c r="C59" s="315"/>
      <c r="D59" s="315" t="s">
        <v>974</v>
      </c>
      <c r="E59" s="313" t="s">
        <v>603</v>
      </c>
      <c r="F59" s="313">
        <v>2727.5</v>
      </c>
      <c r="G59" s="313">
        <v>2690</v>
      </c>
      <c r="H59" s="313">
        <v>2690</v>
      </c>
      <c r="I59" s="316" t="s">
        <v>975</v>
      </c>
      <c r="J59" s="324" t="s">
        <v>982</v>
      </c>
      <c r="K59" s="308">
        <f t="shared" ref="K59:K60" si="60">H59-F59</f>
        <v>-37.5</v>
      </c>
      <c r="L59" s="325">
        <f t="shared" si="58"/>
        <v>242.09999999999997</v>
      </c>
      <c r="M59" s="310">
        <f t="shared" si="59"/>
        <v>-11492.1</v>
      </c>
      <c r="N59" s="327">
        <v>300</v>
      </c>
      <c r="O59" s="311" t="s">
        <v>604</v>
      </c>
      <c r="P59" s="326">
        <v>45268</v>
      </c>
      <c r="Q59" s="273"/>
      <c r="R59" s="140"/>
      <c r="S59" s="55" t="s">
        <v>921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17</v>
      </c>
      <c r="B60" s="277">
        <v>45271</v>
      </c>
      <c r="C60" s="251"/>
      <c r="D60" s="251" t="s">
        <v>927</v>
      </c>
      <c r="E60" s="223" t="s">
        <v>603</v>
      </c>
      <c r="F60" s="223">
        <v>1189</v>
      </c>
      <c r="G60" s="223">
        <v>1169</v>
      </c>
      <c r="H60" s="223">
        <v>1212</v>
      </c>
      <c r="I60" s="218" t="s">
        <v>988</v>
      </c>
      <c r="J60" s="301" t="s">
        <v>994</v>
      </c>
      <c r="K60" s="234">
        <f t="shared" si="60"/>
        <v>23</v>
      </c>
      <c r="L60" s="280">
        <f t="shared" si="58"/>
        <v>181.79999999999998</v>
      </c>
      <c r="M60" s="235">
        <f t="shared" si="59"/>
        <v>11318.2</v>
      </c>
      <c r="N60" s="234">
        <v>500</v>
      </c>
      <c r="O60" s="102" t="s">
        <v>594</v>
      </c>
      <c r="P60" s="236">
        <v>45272</v>
      </c>
      <c r="Q60" s="273"/>
      <c r="R60" s="140"/>
      <c r="S60" s="55" t="s">
        <v>921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23">
        <v>18</v>
      </c>
      <c r="B61" s="277">
        <v>45271</v>
      </c>
      <c r="C61" s="251"/>
      <c r="D61" s="251" t="s">
        <v>986</v>
      </c>
      <c r="E61" s="223" t="s">
        <v>603</v>
      </c>
      <c r="F61" s="223">
        <v>2991</v>
      </c>
      <c r="G61" s="223">
        <v>2955</v>
      </c>
      <c r="H61" s="223">
        <v>3019</v>
      </c>
      <c r="I61" s="218" t="s">
        <v>987</v>
      </c>
      <c r="J61" s="301" t="s">
        <v>991</v>
      </c>
      <c r="K61" s="234">
        <f t="shared" ref="K61:K62" si="61">H61-F61</f>
        <v>28</v>
      </c>
      <c r="L61" s="280">
        <f t="shared" ref="L61:L62" si="62">(H61*N61)*0.03%</f>
        <v>271.70999999999998</v>
      </c>
      <c r="M61" s="235">
        <f t="shared" ref="M61:M62" si="63">(K61*N61)-L61</f>
        <v>8128.29</v>
      </c>
      <c r="N61" s="234">
        <v>300</v>
      </c>
      <c r="O61" s="102" t="s">
        <v>594</v>
      </c>
      <c r="P61" s="236">
        <v>45272</v>
      </c>
      <c r="Q61" s="273"/>
      <c r="R61" s="140"/>
      <c r="S61" s="55" t="s">
        <v>921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19</v>
      </c>
      <c r="B62" s="314">
        <v>45272</v>
      </c>
      <c r="C62" s="315"/>
      <c r="D62" s="315" t="s">
        <v>963</v>
      </c>
      <c r="E62" s="313" t="s">
        <v>603</v>
      </c>
      <c r="F62" s="313">
        <v>1356</v>
      </c>
      <c r="G62" s="313">
        <v>1335</v>
      </c>
      <c r="H62" s="313">
        <v>1335</v>
      </c>
      <c r="I62" s="316" t="s">
        <v>1002</v>
      </c>
      <c r="J62" s="324" t="s">
        <v>1005</v>
      </c>
      <c r="K62" s="308">
        <f t="shared" si="61"/>
        <v>-21</v>
      </c>
      <c r="L62" s="325">
        <f t="shared" si="62"/>
        <v>200.24999999999997</v>
      </c>
      <c r="M62" s="310">
        <f t="shared" si="63"/>
        <v>-10700.25</v>
      </c>
      <c r="N62" s="327">
        <v>500</v>
      </c>
      <c r="O62" s="311" t="s">
        <v>604</v>
      </c>
      <c r="P62" s="326">
        <v>45273</v>
      </c>
      <c r="Q62" s="273"/>
      <c r="R62" s="140"/>
      <c r="S62" s="55" t="s">
        <v>921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3">
        <v>20</v>
      </c>
      <c r="B63" s="314">
        <v>45272</v>
      </c>
      <c r="C63" s="315"/>
      <c r="D63" s="315" t="s">
        <v>995</v>
      </c>
      <c r="E63" s="313" t="s">
        <v>603</v>
      </c>
      <c r="F63" s="313">
        <v>2001.5</v>
      </c>
      <c r="G63" s="313">
        <v>1968</v>
      </c>
      <c r="H63" s="313">
        <v>1971</v>
      </c>
      <c r="I63" s="316" t="s">
        <v>996</v>
      </c>
      <c r="J63" s="324" t="s">
        <v>1001</v>
      </c>
      <c r="K63" s="308">
        <f t="shared" ref="K63" si="64">H63-F63</f>
        <v>-30.5</v>
      </c>
      <c r="L63" s="325">
        <f t="shared" ref="L63:L65" si="65">(H63*N63)*0.03%</f>
        <v>177.39</v>
      </c>
      <c r="M63" s="310">
        <f t="shared" ref="M63:M65" si="66">(K63*N63)-L63</f>
        <v>-9327.39</v>
      </c>
      <c r="N63" s="327">
        <v>300</v>
      </c>
      <c r="O63" s="311" t="s">
        <v>604</v>
      </c>
      <c r="P63" s="326">
        <v>45272</v>
      </c>
      <c r="Q63" s="273"/>
      <c r="R63" s="140"/>
      <c r="S63" s="55" t="s">
        <v>593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3">
        <v>21</v>
      </c>
      <c r="B64" s="314">
        <v>45273</v>
      </c>
      <c r="C64" s="315"/>
      <c r="D64" s="315" t="s">
        <v>908</v>
      </c>
      <c r="E64" s="313" t="s">
        <v>938</v>
      </c>
      <c r="F64" s="313">
        <v>20975</v>
      </c>
      <c r="G64" s="313">
        <v>21130</v>
      </c>
      <c r="H64" s="313">
        <v>21180</v>
      </c>
      <c r="I64" s="316" t="s">
        <v>966</v>
      </c>
      <c r="J64" s="324" t="s">
        <v>1009</v>
      </c>
      <c r="K64" s="308">
        <f>F64-H64</f>
        <v>-205</v>
      </c>
      <c r="L64" s="325">
        <f t="shared" si="65"/>
        <v>317.7</v>
      </c>
      <c r="M64" s="310">
        <f t="shared" si="66"/>
        <v>-10567.7</v>
      </c>
      <c r="N64" s="308">
        <v>50</v>
      </c>
      <c r="O64" s="311" t="s">
        <v>604</v>
      </c>
      <c r="P64" s="326">
        <v>45274</v>
      </c>
      <c r="Q64" s="273"/>
      <c r="R64" s="140"/>
      <c r="S64" s="55" t="s">
        <v>921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22</v>
      </c>
      <c r="B65" s="277">
        <v>45273</v>
      </c>
      <c r="C65" s="251"/>
      <c r="D65" s="251" t="s">
        <v>1007</v>
      </c>
      <c r="E65" s="223" t="s">
        <v>603</v>
      </c>
      <c r="F65" s="223">
        <v>2632.5</v>
      </c>
      <c r="G65" s="223">
        <v>2592</v>
      </c>
      <c r="H65" s="223">
        <v>2672</v>
      </c>
      <c r="I65" s="218" t="s">
        <v>1008</v>
      </c>
      <c r="J65" s="301" t="s">
        <v>1028</v>
      </c>
      <c r="K65" s="234">
        <f t="shared" ref="K65" si="67">H65-F65</f>
        <v>39.5</v>
      </c>
      <c r="L65" s="280">
        <f t="shared" si="65"/>
        <v>200.39999999999998</v>
      </c>
      <c r="M65" s="235">
        <f t="shared" si="66"/>
        <v>9674.6</v>
      </c>
      <c r="N65" s="234">
        <v>250</v>
      </c>
      <c r="O65" s="102" t="s">
        <v>594</v>
      </c>
      <c r="P65" s="236">
        <v>45278</v>
      </c>
      <c r="Q65" s="273"/>
      <c r="R65" s="140"/>
      <c r="S65" s="55" t="s">
        <v>921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23</v>
      </c>
      <c r="B66" s="277">
        <v>45274</v>
      </c>
      <c r="C66" s="251"/>
      <c r="D66" s="251" t="s">
        <v>1011</v>
      </c>
      <c r="E66" s="223" t="s">
        <v>603</v>
      </c>
      <c r="F66" s="223">
        <v>1103.5</v>
      </c>
      <c r="G66" s="223">
        <v>1087</v>
      </c>
      <c r="H66" s="223">
        <v>1115</v>
      </c>
      <c r="I66" s="218" t="s">
        <v>1012</v>
      </c>
      <c r="J66" s="301" t="s">
        <v>1015</v>
      </c>
      <c r="K66" s="234">
        <f t="shared" ref="K66:K67" si="68">H66-F66</f>
        <v>11.5</v>
      </c>
      <c r="L66" s="280">
        <f t="shared" ref="L66:L67" si="69">(H66*N66)*0.03%</f>
        <v>217.42499999999998</v>
      </c>
      <c r="M66" s="235">
        <f t="shared" ref="M66:M67" si="70">(K66*N66)-L66</f>
        <v>7257.5749999999998</v>
      </c>
      <c r="N66" s="234">
        <v>650</v>
      </c>
      <c r="O66" s="102" t="s">
        <v>594</v>
      </c>
      <c r="P66" s="236">
        <v>45274</v>
      </c>
      <c r="Q66" s="273"/>
      <c r="R66" s="140"/>
      <c r="S66" s="55" t="s">
        <v>921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34</v>
      </c>
      <c r="B67" s="277">
        <v>45274</v>
      </c>
      <c r="C67" s="251"/>
      <c r="D67" s="251" t="s">
        <v>1013</v>
      </c>
      <c r="E67" s="223" t="s">
        <v>603</v>
      </c>
      <c r="F67" s="223">
        <v>1050</v>
      </c>
      <c r="G67" s="223">
        <v>1029</v>
      </c>
      <c r="H67" s="223">
        <v>1062.5</v>
      </c>
      <c r="I67" s="218" t="s">
        <v>1014</v>
      </c>
      <c r="J67" s="301" t="s">
        <v>1048</v>
      </c>
      <c r="K67" s="234">
        <f t="shared" si="68"/>
        <v>12.5</v>
      </c>
      <c r="L67" s="280">
        <f t="shared" si="69"/>
        <v>159.375</v>
      </c>
      <c r="M67" s="235">
        <f t="shared" si="70"/>
        <v>6090.625</v>
      </c>
      <c r="N67" s="234">
        <v>500</v>
      </c>
      <c r="O67" s="102" t="s">
        <v>594</v>
      </c>
      <c r="P67" s="236">
        <v>45280</v>
      </c>
      <c r="Q67" s="273"/>
      <c r="R67" s="140"/>
      <c r="S67" s="55" t="s">
        <v>921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3">
        <v>35</v>
      </c>
      <c r="B68" s="277">
        <v>45275</v>
      </c>
      <c r="C68" s="251"/>
      <c r="D68" s="251" t="s">
        <v>1026</v>
      </c>
      <c r="E68" s="223" t="s">
        <v>603</v>
      </c>
      <c r="F68" s="223">
        <v>2503</v>
      </c>
      <c r="G68" s="223">
        <v>2463</v>
      </c>
      <c r="H68" s="223">
        <v>2535</v>
      </c>
      <c r="I68" s="218" t="s">
        <v>1027</v>
      </c>
      <c r="J68" s="301" t="s">
        <v>1029</v>
      </c>
      <c r="K68" s="234">
        <f t="shared" ref="K68" si="71">H68-F68</f>
        <v>32</v>
      </c>
      <c r="L68" s="280">
        <f t="shared" ref="L68" si="72">(H68*N68)*0.03%</f>
        <v>190.12499999999997</v>
      </c>
      <c r="M68" s="235">
        <f t="shared" ref="M68" si="73">(K68*N68)-L68</f>
        <v>7809.875</v>
      </c>
      <c r="N68" s="234">
        <v>250</v>
      </c>
      <c r="O68" s="102" t="s">
        <v>594</v>
      </c>
      <c r="P68" s="236">
        <v>45278</v>
      </c>
      <c r="Q68" s="273"/>
      <c r="R68" s="140"/>
      <c r="S68" s="55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3">
        <v>36</v>
      </c>
      <c r="B69" s="277">
        <v>45279</v>
      </c>
      <c r="C69" s="251"/>
      <c r="D69" s="251" t="s">
        <v>1041</v>
      </c>
      <c r="E69" s="223" t="s">
        <v>603</v>
      </c>
      <c r="F69" s="223">
        <v>1635</v>
      </c>
      <c r="G69" s="223">
        <v>1607</v>
      </c>
      <c r="H69" s="223">
        <v>1661</v>
      </c>
      <c r="I69" s="218" t="s">
        <v>1042</v>
      </c>
      <c r="J69" s="301" t="s">
        <v>1047</v>
      </c>
      <c r="K69" s="234">
        <f t="shared" ref="K69:K70" si="74">H69-F69</f>
        <v>26</v>
      </c>
      <c r="L69" s="280">
        <f t="shared" ref="L69:L70" si="75">(H69*N69)*0.03%</f>
        <v>199.32</v>
      </c>
      <c r="M69" s="235">
        <f t="shared" ref="M69" si="76">(K69*N69)-L69</f>
        <v>10200.68</v>
      </c>
      <c r="N69" s="234">
        <v>400</v>
      </c>
      <c r="O69" s="102" t="s">
        <v>594</v>
      </c>
      <c r="P69" s="236">
        <v>45280</v>
      </c>
      <c r="Q69" s="273"/>
      <c r="R69" s="140"/>
      <c r="S69" s="55" t="s">
        <v>921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400">
        <v>37</v>
      </c>
      <c r="B70" s="386">
        <v>45280</v>
      </c>
      <c r="C70" s="315"/>
      <c r="D70" s="315" t="s">
        <v>1050</v>
      </c>
      <c r="E70" s="313" t="s">
        <v>603</v>
      </c>
      <c r="F70" s="313">
        <v>25770</v>
      </c>
      <c r="G70" s="400">
        <v>25150</v>
      </c>
      <c r="H70" s="313">
        <v>25350</v>
      </c>
      <c r="I70" s="410">
        <v>26500</v>
      </c>
      <c r="J70" s="388" t="s">
        <v>1060</v>
      </c>
      <c r="K70" s="308">
        <f t="shared" si="74"/>
        <v>-420</v>
      </c>
      <c r="L70" s="325">
        <f t="shared" si="75"/>
        <v>304.2</v>
      </c>
      <c r="M70" s="392">
        <v>-9954.2000000000007</v>
      </c>
      <c r="N70" s="327">
        <v>40</v>
      </c>
      <c r="O70" s="388" t="s">
        <v>604</v>
      </c>
      <c r="P70" s="390">
        <v>45281</v>
      </c>
      <c r="Q70" s="273"/>
      <c r="R70" s="140"/>
      <c r="S70" s="427" t="s">
        <v>593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401"/>
      <c r="B71" s="387"/>
      <c r="C71" s="315"/>
      <c r="D71" s="315" t="s">
        <v>1051</v>
      </c>
      <c r="E71" s="313" t="s">
        <v>938</v>
      </c>
      <c r="F71" s="313">
        <v>305</v>
      </c>
      <c r="G71" s="401"/>
      <c r="H71" s="313">
        <v>125</v>
      </c>
      <c r="I71" s="411"/>
      <c r="J71" s="389"/>
      <c r="K71" s="308">
        <f>F71-H71</f>
        <v>180</v>
      </c>
      <c r="L71" s="325">
        <v>50</v>
      </c>
      <c r="M71" s="393"/>
      <c r="N71" s="327">
        <v>40</v>
      </c>
      <c r="O71" s="389"/>
      <c r="P71" s="391"/>
      <c r="Q71" s="273"/>
      <c r="R71" s="140"/>
      <c r="S71" s="42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13">
        <v>38</v>
      </c>
      <c r="B72" s="314">
        <v>45280</v>
      </c>
      <c r="C72" s="315"/>
      <c r="D72" s="315" t="s">
        <v>1052</v>
      </c>
      <c r="E72" s="313" t="s">
        <v>603</v>
      </c>
      <c r="F72" s="313">
        <v>4957.5</v>
      </c>
      <c r="G72" s="313">
        <v>4910</v>
      </c>
      <c r="H72" s="313">
        <v>4910</v>
      </c>
      <c r="I72" s="316" t="s">
        <v>1053</v>
      </c>
      <c r="J72" s="324" t="s">
        <v>1057</v>
      </c>
      <c r="K72" s="308">
        <f>H72-F72</f>
        <v>-47.5</v>
      </c>
      <c r="L72" s="325">
        <f t="shared" ref="L72:L73" si="77">(H72*N72)*0.03%</f>
        <v>294.59999999999997</v>
      </c>
      <c r="M72" s="310">
        <f t="shared" ref="M72:M73" si="78">(K72*N72)-L72</f>
        <v>-9794.6</v>
      </c>
      <c r="N72" s="308">
        <v>200</v>
      </c>
      <c r="O72" s="311" t="s">
        <v>604</v>
      </c>
      <c r="P72" s="326">
        <v>45280</v>
      </c>
      <c r="Q72" s="273"/>
      <c r="R72" s="140"/>
      <c r="S72" s="55" t="s">
        <v>921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3">
        <v>39</v>
      </c>
      <c r="B73" s="277">
        <v>45286</v>
      </c>
      <c r="C73" s="251"/>
      <c r="D73" s="251" t="s">
        <v>1071</v>
      </c>
      <c r="E73" s="223" t="s">
        <v>603</v>
      </c>
      <c r="F73" s="223">
        <v>3660</v>
      </c>
      <c r="G73" s="223">
        <v>3600</v>
      </c>
      <c r="H73" s="223">
        <v>3714.5</v>
      </c>
      <c r="I73" s="218" t="s">
        <v>1072</v>
      </c>
      <c r="J73" s="301" t="s">
        <v>1086</v>
      </c>
      <c r="K73" s="234">
        <f t="shared" ref="K73" si="79">H73-F73</f>
        <v>54.5</v>
      </c>
      <c r="L73" s="280">
        <f t="shared" si="77"/>
        <v>195.01124999999999</v>
      </c>
      <c r="M73" s="235">
        <f t="shared" si="78"/>
        <v>9342.4887500000004</v>
      </c>
      <c r="N73" s="234">
        <v>175</v>
      </c>
      <c r="O73" s="102" t="s">
        <v>594</v>
      </c>
      <c r="P73" s="236">
        <v>45287</v>
      </c>
      <c r="Q73" s="273"/>
      <c r="R73" s="140"/>
      <c r="S73" s="55" t="s">
        <v>921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3">
        <v>40</v>
      </c>
      <c r="B74" s="277">
        <v>45287</v>
      </c>
      <c r="C74" s="251"/>
      <c r="D74" s="251" t="s">
        <v>1087</v>
      </c>
      <c r="E74" s="223" t="s">
        <v>603</v>
      </c>
      <c r="F74" s="223">
        <v>3912.5</v>
      </c>
      <c r="G74" s="223">
        <v>3860</v>
      </c>
      <c r="H74" s="223">
        <v>3952</v>
      </c>
      <c r="I74" s="218" t="s">
        <v>1088</v>
      </c>
      <c r="J74" s="301" t="s">
        <v>1028</v>
      </c>
      <c r="K74" s="234">
        <f t="shared" ref="K74" si="80">H74-F74</f>
        <v>39.5</v>
      </c>
      <c r="L74" s="280">
        <f t="shared" ref="L74:L75" si="81">(H74*N74)*0.03%</f>
        <v>237.11999999999998</v>
      </c>
      <c r="M74" s="235">
        <f t="shared" ref="M74:M75" si="82">(K74*N74)-L74</f>
        <v>7662.88</v>
      </c>
      <c r="N74" s="234">
        <v>200</v>
      </c>
      <c r="O74" s="102" t="s">
        <v>594</v>
      </c>
      <c r="P74" s="236">
        <v>45288</v>
      </c>
      <c r="Q74" s="273"/>
      <c r="R74" s="140"/>
      <c r="S74" s="55" t="s">
        <v>921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13">
        <v>41</v>
      </c>
      <c r="B75" s="314">
        <v>45287</v>
      </c>
      <c r="C75" s="315"/>
      <c r="D75" s="315" t="s">
        <v>1093</v>
      </c>
      <c r="E75" s="313" t="s">
        <v>603</v>
      </c>
      <c r="F75" s="313">
        <v>4775</v>
      </c>
      <c r="G75" s="313">
        <v>4695</v>
      </c>
      <c r="H75" s="313">
        <v>4695</v>
      </c>
      <c r="I75" s="316" t="s">
        <v>1094</v>
      </c>
      <c r="J75" s="324" t="s">
        <v>957</v>
      </c>
      <c r="K75" s="308">
        <f>H75-F75</f>
        <v>-80</v>
      </c>
      <c r="L75" s="325">
        <f t="shared" si="81"/>
        <v>176.06249999999997</v>
      </c>
      <c r="M75" s="310">
        <f t="shared" si="82"/>
        <v>-10176.0625</v>
      </c>
      <c r="N75" s="308">
        <v>125</v>
      </c>
      <c r="O75" s="311" t="s">
        <v>604</v>
      </c>
      <c r="P75" s="326">
        <v>45288</v>
      </c>
      <c r="Q75" s="273"/>
      <c r="R75" s="140"/>
      <c r="S75" s="55" t="s">
        <v>921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0"/>
      <c r="B76" s="291"/>
      <c r="C76" s="274"/>
      <c r="D76" s="274"/>
      <c r="E76" s="220"/>
      <c r="F76" s="220"/>
      <c r="G76" s="220"/>
      <c r="H76" s="220"/>
      <c r="I76" s="222"/>
      <c r="J76" s="219"/>
      <c r="K76" s="98"/>
      <c r="L76" s="292"/>
      <c r="M76" s="276"/>
      <c r="N76" s="98"/>
      <c r="O76" s="100"/>
      <c r="P76" s="293"/>
      <c r="Q76" s="273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0"/>
      <c r="B77" s="291"/>
      <c r="C77" s="274"/>
      <c r="D77" s="274"/>
      <c r="E77" s="220"/>
      <c r="F77" s="220"/>
      <c r="G77" s="220"/>
      <c r="H77" s="220"/>
      <c r="I77" s="222"/>
      <c r="J77" s="219"/>
      <c r="K77" s="98"/>
      <c r="L77" s="292"/>
      <c r="M77" s="276"/>
      <c r="N77" s="98"/>
      <c r="O77" s="100"/>
      <c r="P77" s="293"/>
      <c r="Q77" s="273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9" spans="1:39" ht="12.75" customHeight="1">
      <c r="A79" s="141"/>
      <c r="B79" s="144"/>
      <c r="C79" s="140"/>
      <c r="D79" s="140"/>
      <c r="E79" s="141"/>
      <c r="F79" s="141"/>
      <c r="G79" s="141"/>
      <c r="H79" s="145"/>
      <c r="I79" s="145"/>
      <c r="J79" s="145"/>
      <c r="K79" s="140"/>
      <c r="L79" s="141"/>
      <c r="M79" s="141"/>
      <c r="N79" s="141"/>
      <c r="O79" s="145"/>
      <c r="P79" s="145"/>
      <c r="Q79" s="145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>
      <c r="A80" s="146" t="s">
        <v>609</v>
      </c>
      <c r="B80" s="146"/>
      <c r="C80" s="146"/>
      <c r="D80" s="146"/>
      <c r="E80" s="147"/>
      <c r="F80" s="108"/>
      <c r="G80" s="108"/>
      <c r="H80" s="108"/>
      <c r="I80" s="108"/>
      <c r="J80" s="1"/>
      <c r="K80" s="6"/>
      <c r="L80" s="6"/>
      <c r="M80" s="6"/>
      <c r="N80" s="1"/>
      <c r="O80" s="1"/>
      <c r="P80" s="37"/>
      <c r="Q80" s="37"/>
      <c r="R80" s="37"/>
      <c r="S80" s="6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7"/>
      <c r="AH80" s="37"/>
      <c r="AI80" s="37"/>
      <c r="AJ80" s="37"/>
      <c r="AK80" s="37"/>
      <c r="AL80" s="37"/>
      <c r="AM80" s="37"/>
    </row>
    <row r="81" spans="1:39" ht="38.25">
      <c r="A81" s="95" t="s">
        <v>16</v>
      </c>
      <c r="B81" s="95" t="s">
        <v>566</v>
      </c>
      <c r="C81" s="95"/>
      <c r="D81" s="96" t="s">
        <v>578</v>
      </c>
      <c r="E81" s="95" t="s">
        <v>579</v>
      </c>
      <c r="F81" s="95" t="s">
        <v>580</v>
      </c>
      <c r="G81" s="95" t="s">
        <v>601</v>
      </c>
      <c r="H81" s="95" t="s">
        <v>582</v>
      </c>
      <c r="I81" s="95" t="s">
        <v>583</v>
      </c>
      <c r="J81" s="94" t="s">
        <v>584</v>
      </c>
      <c r="K81" s="94" t="s">
        <v>610</v>
      </c>
      <c r="L81" s="97" t="s">
        <v>586</v>
      </c>
      <c r="M81" s="139" t="s">
        <v>607</v>
      </c>
      <c r="N81" s="95" t="s">
        <v>608</v>
      </c>
      <c r="O81" s="95" t="s">
        <v>588</v>
      </c>
      <c r="P81" s="96" t="s">
        <v>589</v>
      </c>
      <c r="Q81" s="278"/>
      <c r="R81" s="37"/>
      <c r="S81" s="6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37"/>
      <c r="AH81" s="37"/>
      <c r="AI81" s="37"/>
      <c r="AJ81" s="37"/>
      <c r="AK81" s="37"/>
      <c r="AL81" s="37"/>
      <c r="AM81" s="37"/>
    </row>
    <row r="82" spans="1:39" ht="12.75" customHeight="1">
      <c r="A82" s="313">
        <v>1</v>
      </c>
      <c r="B82" s="314">
        <v>45261</v>
      </c>
      <c r="C82" s="315"/>
      <c r="D82" s="315" t="s">
        <v>912</v>
      </c>
      <c r="E82" s="313" t="s">
        <v>603</v>
      </c>
      <c r="F82" s="313">
        <v>190</v>
      </c>
      <c r="G82" s="313">
        <v>90</v>
      </c>
      <c r="H82" s="313">
        <v>35</v>
      </c>
      <c r="I82" s="316" t="s">
        <v>913</v>
      </c>
      <c r="J82" s="318" t="s">
        <v>932</v>
      </c>
      <c r="K82" s="317">
        <f>H82-F82</f>
        <v>-155</v>
      </c>
      <c r="L82" s="309">
        <v>50</v>
      </c>
      <c r="M82" s="310">
        <f t="shared" ref="M82" si="83">(K82*N82)-L82</f>
        <v>-2375</v>
      </c>
      <c r="N82" s="308">
        <v>15</v>
      </c>
      <c r="O82" s="311" t="s">
        <v>604</v>
      </c>
      <c r="P82" s="312">
        <v>45264</v>
      </c>
      <c r="Q82" s="273"/>
      <c r="R82" s="140"/>
      <c r="S82" s="55" t="s">
        <v>593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400">
        <v>2</v>
      </c>
      <c r="B83" s="386">
        <v>45264</v>
      </c>
      <c r="C83" s="315"/>
      <c r="D83" s="315" t="s">
        <v>934</v>
      </c>
      <c r="E83" s="313" t="s">
        <v>938</v>
      </c>
      <c r="F83" s="313">
        <v>67</v>
      </c>
      <c r="G83" s="322"/>
      <c r="H83" s="313">
        <v>52</v>
      </c>
      <c r="I83" s="316"/>
      <c r="J83" s="402" t="s">
        <v>957</v>
      </c>
      <c r="K83" s="317">
        <f>F83-H83</f>
        <v>15</v>
      </c>
      <c r="L83" s="309">
        <v>50</v>
      </c>
      <c r="M83" s="392">
        <v>-4100</v>
      </c>
      <c r="N83" s="308">
        <v>50</v>
      </c>
      <c r="O83" s="388" t="s">
        <v>604</v>
      </c>
      <c r="P83" s="390">
        <v>45265</v>
      </c>
      <c r="Q83" s="273"/>
      <c r="R83" s="140"/>
      <c r="S83" s="55" t="s">
        <v>593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401"/>
      <c r="B84" s="387"/>
      <c r="C84" s="315"/>
      <c r="D84" s="315" t="s">
        <v>935</v>
      </c>
      <c r="E84" s="313" t="s">
        <v>938</v>
      </c>
      <c r="F84" s="313">
        <v>87</v>
      </c>
      <c r="G84" s="322"/>
      <c r="H84" s="313">
        <v>182</v>
      </c>
      <c r="I84" s="316"/>
      <c r="J84" s="403"/>
      <c r="K84" s="317">
        <f>F84-H84</f>
        <v>-95</v>
      </c>
      <c r="L84" s="309">
        <v>50</v>
      </c>
      <c r="M84" s="395"/>
      <c r="N84" s="308">
        <v>50</v>
      </c>
      <c r="O84" s="398"/>
      <c r="P84" s="396"/>
      <c r="Q84" s="273"/>
      <c r="R84" s="140"/>
      <c r="S84" s="55" t="s">
        <v>593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77">
        <v>3</v>
      </c>
      <c r="B85" s="379">
        <v>45264</v>
      </c>
      <c r="C85" s="251"/>
      <c r="D85" s="251" t="s">
        <v>936</v>
      </c>
      <c r="E85" s="223" t="s">
        <v>938</v>
      </c>
      <c r="F85" s="223">
        <v>37</v>
      </c>
      <c r="G85" s="323"/>
      <c r="H85" s="223">
        <v>6.5</v>
      </c>
      <c r="I85" s="218"/>
      <c r="J85" s="382" t="s">
        <v>944</v>
      </c>
      <c r="K85" s="320">
        <f>F85-H85</f>
        <v>30.5</v>
      </c>
      <c r="L85" s="321">
        <v>50</v>
      </c>
      <c r="M85" s="394">
        <v>620</v>
      </c>
      <c r="N85" s="234">
        <v>40</v>
      </c>
      <c r="O85" s="399" t="s">
        <v>594</v>
      </c>
      <c r="P85" s="397">
        <v>45265</v>
      </c>
      <c r="Q85" s="273"/>
      <c r="R85" s="140"/>
      <c r="S85" s="55" t="s">
        <v>1016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78"/>
      <c r="B86" s="380"/>
      <c r="C86" s="251"/>
      <c r="D86" s="251" t="s">
        <v>937</v>
      </c>
      <c r="E86" s="223" t="s">
        <v>938</v>
      </c>
      <c r="F86" s="223">
        <v>45</v>
      </c>
      <c r="G86" s="323"/>
      <c r="H86" s="223">
        <v>57.5</v>
      </c>
      <c r="I86" s="218"/>
      <c r="J86" s="383"/>
      <c r="K86" s="320">
        <f>F86-H86</f>
        <v>-12.5</v>
      </c>
      <c r="L86" s="321">
        <v>50</v>
      </c>
      <c r="M86" s="381"/>
      <c r="N86" s="234">
        <v>40</v>
      </c>
      <c r="O86" s="384"/>
      <c r="P86" s="385"/>
      <c r="Q86" s="273"/>
      <c r="R86" s="140"/>
      <c r="S86" s="55" t="s">
        <v>1016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223">
        <v>4</v>
      </c>
      <c r="B87" s="277">
        <v>45264</v>
      </c>
      <c r="C87" s="251"/>
      <c r="D87" s="251" t="s">
        <v>939</v>
      </c>
      <c r="E87" s="223" t="s">
        <v>603</v>
      </c>
      <c r="F87" s="223">
        <v>300</v>
      </c>
      <c r="G87" s="223">
        <v>190</v>
      </c>
      <c r="H87" s="223">
        <v>470</v>
      </c>
      <c r="I87" s="218" t="s">
        <v>941</v>
      </c>
      <c r="J87" s="319" t="s">
        <v>820</v>
      </c>
      <c r="K87" s="320">
        <f>H87-F87</f>
        <v>170</v>
      </c>
      <c r="L87" s="321">
        <v>50</v>
      </c>
      <c r="M87" s="235">
        <f t="shared" ref="M87:M88" si="84">(K87*N87)-L87</f>
        <v>2500</v>
      </c>
      <c r="N87" s="234">
        <v>15</v>
      </c>
      <c r="O87" s="102" t="s">
        <v>594</v>
      </c>
      <c r="P87" s="236">
        <v>45265</v>
      </c>
      <c r="Q87" s="273"/>
      <c r="R87" s="140"/>
      <c r="S87" s="55" t="s">
        <v>1017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13">
        <v>5</v>
      </c>
      <c r="B88" s="314">
        <v>45265</v>
      </c>
      <c r="C88" s="315"/>
      <c r="D88" s="315" t="s">
        <v>945</v>
      </c>
      <c r="E88" s="313" t="s">
        <v>603</v>
      </c>
      <c r="F88" s="313">
        <v>29</v>
      </c>
      <c r="G88" s="313">
        <v>0</v>
      </c>
      <c r="H88" s="313">
        <v>0</v>
      </c>
      <c r="I88" s="316" t="s">
        <v>946</v>
      </c>
      <c r="J88" s="318" t="s">
        <v>965</v>
      </c>
      <c r="K88" s="317">
        <f>H88-F88</f>
        <v>-29</v>
      </c>
      <c r="L88" s="309">
        <v>25</v>
      </c>
      <c r="M88" s="310">
        <f t="shared" si="84"/>
        <v>-1185</v>
      </c>
      <c r="N88" s="308">
        <v>40</v>
      </c>
      <c r="O88" s="311" t="s">
        <v>604</v>
      </c>
      <c r="P88" s="312">
        <v>45266</v>
      </c>
      <c r="Q88" s="273"/>
      <c r="R88" s="140"/>
      <c r="S88" s="55" t="s">
        <v>1016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3">
        <v>6</v>
      </c>
      <c r="B89" s="277">
        <v>45265</v>
      </c>
      <c r="C89" s="251"/>
      <c r="D89" s="251" t="s">
        <v>952</v>
      </c>
      <c r="E89" s="223" t="s">
        <v>603</v>
      </c>
      <c r="F89" s="223">
        <v>54</v>
      </c>
      <c r="G89" s="223">
        <v>18</v>
      </c>
      <c r="H89" s="223">
        <v>79</v>
      </c>
      <c r="I89" s="218" t="s">
        <v>953</v>
      </c>
      <c r="J89" s="319" t="s">
        <v>761</v>
      </c>
      <c r="K89" s="320">
        <f>H89-F89</f>
        <v>25</v>
      </c>
      <c r="L89" s="321">
        <v>50</v>
      </c>
      <c r="M89" s="235">
        <f t="shared" ref="M89" si="85">(K89*N89)-L89</f>
        <v>1200</v>
      </c>
      <c r="N89" s="234">
        <v>50</v>
      </c>
      <c r="O89" s="102" t="s">
        <v>594</v>
      </c>
      <c r="P89" s="236">
        <v>45265</v>
      </c>
      <c r="Q89" s="273"/>
      <c r="R89" s="140"/>
      <c r="S89" s="55" t="s">
        <v>1017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00">
        <v>7</v>
      </c>
      <c r="B90" s="386">
        <v>45267</v>
      </c>
      <c r="C90" s="315"/>
      <c r="D90" s="315" t="s">
        <v>969</v>
      </c>
      <c r="E90" s="313" t="s">
        <v>603</v>
      </c>
      <c r="F90" s="313">
        <v>325</v>
      </c>
      <c r="G90" s="313"/>
      <c r="H90" s="313">
        <v>90</v>
      </c>
      <c r="I90" s="316"/>
      <c r="J90" s="402" t="s">
        <v>983</v>
      </c>
      <c r="K90" s="313">
        <f>H90-F90</f>
        <v>-235</v>
      </c>
      <c r="L90" s="328">
        <v>50</v>
      </c>
      <c r="M90" s="392">
        <f>(160*-15)-100</f>
        <v>-2500</v>
      </c>
      <c r="N90" s="313">
        <v>15</v>
      </c>
      <c r="O90" s="388" t="s">
        <v>604</v>
      </c>
      <c r="P90" s="390">
        <v>45268</v>
      </c>
      <c r="Q90" s="273"/>
      <c r="R90" s="140"/>
      <c r="S90" s="55" t="s">
        <v>1017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01"/>
      <c r="B91" s="387"/>
      <c r="C91" s="315"/>
      <c r="D91" s="315" t="s">
        <v>970</v>
      </c>
      <c r="E91" s="313" t="s">
        <v>938</v>
      </c>
      <c r="F91" s="313">
        <v>165</v>
      </c>
      <c r="G91" s="313"/>
      <c r="H91" s="313">
        <v>90</v>
      </c>
      <c r="I91" s="316"/>
      <c r="J91" s="403"/>
      <c r="K91" s="317">
        <f>F91-H91</f>
        <v>75</v>
      </c>
      <c r="L91" s="309">
        <v>50</v>
      </c>
      <c r="M91" s="395"/>
      <c r="N91" s="308">
        <v>15</v>
      </c>
      <c r="O91" s="398"/>
      <c r="P91" s="396"/>
      <c r="Q91" s="273"/>
      <c r="R91" s="140"/>
      <c r="S91" s="55" t="s">
        <v>1017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8</v>
      </c>
      <c r="B92" s="277">
        <v>45267</v>
      </c>
      <c r="C92" s="251"/>
      <c r="D92" s="251" t="s">
        <v>971</v>
      </c>
      <c r="E92" s="223" t="s">
        <v>603</v>
      </c>
      <c r="F92" s="223">
        <v>40</v>
      </c>
      <c r="G92" s="223">
        <v>8</v>
      </c>
      <c r="H92" s="223">
        <v>60</v>
      </c>
      <c r="I92" s="218" t="s">
        <v>972</v>
      </c>
      <c r="J92" s="319" t="s">
        <v>973</v>
      </c>
      <c r="K92" s="320">
        <f>H92-F92</f>
        <v>20</v>
      </c>
      <c r="L92" s="321">
        <v>50</v>
      </c>
      <c r="M92" s="235">
        <f t="shared" ref="M92" si="86">(K92*N92)-L92</f>
        <v>950</v>
      </c>
      <c r="N92" s="234">
        <v>50</v>
      </c>
      <c r="O92" s="102" t="s">
        <v>594</v>
      </c>
      <c r="P92" s="236">
        <v>45267</v>
      </c>
      <c r="Q92" s="273"/>
      <c r="R92" s="140"/>
      <c r="S92" s="55" t="s">
        <v>1016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223">
        <v>9</v>
      </c>
      <c r="B93" s="277">
        <v>45272</v>
      </c>
      <c r="C93" s="251"/>
      <c r="D93" s="251" t="s">
        <v>997</v>
      </c>
      <c r="E93" s="223" t="s">
        <v>603</v>
      </c>
      <c r="F93" s="223">
        <v>14</v>
      </c>
      <c r="G93" s="223">
        <v>0</v>
      </c>
      <c r="H93" s="223">
        <v>29</v>
      </c>
      <c r="I93" s="218" t="s">
        <v>998</v>
      </c>
      <c r="J93" s="319" t="s">
        <v>999</v>
      </c>
      <c r="K93" s="320">
        <f>H93-F93</f>
        <v>15</v>
      </c>
      <c r="L93" s="321">
        <v>50</v>
      </c>
      <c r="M93" s="235">
        <f t="shared" ref="M93" si="87">(K93*N93)-L93</f>
        <v>550</v>
      </c>
      <c r="N93" s="234">
        <v>40</v>
      </c>
      <c r="O93" s="102" t="s">
        <v>594</v>
      </c>
      <c r="P93" s="236">
        <v>45272</v>
      </c>
      <c r="Q93" s="273"/>
      <c r="R93" s="140"/>
      <c r="S93" s="55" t="s">
        <v>1016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400">
        <v>10</v>
      </c>
      <c r="B94" s="386">
        <v>45272</v>
      </c>
      <c r="C94" s="315"/>
      <c r="D94" s="315" t="s">
        <v>1003</v>
      </c>
      <c r="E94" s="313" t="s">
        <v>603</v>
      </c>
      <c r="F94" s="313">
        <v>300</v>
      </c>
      <c r="G94" s="313"/>
      <c r="H94" s="313">
        <v>0</v>
      </c>
      <c r="I94" s="316"/>
      <c r="J94" s="402" t="s">
        <v>1058</v>
      </c>
      <c r="K94" s="317">
        <f>H94-F94</f>
        <v>-300</v>
      </c>
      <c r="L94" s="309">
        <v>25</v>
      </c>
      <c r="M94" s="392">
        <v>-1550</v>
      </c>
      <c r="N94" s="308">
        <v>15</v>
      </c>
      <c r="O94" s="388" t="s">
        <v>604</v>
      </c>
      <c r="P94" s="390">
        <v>45280</v>
      </c>
      <c r="Q94" s="273"/>
      <c r="R94" s="140"/>
      <c r="S94" s="55" t="s">
        <v>1017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01"/>
      <c r="B95" s="387"/>
      <c r="C95" s="315"/>
      <c r="D95" s="315" t="s">
        <v>1004</v>
      </c>
      <c r="E95" s="313" t="s">
        <v>938</v>
      </c>
      <c r="F95" s="313">
        <v>200</v>
      </c>
      <c r="G95" s="313"/>
      <c r="H95" s="313">
        <v>0</v>
      </c>
      <c r="I95" s="316"/>
      <c r="J95" s="403"/>
      <c r="K95" s="317">
        <f>F95-H95</f>
        <v>200</v>
      </c>
      <c r="L95" s="309">
        <v>25</v>
      </c>
      <c r="M95" s="393"/>
      <c r="N95" s="308">
        <v>15</v>
      </c>
      <c r="O95" s="389"/>
      <c r="P95" s="391"/>
      <c r="Q95" s="273"/>
      <c r="R95" s="140"/>
      <c r="S95" s="55" t="s">
        <v>1017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223">
        <v>11</v>
      </c>
      <c r="B96" s="277">
        <v>45273</v>
      </c>
      <c r="C96" s="251"/>
      <c r="D96" s="251" t="s">
        <v>1006</v>
      </c>
      <c r="E96" s="223" t="s">
        <v>603</v>
      </c>
      <c r="F96" s="223">
        <v>42.5</v>
      </c>
      <c r="G96" s="223"/>
      <c r="H96" s="223">
        <v>67.5</v>
      </c>
      <c r="I96" s="218" t="s">
        <v>953</v>
      </c>
      <c r="J96" s="319" t="s">
        <v>761</v>
      </c>
      <c r="K96" s="320">
        <f>H96-F96</f>
        <v>25</v>
      </c>
      <c r="L96" s="321">
        <v>50</v>
      </c>
      <c r="M96" s="235">
        <f t="shared" ref="M96" si="88">(K96*N96)-L96</f>
        <v>325</v>
      </c>
      <c r="N96" s="234">
        <v>15</v>
      </c>
      <c r="O96" s="102" t="s">
        <v>594</v>
      </c>
      <c r="P96" s="236">
        <v>45273</v>
      </c>
      <c r="Q96" s="273"/>
      <c r="R96" s="140"/>
      <c r="S96" s="55" t="s">
        <v>1016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414">
        <v>12</v>
      </c>
      <c r="B97" s="416">
        <v>45275</v>
      </c>
      <c r="C97" s="337"/>
      <c r="D97" s="337" t="s">
        <v>1018</v>
      </c>
      <c r="E97" s="338" t="s">
        <v>603</v>
      </c>
      <c r="F97" s="338">
        <v>24</v>
      </c>
      <c r="G97" s="338"/>
      <c r="H97" s="338">
        <v>17.5</v>
      </c>
      <c r="I97" s="339"/>
      <c r="J97" s="412" t="s">
        <v>1043</v>
      </c>
      <c r="K97" s="340">
        <f>H97-F97</f>
        <v>-6.5</v>
      </c>
      <c r="L97" s="341">
        <v>50</v>
      </c>
      <c r="M97" s="404">
        <v>-100</v>
      </c>
      <c r="N97" s="342">
        <v>400</v>
      </c>
      <c r="O97" s="406" t="s">
        <v>611</v>
      </c>
      <c r="P97" s="408">
        <v>45279</v>
      </c>
      <c r="Q97" s="273"/>
      <c r="R97" s="140"/>
      <c r="S97" s="427" t="s">
        <v>593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15"/>
      <c r="B98" s="417"/>
      <c r="C98" s="337"/>
      <c r="D98" s="337" t="s">
        <v>1019</v>
      </c>
      <c r="E98" s="338" t="s">
        <v>938</v>
      </c>
      <c r="F98" s="338">
        <v>18</v>
      </c>
      <c r="G98" s="338"/>
      <c r="H98" s="338">
        <v>11.5</v>
      </c>
      <c r="I98" s="339"/>
      <c r="J98" s="413"/>
      <c r="K98" s="340">
        <f>F98-H98</f>
        <v>6.5</v>
      </c>
      <c r="L98" s="341">
        <v>50</v>
      </c>
      <c r="M98" s="405"/>
      <c r="N98" s="342">
        <v>400</v>
      </c>
      <c r="O98" s="407"/>
      <c r="P98" s="409"/>
      <c r="Q98" s="273"/>
      <c r="R98" s="140"/>
      <c r="S98" s="42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77">
        <v>13</v>
      </c>
      <c r="B99" s="379">
        <v>45275</v>
      </c>
      <c r="C99" s="251"/>
      <c r="D99" s="251" t="s">
        <v>1020</v>
      </c>
      <c r="E99" s="223" t="s">
        <v>603</v>
      </c>
      <c r="F99" s="223">
        <v>13.5</v>
      </c>
      <c r="G99" s="223"/>
      <c r="H99" s="223">
        <v>18.5</v>
      </c>
      <c r="I99" s="218"/>
      <c r="J99" s="382" t="s">
        <v>1023</v>
      </c>
      <c r="K99" s="320">
        <f>H99-F99</f>
        <v>5</v>
      </c>
      <c r="L99" s="321">
        <v>50</v>
      </c>
      <c r="M99" s="394">
        <v>2900</v>
      </c>
      <c r="N99" s="234">
        <v>1500</v>
      </c>
      <c r="O99" s="399" t="s">
        <v>594</v>
      </c>
      <c r="P99" s="397">
        <v>45275</v>
      </c>
      <c r="Q99" s="273"/>
      <c r="R99" s="140"/>
      <c r="S99" s="427" t="s">
        <v>593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78"/>
      <c r="B100" s="380"/>
      <c r="C100" s="251"/>
      <c r="D100" s="251" t="s">
        <v>1021</v>
      </c>
      <c r="E100" s="223" t="s">
        <v>938</v>
      </c>
      <c r="F100" s="332" t="s">
        <v>1022</v>
      </c>
      <c r="G100" s="223"/>
      <c r="H100" s="223">
        <v>9.5</v>
      </c>
      <c r="I100" s="218"/>
      <c r="J100" s="383"/>
      <c r="K100" s="331">
        <f>F100-H100</f>
        <v>-3</v>
      </c>
      <c r="L100" s="321">
        <v>50</v>
      </c>
      <c r="M100" s="376"/>
      <c r="N100" s="234">
        <v>1500</v>
      </c>
      <c r="O100" s="372"/>
      <c r="P100" s="374"/>
      <c r="Q100" s="273"/>
      <c r="R100" s="140"/>
      <c r="S100" s="42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77">
        <v>14</v>
      </c>
      <c r="B101" s="379">
        <v>45275</v>
      </c>
      <c r="C101" s="251"/>
      <c r="D101" s="251" t="s">
        <v>1024</v>
      </c>
      <c r="E101" s="223" t="s">
        <v>603</v>
      </c>
      <c r="F101" s="223">
        <v>49</v>
      </c>
      <c r="G101" s="223"/>
      <c r="H101" s="223">
        <v>62</v>
      </c>
      <c r="I101" s="218"/>
      <c r="J101" s="382" t="s">
        <v>1038</v>
      </c>
      <c r="K101" s="320">
        <f>H101-F101</f>
        <v>13</v>
      </c>
      <c r="L101" s="321">
        <v>50</v>
      </c>
      <c r="M101" s="394">
        <v>1850</v>
      </c>
      <c r="N101" s="234">
        <v>300</v>
      </c>
      <c r="O101" s="399" t="s">
        <v>594</v>
      </c>
      <c r="P101" s="397">
        <v>45279</v>
      </c>
      <c r="Q101" s="273"/>
      <c r="R101" s="140"/>
      <c r="S101" s="427" t="s">
        <v>921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78"/>
      <c r="B102" s="380"/>
      <c r="C102" s="251"/>
      <c r="D102" s="251" t="s">
        <v>1025</v>
      </c>
      <c r="E102" s="223" t="s">
        <v>938</v>
      </c>
      <c r="F102" s="223">
        <v>27.5</v>
      </c>
      <c r="G102" s="223"/>
      <c r="H102" s="223">
        <v>34</v>
      </c>
      <c r="I102" s="218"/>
      <c r="J102" s="383"/>
      <c r="K102" s="320">
        <f>F102-H102</f>
        <v>-6.5</v>
      </c>
      <c r="L102" s="321">
        <v>50</v>
      </c>
      <c r="M102" s="376"/>
      <c r="N102" s="234">
        <v>300</v>
      </c>
      <c r="O102" s="372"/>
      <c r="P102" s="374"/>
      <c r="Q102" s="273"/>
      <c r="R102" s="140"/>
      <c r="S102" s="42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77">
        <v>15</v>
      </c>
      <c r="B103" s="379">
        <v>45278</v>
      </c>
      <c r="C103" s="251"/>
      <c r="D103" s="251" t="s">
        <v>1030</v>
      </c>
      <c r="E103" s="223" t="s">
        <v>938</v>
      </c>
      <c r="F103" s="223">
        <v>42</v>
      </c>
      <c r="G103" s="223"/>
      <c r="H103" s="223">
        <v>13</v>
      </c>
      <c r="I103" s="218"/>
      <c r="J103" s="382" t="s">
        <v>634</v>
      </c>
      <c r="K103" s="320">
        <f>F103-H103</f>
        <v>29</v>
      </c>
      <c r="L103" s="321">
        <v>50</v>
      </c>
      <c r="M103" s="394">
        <v>1500</v>
      </c>
      <c r="N103" s="234">
        <v>40</v>
      </c>
      <c r="O103" s="399" t="s">
        <v>594</v>
      </c>
      <c r="P103" s="397">
        <v>45279</v>
      </c>
      <c r="Q103" s="273"/>
      <c r="R103" s="140"/>
      <c r="S103" s="427" t="s">
        <v>921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78"/>
      <c r="B104" s="380"/>
      <c r="C104" s="251"/>
      <c r="D104" s="251" t="s">
        <v>1031</v>
      </c>
      <c r="E104" s="223" t="s">
        <v>938</v>
      </c>
      <c r="F104" s="223">
        <v>36</v>
      </c>
      <c r="G104" s="223"/>
      <c r="H104" s="223">
        <v>25</v>
      </c>
      <c r="I104" s="218"/>
      <c r="J104" s="383"/>
      <c r="K104" s="320">
        <f>F104-H104</f>
        <v>11</v>
      </c>
      <c r="L104" s="321">
        <v>50</v>
      </c>
      <c r="M104" s="376"/>
      <c r="N104" s="234">
        <v>40</v>
      </c>
      <c r="O104" s="372"/>
      <c r="P104" s="374"/>
      <c r="Q104" s="273"/>
      <c r="R104" s="140"/>
      <c r="S104" s="42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34">
        <v>16</v>
      </c>
      <c r="B105" s="335">
        <v>45279</v>
      </c>
      <c r="C105" s="315"/>
      <c r="D105" s="315" t="s">
        <v>1031</v>
      </c>
      <c r="E105" s="313" t="s">
        <v>603</v>
      </c>
      <c r="F105" s="313">
        <v>9.5</v>
      </c>
      <c r="G105" s="313">
        <v>0</v>
      </c>
      <c r="H105" s="336">
        <v>0</v>
      </c>
      <c r="I105" s="313" t="s">
        <v>1039</v>
      </c>
      <c r="J105" s="318" t="s">
        <v>1040</v>
      </c>
      <c r="K105" s="317">
        <f t="shared" ref="K105:K110" si="89">H105-F105</f>
        <v>-9.5</v>
      </c>
      <c r="L105" s="309">
        <v>25</v>
      </c>
      <c r="M105" s="310">
        <f t="shared" ref="M105" si="90">(K105*N105)-L105</f>
        <v>-405</v>
      </c>
      <c r="N105" s="308">
        <v>40</v>
      </c>
      <c r="O105" s="311" t="s">
        <v>604</v>
      </c>
      <c r="P105" s="312">
        <v>45279</v>
      </c>
      <c r="Q105" s="273"/>
      <c r="R105" s="140"/>
      <c r="S105" s="55" t="s">
        <v>921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34">
        <v>17</v>
      </c>
      <c r="B106" s="335">
        <v>45280</v>
      </c>
      <c r="C106" s="315"/>
      <c r="D106" s="315" t="s">
        <v>1054</v>
      </c>
      <c r="E106" s="313" t="s">
        <v>603</v>
      </c>
      <c r="F106" s="313">
        <v>40</v>
      </c>
      <c r="G106" s="313">
        <v>0</v>
      </c>
      <c r="H106" s="313">
        <v>0</v>
      </c>
      <c r="I106" s="316" t="s">
        <v>972</v>
      </c>
      <c r="J106" s="318" t="s">
        <v>1059</v>
      </c>
      <c r="K106" s="317">
        <f t="shared" si="89"/>
        <v>-40</v>
      </c>
      <c r="L106" s="309">
        <v>25</v>
      </c>
      <c r="M106" s="310">
        <f t="shared" ref="M106" si="91">(K106*N106)-L106</f>
        <v>-625</v>
      </c>
      <c r="N106" s="308">
        <v>15</v>
      </c>
      <c r="O106" s="311" t="s">
        <v>604</v>
      </c>
      <c r="P106" s="312">
        <v>45280</v>
      </c>
      <c r="Q106" s="273"/>
      <c r="R106" s="140"/>
      <c r="S106" s="55" t="s">
        <v>593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77">
        <v>18</v>
      </c>
      <c r="B107" s="379">
        <v>45281</v>
      </c>
      <c r="C107" s="251"/>
      <c r="D107" s="251" t="s">
        <v>1061</v>
      </c>
      <c r="E107" s="223" t="s">
        <v>603</v>
      </c>
      <c r="F107" s="223">
        <v>25</v>
      </c>
      <c r="G107" s="223"/>
      <c r="H107" s="223">
        <v>72</v>
      </c>
      <c r="I107" s="218"/>
      <c r="J107" s="382" t="s">
        <v>1047</v>
      </c>
      <c r="K107" s="320">
        <f t="shared" si="89"/>
        <v>47</v>
      </c>
      <c r="L107" s="321">
        <v>50</v>
      </c>
      <c r="M107" s="375">
        <v>1200</v>
      </c>
      <c r="N107" s="234">
        <v>50</v>
      </c>
      <c r="O107" s="371" t="s">
        <v>594</v>
      </c>
      <c r="P107" s="373">
        <v>45281</v>
      </c>
      <c r="Q107" s="273"/>
      <c r="R107" s="140"/>
      <c r="S107" s="427" t="s">
        <v>921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378"/>
      <c r="B108" s="380"/>
      <c r="C108" s="251"/>
      <c r="D108" s="251" t="s">
        <v>1062</v>
      </c>
      <c r="E108" s="223" t="s">
        <v>603</v>
      </c>
      <c r="F108" s="223">
        <v>32</v>
      </c>
      <c r="G108" s="223"/>
      <c r="H108" s="223">
        <v>11</v>
      </c>
      <c r="I108" s="218"/>
      <c r="J108" s="383"/>
      <c r="K108" s="320">
        <f t="shared" si="89"/>
        <v>-21</v>
      </c>
      <c r="L108" s="321">
        <v>50</v>
      </c>
      <c r="M108" s="381"/>
      <c r="N108" s="234">
        <v>50</v>
      </c>
      <c r="O108" s="384"/>
      <c r="P108" s="385"/>
      <c r="Q108" s="273"/>
      <c r="R108" s="140"/>
      <c r="S108" s="42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377">
        <v>19</v>
      </c>
      <c r="B109" s="379">
        <v>45281</v>
      </c>
      <c r="C109" s="251"/>
      <c r="D109" s="251" t="s">
        <v>1063</v>
      </c>
      <c r="E109" s="223" t="s">
        <v>603</v>
      </c>
      <c r="F109" s="223">
        <v>22</v>
      </c>
      <c r="G109" s="223"/>
      <c r="H109" s="223">
        <v>71</v>
      </c>
      <c r="I109" s="218"/>
      <c r="J109" s="382" t="s">
        <v>994</v>
      </c>
      <c r="K109" s="320">
        <f t="shared" si="89"/>
        <v>49</v>
      </c>
      <c r="L109" s="321">
        <v>50</v>
      </c>
      <c r="M109" s="375">
        <v>1050</v>
      </c>
      <c r="N109" s="234">
        <v>50</v>
      </c>
      <c r="O109" s="371" t="s">
        <v>594</v>
      </c>
      <c r="P109" s="373">
        <v>45281</v>
      </c>
      <c r="Q109" s="273"/>
      <c r="R109" s="140"/>
      <c r="S109" s="427" t="s">
        <v>921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78"/>
      <c r="B110" s="380"/>
      <c r="C110" s="251"/>
      <c r="D110" s="251" t="s">
        <v>1064</v>
      </c>
      <c r="E110" s="223" t="s">
        <v>603</v>
      </c>
      <c r="F110" s="223">
        <v>33</v>
      </c>
      <c r="G110" s="223"/>
      <c r="H110" s="223">
        <v>7</v>
      </c>
      <c r="I110" s="218"/>
      <c r="J110" s="383"/>
      <c r="K110" s="320">
        <f t="shared" si="89"/>
        <v>-26</v>
      </c>
      <c r="L110" s="321">
        <v>50</v>
      </c>
      <c r="M110" s="376"/>
      <c r="N110" s="234">
        <v>50</v>
      </c>
      <c r="O110" s="372"/>
      <c r="P110" s="374"/>
      <c r="Q110" s="273"/>
      <c r="R110" s="140"/>
      <c r="S110" s="42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334">
        <v>20</v>
      </c>
      <c r="B111" s="335">
        <v>45281</v>
      </c>
      <c r="C111" s="315"/>
      <c r="D111" s="315" t="s">
        <v>1065</v>
      </c>
      <c r="E111" s="313" t="s">
        <v>938</v>
      </c>
      <c r="F111" s="313">
        <v>39</v>
      </c>
      <c r="G111" s="313">
        <v>65</v>
      </c>
      <c r="H111" s="313">
        <v>65</v>
      </c>
      <c r="I111" s="316">
        <v>0.1</v>
      </c>
      <c r="J111" s="318" t="s">
        <v>1067</v>
      </c>
      <c r="K111" s="317">
        <f t="shared" ref="K111:K117" si="92">F111-H111</f>
        <v>-26</v>
      </c>
      <c r="L111" s="309">
        <v>50</v>
      </c>
      <c r="M111" s="310">
        <f t="shared" ref="M111" si="93">(K111*N111)-L111</f>
        <v>-1350</v>
      </c>
      <c r="N111" s="308">
        <v>50</v>
      </c>
      <c r="O111" s="311" t="s">
        <v>604</v>
      </c>
      <c r="P111" s="312">
        <v>45282</v>
      </c>
      <c r="Q111" s="273"/>
      <c r="R111" s="140"/>
      <c r="S111" s="55" t="s">
        <v>593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377">
        <v>21</v>
      </c>
      <c r="B112" s="379">
        <v>45282</v>
      </c>
      <c r="C112" s="251"/>
      <c r="D112" s="251" t="s">
        <v>1068</v>
      </c>
      <c r="E112" s="223" t="s">
        <v>938</v>
      </c>
      <c r="F112" s="223">
        <v>49</v>
      </c>
      <c r="G112" s="223"/>
      <c r="H112" s="223">
        <v>10</v>
      </c>
      <c r="I112" s="218"/>
      <c r="J112" s="382" t="s">
        <v>1070</v>
      </c>
      <c r="K112" s="320">
        <f t="shared" si="92"/>
        <v>39</v>
      </c>
      <c r="L112" s="321">
        <v>50</v>
      </c>
      <c r="M112" s="375">
        <v>1900</v>
      </c>
      <c r="N112" s="234">
        <v>40</v>
      </c>
      <c r="O112" s="371" t="s">
        <v>594</v>
      </c>
      <c r="P112" s="373">
        <v>45286</v>
      </c>
      <c r="Q112" s="273"/>
      <c r="R112" s="140"/>
      <c r="S112" s="427" t="s">
        <v>593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378"/>
      <c r="B113" s="380"/>
      <c r="C113" s="251"/>
      <c r="D113" s="251" t="s">
        <v>1069</v>
      </c>
      <c r="E113" s="223" t="s">
        <v>938</v>
      </c>
      <c r="F113" s="223">
        <v>31</v>
      </c>
      <c r="G113" s="223"/>
      <c r="H113" s="223">
        <v>20</v>
      </c>
      <c r="I113" s="218"/>
      <c r="J113" s="383"/>
      <c r="K113" s="320">
        <f t="shared" si="92"/>
        <v>11</v>
      </c>
      <c r="L113" s="321">
        <v>50</v>
      </c>
      <c r="M113" s="376"/>
      <c r="N113" s="234">
        <v>40</v>
      </c>
      <c r="O113" s="372"/>
      <c r="P113" s="374"/>
      <c r="Q113" s="273"/>
      <c r="R113" s="140"/>
      <c r="S113" s="42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400">
        <v>22</v>
      </c>
      <c r="B114" s="386">
        <v>45287</v>
      </c>
      <c r="C114" s="315"/>
      <c r="D114" s="315" t="s">
        <v>1089</v>
      </c>
      <c r="E114" s="313" t="s">
        <v>938</v>
      </c>
      <c r="F114" s="313">
        <v>37</v>
      </c>
      <c r="G114" s="313"/>
      <c r="H114" s="313">
        <v>170</v>
      </c>
      <c r="I114" s="316"/>
      <c r="J114" s="402" t="s">
        <v>1115</v>
      </c>
      <c r="K114" s="317">
        <f t="shared" si="92"/>
        <v>-133</v>
      </c>
      <c r="L114" s="309">
        <v>50</v>
      </c>
      <c r="M114" s="419">
        <v>-1442.5</v>
      </c>
      <c r="N114" s="308">
        <v>15</v>
      </c>
      <c r="O114" s="420" t="s">
        <v>604</v>
      </c>
      <c r="P114" s="418">
        <v>45288</v>
      </c>
      <c r="Q114" s="273"/>
      <c r="R114" s="140"/>
      <c r="S114" s="427" t="s">
        <v>593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401"/>
      <c r="B115" s="387"/>
      <c r="C115" s="315"/>
      <c r="D115" s="315" t="s">
        <v>1090</v>
      </c>
      <c r="E115" s="313" t="s">
        <v>938</v>
      </c>
      <c r="F115" s="313">
        <v>51</v>
      </c>
      <c r="G115" s="313"/>
      <c r="H115" s="313">
        <v>7.5</v>
      </c>
      <c r="I115" s="316"/>
      <c r="J115" s="403"/>
      <c r="K115" s="317">
        <f t="shared" si="92"/>
        <v>43.5</v>
      </c>
      <c r="L115" s="309">
        <v>50</v>
      </c>
      <c r="M115" s="395"/>
      <c r="N115" s="308">
        <v>15</v>
      </c>
      <c r="O115" s="398"/>
      <c r="P115" s="396"/>
      <c r="Q115" s="273"/>
      <c r="R115" s="140"/>
      <c r="S115" s="42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400">
        <v>23</v>
      </c>
      <c r="B116" s="386">
        <v>45287</v>
      </c>
      <c r="C116" s="315"/>
      <c r="D116" s="315" t="s">
        <v>1091</v>
      </c>
      <c r="E116" s="313" t="s">
        <v>938</v>
      </c>
      <c r="F116" s="313">
        <v>26</v>
      </c>
      <c r="G116" s="313"/>
      <c r="H116" s="313">
        <v>51</v>
      </c>
      <c r="I116" s="316"/>
      <c r="J116" s="402" t="s">
        <v>1099</v>
      </c>
      <c r="K116" s="317">
        <f t="shared" si="92"/>
        <v>-25</v>
      </c>
      <c r="L116" s="309">
        <v>50</v>
      </c>
      <c r="M116" s="419">
        <v>-875</v>
      </c>
      <c r="N116" s="308">
        <v>50</v>
      </c>
      <c r="O116" s="420" t="s">
        <v>604</v>
      </c>
      <c r="P116" s="418">
        <v>45287</v>
      </c>
      <c r="Q116" s="273"/>
      <c r="R116" s="140"/>
      <c r="S116" s="427" t="s">
        <v>921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2.75" customHeight="1">
      <c r="A117" s="401"/>
      <c r="B117" s="387"/>
      <c r="C117" s="315"/>
      <c r="D117" s="315" t="s">
        <v>1092</v>
      </c>
      <c r="E117" s="313" t="s">
        <v>938</v>
      </c>
      <c r="F117" s="313">
        <v>26</v>
      </c>
      <c r="G117" s="313"/>
      <c r="H117" s="313">
        <v>16.5</v>
      </c>
      <c r="I117" s="316"/>
      <c r="J117" s="403"/>
      <c r="K117" s="317">
        <f t="shared" si="92"/>
        <v>9.5</v>
      </c>
      <c r="L117" s="309">
        <v>50</v>
      </c>
      <c r="M117" s="395"/>
      <c r="N117" s="308">
        <v>50</v>
      </c>
      <c r="O117" s="398"/>
      <c r="P117" s="396"/>
      <c r="Q117" s="273"/>
      <c r="R117" s="140"/>
      <c r="S117" s="42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355">
        <v>24</v>
      </c>
      <c r="B118" s="356">
        <v>45287</v>
      </c>
      <c r="C118" s="251"/>
      <c r="D118" s="251" t="s">
        <v>1095</v>
      </c>
      <c r="E118" s="223" t="s">
        <v>603</v>
      </c>
      <c r="F118" s="223">
        <v>142.5</v>
      </c>
      <c r="G118" s="223">
        <v>110</v>
      </c>
      <c r="H118" s="223">
        <v>170</v>
      </c>
      <c r="I118" s="218" t="s">
        <v>1096</v>
      </c>
      <c r="J118" s="319" t="s">
        <v>1114</v>
      </c>
      <c r="K118" s="320">
        <f>H118-F118</f>
        <v>27.5</v>
      </c>
      <c r="L118" s="321">
        <v>50</v>
      </c>
      <c r="M118" s="235">
        <f t="shared" ref="M118" si="94">(K118*N118)-L118</f>
        <v>1050</v>
      </c>
      <c r="N118" s="234">
        <v>40</v>
      </c>
      <c r="O118" s="102" t="s">
        <v>594</v>
      </c>
      <c r="P118" s="236">
        <v>45288</v>
      </c>
      <c r="Q118" s="273"/>
      <c r="R118" s="140"/>
      <c r="S118" s="55" t="s">
        <v>921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355">
        <v>25</v>
      </c>
      <c r="B119" s="356">
        <v>45287</v>
      </c>
      <c r="C119" s="251"/>
      <c r="D119" s="251" t="s">
        <v>1097</v>
      </c>
      <c r="E119" s="223" t="s">
        <v>603</v>
      </c>
      <c r="F119" s="223">
        <v>205</v>
      </c>
      <c r="G119" s="223">
        <v>70</v>
      </c>
      <c r="H119" s="223">
        <v>335</v>
      </c>
      <c r="I119" s="218" t="s">
        <v>1098</v>
      </c>
      <c r="J119" s="319" t="s">
        <v>1113</v>
      </c>
      <c r="K119" s="320">
        <f>H119-F119</f>
        <v>130</v>
      </c>
      <c r="L119" s="321">
        <v>50</v>
      </c>
      <c r="M119" s="235">
        <f t="shared" ref="M119:M120" si="95">(K119*N119)-L119</f>
        <v>1900</v>
      </c>
      <c r="N119" s="234">
        <v>15</v>
      </c>
      <c r="O119" s="102" t="s">
        <v>594</v>
      </c>
      <c r="P119" s="236">
        <v>45288</v>
      </c>
      <c r="Q119" s="273"/>
      <c r="R119" s="140"/>
      <c r="S119" s="55" t="s">
        <v>593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12.75" customHeight="1">
      <c r="A120" s="357">
        <v>26</v>
      </c>
      <c r="B120" s="358">
        <v>45289</v>
      </c>
      <c r="C120" s="315"/>
      <c r="D120" s="315" t="s">
        <v>1095</v>
      </c>
      <c r="E120" s="313" t="s">
        <v>603</v>
      </c>
      <c r="F120" s="313">
        <v>102.5</v>
      </c>
      <c r="G120" s="313">
        <v>70</v>
      </c>
      <c r="H120" s="313">
        <v>70</v>
      </c>
      <c r="I120" s="316" t="s">
        <v>1152</v>
      </c>
      <c r="J120" s="318" t="s">
        <v>1156</v>
      </c>
      <c r="K120" s="317">
        <f>H120-F120</f>
        <v>-32.5</v>
      </c>
      <c r="L120" s="309">
        <v>50</v>
      </c>
      <c r="M120" s="310">
        <f t="shared" si="95"/>
        <v>-1350</v>
      </c>
      <c r="N120" s="308">
        <v>40</v>
      </c>
      <c r="O120" s="311" t="s">
        <v>604</v>
      </c>
      <c r="P120" s="312">
        <v>45289</v>
      </c>
      <c r="Q120" s="273"/>
      <c r="R120" s="140"/>
      <c r="S120" s="55" t="s">
        <v>921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41"/>
      <c r="AH120" s="142"/>
      <c r="AI120" s="140"/>
      <c r="AJ120" s="140"/>
      <c r="AK120" s="141"/>
      <c r="AL120" s="141"/>
      <c r="AM120" s="141"/>
    </row>
    <row r="121" spans="1:39" ht="12.75" customHeight="1">
      <c r="A121" s="423">
        <v>27</v>
      </c>
      <c r="B121" s="425">
        <v>45289</v>
      </c>
      <c r="C121" s="274"/>
      <c r="D121" s="274" t="s">
        <v>1153</v>
      </c>
      <c r="E121" s="220" t="s">
        <v>603</v>
      </c>
      <c r="F121" s="220" t="s">
        <v>940</v>
      </c>
      <c r="G121" s="220"/>
      <c r="H121" s="220"/>
      <c r="I121" s="222"/>
      <c r="J121" s="421" t="s">
        <v>592</v>
      </c>
      <c r="K121" s="220"/>
      <c r="L121" s="294"/>
      <c r="M121" s="296"/>
      <c r="N121" s="220"/>
      <c r="O121" s="222"/>
      <c r="P121" s="291"/>
      <c r="Q121" s="273"/>
      <c r="R121" s="140"/>
      <c r="S121" s="427" t="s">
        <v>593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41"/>
      <c r="AH121" s="142"/>
      <c r="AI121" s="140"/>
      <c r="AJ121" s="140"/>
      <c r="AK121" s="141"/>
      <c r="AL121" s="141"/>
      <c r="AM121" s="141"/>
    </row>
    <row r="122" spans="1:39" ht="12.75" customHeight="1">
      <c r="A122" s="424"/>
      <c r="B122" s="426"/>
      <c r="C122" s="274"/>
      <c r="D122" s="274" t="s">
        <v>1154</v>
      </c>
      <c r="E122" s="220" t="s">
        <v>938</v>
      </c>
      <c r="F122" s="220" t="s">
        <v>1155</v>
      </c>
      <c r="G122" s="220"/>
      <c r="H122" s="220"/>
      <c r="I122" s="222"/>
      <c r="J122" s="422"/>
      <c r="K122" s="220"/>
      <c r="L122" s="294"/>
      <c r="M122" s="296"/>
      <c r="N122" s="220"/>
      <c r="O122" s="222"/>
      <c r="P122" s="291"/>
      <c r="Q122" s="273"/>
      <c r="R122" s="140"/>
      <c r="S122" s="42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41"/>
      <c r="AH122" s="142"/>
      <c r="AI122" s="140"/>
      <c r="AJ122" s="140"/>
      <c r="AK122" s="141"/>
      <c r="AL122" s="141"/>
      <c r="AM122" s="141"/>
    </row>
    <row r="123" spans="1:39" ht="12.75" customHeight="1">
      <c r="A123" s="344"/>
      <c r="B123" s="333"/>
      <c r="C123" s="274"/>
      <c r="D123" s="274"/>
      <c r="E123" s="220"/>
      <c r="F123" s="220"/>
      <c r="G123" s="220"/>
      <c r="H123" s="220"/>
      <c r="I123" s="222"/>
      <c r="J123" s="343"/>
      <c r="K123" s="220"/>
      <c r="L123" s="294"/>
      <c r="M123" s="296"/>
      <c r="N123" s="220"/>
      <c r="O123" s="222"/>
      <c r="P123" s="291"/>
      <c r="Q123" s="273"/>
      <c r="R123" s="140"/>
      <c r="S123" s="5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41"/>
      <c r="AH123" s="142"/>
      <c r="AI123" s="140"/>
      <c r="AJ123" s="140"/>
      <c r="AK123" s="141"/>
      <c r="AL123" s="141"/>
      <c r="AM123" s="141"/>
    </row>
    <row r="124" spans="1:39" ht="12.75" customHeight="1">
      <c r="A124" s="220"/>
      <c r="B124" s="291"/>
      <c r="C124" s="274"/>
      <c r="D124" s="274"/>
      <c r="E124" s="220"/>
      <c r="F124" s="220"/>
      <c r="G124" s="220"/>
      <c r="H124" s="220"/>
      <c r="I124" s="222"/>
      <c r="J124" s="222"/>
      <c r="K124" s="220"/>
      <c r="L124" s="294"/>
      <c r="M124" s="296"/>
      <c r="N124" s="220"/>
      <c r="O124" s="222"/>
      <c r="P124" s="291"/>
      <c r="Q124" s="273"/>
      <c r="R124" s="140"/>
      <c r="S124" s="5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41"/>
      <c r="AH124" s="142"/>
      <c r="AI124" s="140"/>
      <c r="AJ124" s="140"/>
      <c r="AK124" s="141"/>
      <c r="AL124" s="141"/>
      <c r="AM124" s="141"/>
    </row>
    <row r="125" spans="1:39" ht="38.25" customHeight="1">
      <c r="A125" s="93" t="s">
        <v>615</v>
      </c>
      <c r="B125" s="148"/>
      <c r="C125" s="148"/>
      <c r="D125" s="149"/>
      <c r="E125" s="129"/>
      <c r="F125" s="6"/>
      <c r="G125" s="6"/>
      <c r="H125" s="130"/>
      <c r="I125" s="150"/>
      <c r="J125" s="1"/>
      <c r="K125" s="6"/>
      <c r="L125" s="6"/>
      <c r="M125" s="6"/>
      <c r="N125" s="1"/>
      <c r="O125" s="1"/>
      <c r="R125" s="1"/>
      <c r="S125" s="6"/>
      <c r="T125" s="1"/>
      <c r="U125" s="1"/>
      <c r="V125" s="1"/>
      <c r="W125" s="1"/>
      <c r="X125" s="1"/>
      <c r="Y125" s="6"/>
      <c r="Z125" s="1"/>
      <c r="AA125" s="1"/>
      <c r="AB125" s="1"/>
      <c r="AC125" s="1"/>
      <c r="AD125" s="1"/>
      <c r="AE125" s="6"/>
      <c r="AF125" s="1"/>
      <c r="AG125" s="1"/>
      <c r="AH125" s="1"/>
      <c r="AI125" s="1"/>
      <c r="AJ125" s="1"/>
      <c r="AK125" s="6"/>
      <c r="AL125" s="1"/>
    </row>
    <row r="126" spans="1:39" ht="38.25">
      <c r="A126" s="94" t="s">
        <v>16</v>
      </c>
      <c r="B126" s="95" t="s">
        <v>566</v>
      </c>
      <c r="C126" s="95"/>
      <c r="D126" s="96" t="s">
        <v>578</v>
      </c>
      <c r="E126" s="95" t="s">
        <v>579</v>
      </c>
      <c r="F126" s="95" t="s">
        <v>580</v>
      </c>
      <c r="G126" s="95" t="s">
        <v>581</v>
      </c>
      <c r="H126" s="95" t="s">
        <v>582</v>
      </c>
      <c r="I126" s="95" t="s">
        <v>583</v>
      </c>
      <c r="J126" s="94" t="s">
        <v>584</v>
      </c>
      <c r="K126" s="133" t="s">
        <v>602</v>
      </c>
      <c r="L126" s="134" t="s">
        <v>586</v>
      </c>
      <c r="M126" s="97" t="s">
        <v>587</v>
      </c>
      <c r="N126" s="95" t="s">
        <v>588</v>
      </c>
      <c r="O126" s="96" t="s">
        <v>589</v>
      </c>
      <c r="P126" s="231" t="s">
        <v>590</v>
      </c>
      <c r="Q126" s="233" t="s">
        <v>878</v>
      </c>
      <c r="R126" s="37"/>
      <c r="S126" s="6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4.25" customHeight="1">
      <c r="A127" s="98">
        <v>1</v>
      </c>
      <c r="B127" s="99">
        <v>45252</v>
      </c>
      <c r="C127" s="143"/>
      <c r="D127" s="143" t="s">
        <v>365</v>
      </c>
      <c r="E127" s="98" t="s">
        <v>591</v>
      </c>
      <c r="F127" s="98" t="s">
        <v>895</v>
      </c>
      <c r="G127" s="98">
        <v>2480</v>
      </c>
      <c r="H127" s="98"/>
      <c r="I127" s="98" t="s">
        <v>896</v>
      </c>
      <c r="J127" s="100" t="s">
        <v>592</v>
      </c>
      <c r="K127" s="100"/>
      <c r="L127" s="101"/>
      <c r="M127" s="298"/>
      <c r="N127" s="295"/>
      <c r="O127" s="299"/>
      <c r="P127" s="224">
        <f>VLOOKUP(D127,'MidCap Intra'!$B$11:$C$568,2,0)</f>
        <v>2651.4</v>
      </c>
      <c r="Q127" s="221"/>
      <c r="R127" s="37"/>
      <c r="S127" s="37" t="s">
        <v>593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4.25" customHeight="1">
      <c r="A128" s="98">
        <v>2</v>
      </c>
      <c r="B128" s="99">
        <v>45261</v>
      </c>
      <c r="C128" s="143"/>
      <c r="D128" s="143" t="s">
        <v>406</v>
      </c>
      <c r="E128" s="98" t="s">
        <v>591</v>
      </c>
      <c r="F128" s="98" t="s">
        <v>919</v>
      </c>
      <c r="G128" s="98">
        <v>477</v>
      </c>
      <c r="H128" s="98"/>
      <c r="I128" s="98" t="s">
        <v>920</v>
      </c>
      <c r="J128" s="100" t="s">
        <v>592</v>
      </c>
      <c r="K128" s="100"/>
      <c r="L128" s="297"/>
      <c r="M128" s="228"/>
      <c r="N128" s="222"/>
      <c r="O128" s="229"/>
      <c r="P128" s="224">
        <f>VLOOKUP(D128,'MidCap Intra'!$B$11:$C$568,2,0)</f>
        <v>539.9</v>
      </c>
      <c r="Q128" s="221"/>
      <c r="R128" s="37"/>
      <c r="S128" s="37" t="s">
        <v>593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1:39" ht="14.25" customHeight="1">
      <c r="A129" s="98">
        <v>3</v>
      </c>
      <c r="B129" s="99">
        <v>45271</v>
      </c>
      <c r="C129" s="143"/>
      <c r="D129" s="143" t="s">
        <v>447</v>
      </c>
      <c r="E129" s="98" t="s">
        <v>591</v>
      </c>
      <c r="F129" s="98" t="s">
        <v>990</v>
      </c>
      <c r="G129" s="98">
        <v>390</v>
      </c>
      <c r="H129" s="98"/>
      <c r="I129" s="98" t="s">
        <v>989</v>
      </c>
      <c r="J129" s="100" t="s">
        <v>592</v>
      </c>
      <c r="K129" s="100"/>
      <c r="L129" s="297"/>
      <c r="M129" s="228"/>
      <c r="N129" s="222"/>
      <c r="O129" s="229"/>
      <c r="P129" s="224">
        <f>VLOOKUP(D129,'MidCap Intra'!$B$11:$C$568,2,0)</f>
        <v>455.05</v>
      </c>
      <c r="Q129" s="221"/>
      <c r="R129" s="37"/>
      <c r="S129" s="37" t="s">
        <v>593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4.25" customHeight="1">
      <c r="A130" s="98"/>
      <c r="B130" s="99"/>
      <c r="C130" s="143"/>
      <c r="D130" s="143"/>
      <c r="E130" s="98"/>
      <c r="F130" s="98"/>
      <c r="G130" s="98"/>
      <c r="H130" s="98"/>
      <c r="I130" s="98"/>
      <c r="J130" s="100"/>
      <c r="K130" s="100"/>
      <c r="L130" s="297"/>
      <c r="M130" s="228"/>
      <c r="N130" s="222"/>
      <c r="O130" s="229"/>
      <c r="P130" s="221"/>
      <c r="Q130" s="221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2.75" customHeight="1">
      <c r="A131" s="98"/>
      <c r="B131" s="99"/>
      <c r="C131" s="143"/>
      <c r="D131" s="143"/>
      <c r="E131" s="98"/>
      <c r="F131" s="98"/>
      <c r="G131" s="98"/>
      <c r="H131" s="98"/>
      <c r="I131" s="98"/>
      <c r="J131" s="100"/>
      <c r="K131" s="100"/>
      <c r="L131" s="297"/>
      <c r="M131" s="300"/>
      <c r="N131" s="222"/>
      <c r="O131" s="222"/>
      <c r="P131" s="221"/>
      <c r="Q131" s="221"/>
      <c r="S131" s="6"/>
      <c r="T131" s="1"/>
      <c r="U131" s="1"/>
      <c r="V131" s="1"/>
      <c r="W131" s="1"/>
      <c r="X131" s="1"/>
      <c r="Y131" s="1"/>
      <c r="Z131" s="1"/>
    </row>
    <row r="132" spans="1:39" ht="12.75" customHeight="1">
      <c r="A132" s="115" t="s">
        <v>595</v>
      </c>
      <c r="B132" s="115"/>
      <c r="C132" s="115"/>
      <c r="D132" s="115"/>
      <c r="E132" s="37"/>
      <c r="F132" s="122" t="s">
        <v>597</v>
      </c>
      <c r="G132" s="55"/>
      <c r="H132" s="55"/>
      <c r="I132" s="55"/>
      <c r="J132" s="6"/>
      <c r="K132" s="135"/>
      <c r="L132" s="136"/>
      <c r="M132" s="6"/>
      <c r="N132" s="105"/>
      <c r="O132" s="15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39" ht="12.75" customHeight="1">
      <c r="A133" s="121" t="s">
        <v>596</v>
      </c>
      <c r="B133" s="115"/>
      <c r="C133" s="115"/>
      <c r="D133" s="115"/>
      <c r="E133" s="6"/>
      <c r="F133" s="122" t="s">
        <v>600</v>
      </c>
      <c r="G133" s="6"/>
      <c r="H133" s="6" t="s">
        <v>617</v>
      </c>
      <c r="I133" s="6"/>
      <c r="J133" s="1"/>
      <c r="K133" s="6"/>
      <c r="L133" s="6"/>
      <c r="M133" s="6"/>
      <c r="N133" s="1"/>
      <c r="O133" s="1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39" ht="12.75" customHeight="1">
      <c r="A134" s="121"/>
      <c r="B134" s="115"/>
      <c r="C134" s="115"/>
      <c r="D134" s="115"/>
      <c r="E134" s="6"/>
      <c r="F134" s="122"/>
      <c r="G134" s="6"/>
      <c r="H134" s="6"/>
      <c r="I134" s="6"/>
      <c r="J134" s="1"/>
      <c r="K134" s="6"/>
      <c r="L134" s="6"/>
      <c r="M134" s="6"/>
      <c r="N134" s="1"/>
      <c r="O134" s="1"/>
      <c r="R134" s="1"/>
      <c r="S134" s="55"/>
      <c r="T134" s="1"/>
      <c r="U134" s="1"/>
      <c r="V134" s="1"/>
      <c r="W134" s="1"/>
      <c r="X134" s="1"/>
      <c r="Y134" s="1"/>
      <c r="Z134" s="1"/>
      <c r="AA134" s="1"/>
    </row>
    <row r="135" spans="1:39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39" ht="12.75" customHeight="1">
      <c r="A136" s="121"/>
      <c r="B136" s="115"/>
      <c r="C136" s="115"/>
      <c r="D136" s="115"/>
      <c r="E136" s="6"/>
      <c r="F136" s="122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39" ht="12.75" customHeight="1">
      <c r="A137" s="121"/>
      <c r="B137" s="115"/>
      <c r="C137" s="115"/>
      <c r="D137" s="115"/>
      <c r="E137" s="6"/>
      <c r="F137" s="122"/>
      <c r="G137" s="55"/>
      <c r="H137" s="37"/>
      <c r="I137" s="55"/>
      <c r="J137" s="6"/>
      <c r="K137" s="135"/>
      <c r="L137" s="136"/>
      <c r="M137" s="6"/>
      <c r="N137" s="105"/>
      <c r="O137" s="137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39" ht="12.75" customHeight="1">
      <c r="A138" s="121"/>
      <c r="B138" s="115"/>
      <c r="C138" s="115"/>
      <c r="D138" s="115"/>
      <c r="E138" s="6"/>
      <c r="F138" s="122"/>
      <c r="G138" s="55"/>
      <c r="H138" s="37"/>
      <c r="I138" s="55"/>
      <c r="J138" s="6"/>
      <c r="K138" s="135"/>
      <c r="L138" s="136"/>
      <c r="M138" s="6"/>
      <c r="N138" s="105"/>
      <c r="O138" s="137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21"/>
      <c r="B139" s="115"/>
      <c r="C139" s="115"/>
      <c r="D139" s="115"/>
      <c r="E139" s="6"/>
      <c r="F139" s="122"/>
      <c r="G139" s="55"/>
      <c r="H139" s="37"/>
      <c r="I139" s="55"/>
      <c r="J139" s="6"/>
      <c r="K139" s="135"/>
      <c r="L139" s="136"/>
      <c r="M139" s="6"/>
      <c r="N139" s="105"/>
      <c r="O139" s="137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21"/>
      <c r="B140" s="115"/>
      <c r="C140" s="115"/>
      <c r="D140" s="115"/>
      <c r="E140" s="6"/>
      <c r="F140" s="122"/>
      <c r="G140" s="55"/>
      <c r="H140" s="37"/>
      <c r="I140" s="55"/>
      <c r="J140" s="6"/>
      <c r="K140" s="135"/>
      <c r="L140" s="136"/>
      <c r="M140" s="6"/>
      <c r="N140" s="105"/>
      <c r="O140" s="137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55"/>
      <c r="B141" s="104"/>
      <c r="C141" s="104"/>
      <c r="D141" s="37"/>
      <c r="E141" s="55"/>
      <c r="F141" s="55"/>
      <c r="G141" s="55"/>
      <c r="H141" s="37"/>
      <c r="I141" s="55"/>
      <c r="J141" s="6"/>
      <c r="K141" s="135"/>
      <c r="L141" s="136"/>
      <c r="M141" s="6"/>
      <c r="N141" s="105"/>
      <c r="O141" s="137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38.25" customHeight="1">
      <c r="A142" s="37"/>
      <c r="B142" s="152" t="s">
        <v>618</v>
      </c>
      <c r="C142" s="152"/>
      <c r="D142" s="152"/>
      <c r="E142" s="152"/>
      <c r="F142" s="6"/>
      <c r="G142" s="6"/>
      <c r="H142" s="131"/>
      <c r="I142" s="6"/>
      <c r="J142" s="131"/>
      <c r="K142" s="132"/>
      <c r="L142" s="6"/>
      <c r="M142" s="6"/>
      <c r="N142" s="1"/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94" t="s">
        <v>16</v>
      </c>
      <c r="B143" s="95" t="s">
        <v>566</v>
      </c>
      <c r="C143" s="95"/>
      <c r="D143" s="96" t="s">
        <v>578</v>
      </c>
      <c r="E143" s="95" t="s">
        <v>579</v>
      </c>
      <c r="F143" s="95" t="s">
        <v>580</v>
      </c>
      <c r="G143" s="95" t="s">
        <v>619</v>
      </c>
      <c r="H143" s="95" t="s">
        <v>620</v>
      </c>
      <c r="I143" s="95" t="s">
        <v>583</v>
      </c>
      <c r="J143" s="153" t="s">
        <v>584</v>
      </c>
      <c r="K143" s="95" t="s">
        <v>585</v>
      </c>
      <c r="L143" s="95" t="s">
        <v>621</v>
      </c>
      <c r="M143" s="95" t="s">
        <v>588</v>
      </c>
      <c r="N143" s="96" t="s">
        <v>589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54">
        <v>1</v>
      </c>
      <c r="B144" s="155">
        <v>41579</v>
      </c>
      <c r="C144" s="155"/>
      <c r="D144" s="156" t="s">
        <v>622</v>
      </c>
      <c r="E144" s="157" t="s">
        <v>591</v>
      </c>
      <c r="F144" s="158">
        <v>82</v>
      </c>
      <c r="G144" s="157" t="s">
        <v>623</v>
      </c>
      <c r="H144" s="157">
        <v>100</v>
      </c>
      <c r="I144" s="159">
        <v>100</v>
      </c>
      <c r="J144" s="160" t="s">
        <v>624</v>
      </c>
      <c r="K144" s="161">
        <f t="shared" ref="K144:K196" si="96">H144-F144</f>
        <v>18</v>
      </c>
      <c r="L144" s="162">
        <f t="shared" ref="L144:L196" si="97">K144/F144</f>
        <v>0.21951219512195122</v>
      </c>
      <c r="M144" s="157" t="s">
        <v>594</v>
      </c>
      <c r="N144" s="163">
        <v>42657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</v>
      </c>
      <c r="B145" s="155">
        <v>41794</v>
      </c>
      <c r="C145" s="155"/>
      <c r="D145" s="156" t="s">
        <v>625</v>
      </c>
      <c r="E145" s="157" t="s">
        <v>603</v>
      </c>
      <c r="F145" s="158">
        <v>257</v>
      </c>
      <c r="G145" s="157" t="s">
        <v>623</v>
      </c>
      <c r="H145" s="157">
        <v>300</v>
      </c>
      <c r="I145" s="159">
        <v>300</v>
      </c>
      <c r="J145" s="160" t="s">
        <v>624</v>
      </c>
      <c r="K145" s="161">
        <f t="shared" si="96"/>
        <v>43</v>
      </c>
      <c r="L145" s="162">
        <f t="shared" si="97"/>
        <v>0.16731517509727625</v>
      </c>
      <c r="M145" s="157" t="s">
        <v>594</v>
      </c>
      <c r="N145" s="163">
        <v>41822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3</v>
      </c>
      <c r="B146" s="155">
        <v>41828</v>
      </c>
      <c r="C146" s="155"/>
      <c r="D146" s="156" t="s">
        <v>626</v>
      </c>
      <c r="E146" s="157" t="s">
        <v>603</v>
      </c>
      <c r="F146" s="158">
        <v>393</v>
      </c>
      <c r="G146" s="157" t="s">
        <v>623</v>
      </c>
      <c r="H146" s="157">
        <v>468</v>
      </c>
      <c r="I146" s="159">
        <v>468</v>
      </c>
      <c r="J146" s="160" t="s">
        <v>624</v>
      </c>
      <c r="K146" s="161">
        <f t="shared" si="96"/>
        <v>75</v>
      </c>
      <c r="L146" s="162">
        <f t="shared" si="97"/>
        <v>0.19083969465648856</v>
      </c>
      <c r="M146" s="157" t="s">
        <v>594</v>
      </c>
      <c r="N146" s="163">
        <v>41863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</v>
      </c>
      <c r="B147" s="155">
        <v>41857</v>
      </c>
      <c r="C147" s="155"/>
      <c r="D147" s="156" t="s">
        <v>627</v>
      </c>
      <c r="E147" s="157" t="s">
        <v>603</v>
      </c>
      <c r="F147" s="158">
        <v>205</v>
      </c>
      <c r="G147" s="157" t="s">
        <v>623</v>
      </c>
      <c r="H147" s="157">
        <v>275</v>
      </c>
      <c r="I147" s="159">
        <v>250</v>
      </c>
      <c r="J147" s="160" t="s">
        <v>624</v>
      </c>
      <c r="K147" s="161">
        <f t="shared" si="96"/>
        <v>70</v>
      </c>
      <c r="L147" s="162">
        <f t="shared" si="97"/>
        <v>0.34146341463414637</v>
      </c>
      <c r="M147" s="157" t="s">
        <v>594</v>
      </c>
      <c r="N147" s="163">
        <v>41962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</v>
      </c>
      <c r="B148" s="155">
        <v>41886</v>
      </c>
      <c r="C148" s="155"/>
      <c r="D148" s="156" t="s">
        <v>628</v>
      </c>
      <c r="E148" s="157" t="s">
        <v>603</v>
      </c>
      <c r="F148" s="158">
        <v>162</v>
      </c>
      <c r="G148" s="157" t="s">
        <v>623</v>
      </c>
      <c r="H148" s="157">
        <v>190</v>
      </c>
      <c r="I148" s="159">
        <v>190</v>
      </c>
      <c r="J148" s="160" t="s">
        <v>624</v>
      </c>
      <c r="K148" s="161">
        <f t="shared" si="96"/>
        <v>28</v>
      </c>
      <c r="L148" s="162">
        <f t="shared" si="97"/>
        <v>0.1728395061728395</v>
      </c>
      <c r="M148" s="157" t="s">
        <v>594</v>
      </c>
      <c r="N148" s="163">
        <v>42006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</v>
      </c>
      <c r="B149" s="155">
        <v>41886</v>
      </c>
      <c r="C149" s="155"/>
      <c r="D149" s="156" t="s">
        <v>629</v>
      </c>
      <c r="E149" s="157" t="s">
        <v>603</v>
      </c>
      <c r="F149" s="158">
        <v>75</v>
      </c>
      <c r="G149" s="157" t="s">
        <v>623</v>
      </c>
      <c r="H149" s="157">
        <v>91.5</v>
      </c>
      <c r="I149" s="159" t="s">
        <v>616</v>
      </c>
      <c r="J149" s="160" t="s">
        <v>630</v>
      </c>
      <c r="K149" s="161">
        <f t="shared" si="96"/>
        <v>16.5</v>
      </c>
      <c r="L149" s="162">
        <f t="shared" si="97"/>
        <v>0.22</v>
      </c>
      <c r="M149" s="157" t="s">
        <v>594</v>
      </c>
      <c r="N149" s="163">
        <v>41954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</v>
      </c>
      <c r="B150" s="155">
        <v>41913</v>
      </c>
      <c r="C150" s="155"/>
      <c r="D150" s="156" t="s">
        <v>631</v>
      </c>
      <c r="E150" s="157" t="s">
        <v>603</v>
      </c>
      <c r="F150" s="158">
        <v>850</v>
      </c>
      <c r="G150" s="157" t="s">
        <v>623</v>
      </c>
      <c r="H150" s="157">
        <v>982.5</v>
      </c>
      <c r="I150" s="159">
        <v>1050</v>
      </c>
      <c r="J150" s="160" t="s">
        <v>632</v>
      </c>
      <c r="K150" s="161">
        <f t="shared" si="96"/>
        <v>132.5</v>
      </c>
      <c r="L150" s="162">
        <f t="shared" si="97"/>
        <v>0.15588235294117647</v>
      </c>
      <c r="M150" s="157" t="s">
        <v>594</v>
      </c>
      <c r="N150" s="163">
        <v>42039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</v>
      </c>
      <c r="B151" s="155">
        <v>41913</v>
      </c>
      <c r="C151" s="155"/>
      <c r="D151" s="156" t="s">
        <v>633</v>
      </c>
      <c r="E151" s="157" t="s">
        <v>603</v>
      </c>
      <c r="F151" s="158">
        <v>475</v>
      </c>
      <c r="G151" s="157" t="s">
        <v>623</v>
      </c>
      <c r="H151" s="157">
        <v>515</v>
      </c>
      <c r="I151" s="159">
        <v>600</v>
      </c>
      <c r="J151" s="160" t="s">
        <v>634</v>
      </c>
      <c r="K151" s="161">
        <f t="shared" si="96"/>
        <v>40</v>
      </c>
      <c r="L151" s="162">
        <f t="shared" si="97"/>
        <v>8.4210526315789472E-2</v>
      </c>
      <c r="M151" s="157" t="s">
        <v>594</v>
      </c>
      <c r="N151" s="163">
        <v>41939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9</v>
      </c>
      <c r="B152" s="155">
        <v>41913</v>
      </c>
      <c r="C152" s="155"/>
      <c r="D152" s="156" t="s">
        <v>635</v>
      </c>
      <c r="E152" s="157" t="s">
        <v>603</v>
      </c>
      <c r="F152" s="158">
        <v>86</v>
      </c>
      <c r="G152" s="157" t="s">
        <v>623</v>
      </c>
      <c r="H152" s="157">
        <v>99</v>
      </c>
      <c r="I152" s="159">
        <v>140</v>
      </c>
      <c r="J152" s="160" t="s">
        <v>636</v>
      </c>
      <c r="K152" s="161">
        <f t="shared" si="96"/>
        <v>13</v>
      </c>
      <c r="L152" s="162">
        <f t="shared" si="97"/>
        <v>0.15116279069767441</v>
      </c>
      <c r="M152" s="157" t="s">
        <v>594</v>
      </c>
      <c r="N152" s="163">
        <v>41939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10</v>
      </c>
      <c r="B153" s="155">
        <v>41926</v>
      </c>
      <c r="C153" s="155"/>
      <c r="D153" s="156" t="s">
        <v>637</v>
      </c>
      <c r="E153" s="157" t="s">
        <v>603</v>
      </c>
      <c r="F153" s="158">
        <v>496.6</v>
      </c>
      <c r="G153" s="157" t="s">
        <v>623</v>
      </c>
      <c r="H153" s="157">
        <v>621</v>
      </c>
      <c r="I153" s="159">
        <v>580</v>
      </c>
      <c r="J153" s="160" t="s">
        <v>624</v>
      </c>
      <c r="K153" s="161">
        <f t="shared" si="96"/>
        <v>124.39999999999998</v>
      </c>
      <c r="L153" s="162">
        <f t="shared" si="97"/>
        <v>0.25050342327829234</v>
      </c>
      <c r="M153" s="157" t="s">
        <v>594</v>
      </c>
      <c r="N153" s="163">
        <v>42605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11</v>
      </c>
      <c r="B154" s="155">
        <v>41926</v>
      </c>
      <c r="C154" s="155"/>
      <c r="D154" s="156" t="s">
        <v>638</v>
      </c>
      <c r="E154" s="157" t="s">
        <v>603</v>
      </c>
      <c r="F154" s="158">
        <v>2481.9</v>
      </c>
      <c r="G154" s="157" t="s">
        <v>623</v>
      </c>
      <c r="H154" s="157">
        <v>2840</v>
      </c>
      <c r="I154" s="159">
        <v>2870</v>
      </c>
      <c r="J154" s="160" t="s">
        <v>639</v>
      </c>
      <c r="K154" s="161">
        <f t="shared" si="96"/>
        <v>358.09999999999991</v>
      </c>
      <c r="L154" s="162">
        <f t="shared" si="97"/>
        <v>0.14428462065353154</v>
      </c>
      <c r="M154" s="157" t="s">
        <v>594</v>
      </c>
      <c r="N154" s="163">
        <v>42017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12</v>
      </c>
      <c r="B155" s="155">
        <v>41928</v>
      </c>
      <c r="C155" s="155"/>
      <c r="D155" s="156" t="s">
        <v>640</v>
      </c>
      <c r="E155" s="157" t="s">
        <v>603</v>
      </c>
      <c r="F155" s="158">
        <v>84.5</v>
      </c>
      <c r="G155" s="157" t="s">
        <v>623</v>
      </c>
      <c r="H155" s="157">
        <v>93</v>
      </c>
      <c r="I155" s="159">
        <v>110</v>
      </c>
      <c r="J155" s="160" t="s">
        <v>641</v>
      </c>
      <c r="K155" s="161">
        <f t="shared" si="96"/>
        <v>8.5</v>
      </c>
      <c r="L155" s="162">
        <f t="shared" si="97"/>
        <v>0.10059171597633136</v>
      </c>
      <c r="M155" s="157" t="s">
        <v>594</v>
      </c>
      <c r="N155" s="163">
        <v>41939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13</v>
      </c>
      <c r="B156" s="155">
        <v>41928</v>
      </c>
      <c r="C156" s="155"/>
      <c r="D156" s="156" t="s">
        <v>642</v>
      </c>
      <c r="E156" s="157" t="s">
        <v>603</v>
      </c>
      <c r="F156" s="158">
        <v>401</v>
      </c>
      <c r="G156" s="157" t="s">
        <v>623</v>
      </c>
      <c r="H156" s="157">
        <v>428</v>
      </c>
      <c r="I156" s="159">
        <v>450</v>
      </c>
      <c r="J156" s="160" t="s">
        <v>643</v>
      </c>
      <c r="K156" s="161">
        <f t="shared" si="96"/>
        <v>27</v>
      </c>
      <c r="L156" s="162">
        <f t="shared" si="97"/>
        <v>6.7331670822942641E-2</v>
      </c>
      <c r="M156" s="157" t="s">
        <v>594</v>
      </c>
      <c r="N156" s="163">
        <v>42020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14</v>
      </c>
      <c r="B157" s="155">
        <v>41928</v>
      </c>
      <c r="C157" s="155"/>
      <c r="D157" s="156" t="s">
        <v>644</v>
      </c>
      <c r="E157" s="157" t="s">
        <v>603</v>
      </c>
      <c r="F157" s="158">
        <v>101</v>
      </c>
      <c r="G157" s="157" t="s">
        <v>623</v>
      </c>
      <c r="H157" s="157">
        <v>112</v>
      </c>
      <c r="I157" s="159">
        <v>120</v>
      </c>
      <c r="J157" s="160" t="s">
        <v>645</v>
      </c>
      <c r="K157" s="161">
        <f t="shared" si="96"/>
        <v>11</v>
      </c>
      <c r="L157" s="162">
        <f t="shared" si="97"/>
        <v>0.10891089108910891</v>
      </c>
      <c r="M157" s="157" t="s">
        <v>594</v>
      </c>
      <c r="N157" s="163">
        <v>41939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15</v>
      </c>
      <c r="B158" s="155">
        <v>41954</v>
      </c>
      <c r="C158" s="155"/>
      <c r="D158" s="156" t="s">
        <v>646</v>
      </c>
      <c r="E158" s="157" t="s">
        <v>603</v>
      </c>
      <c r="F158" s="158">
        <v>59</v>
      </c>
      <c r="G158" s="157" t="s">
        <v>623</v>
      </c>
      <c r="H158" s="157">
        <v>76</v>
      </c>
      <c r="I158" s="159">
        <v>76</v>
      </c>
      <c r="J158" s="160" t="s">
        <v>624</v>
      </c>
      <c r="K158" s="161">
        <f t="shared" si="96"/>
        <v>17</v>
      </c>
      <c r="L158" s="162">
        <f t="shared" si="97"/>
        <v>0.28813559322033899</v>
      </c>
      <c r="M158" s="157" t="s">
        <v>594</v>
      </c>
      <c r="N158" s="163">
        <v>43032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16</v>
      </c>
      <c r="B159" s="155">
        <v>41954</v>
      </c>
      <c r="C159" s="155"/>
      <c r="D159" s="156" t="s">
        <v>635</v>
      </c>
      <c r="E159" s="157" t="s">
        <v>603</v>
      </c>
      <c r="F159" s="158">
        <v>99</v>
      </c>
      <c r="G159" s="157" t="s">
        <v>623</v>
      </c>
      <c r="H159" s="157">
        <v>120</v>
      </c>
      <c r="I159" s="159">
        <v>120</v>
      </c>
      <c r="J159" s="160" t="s">
        <v>612</v>
      </c>
      <c r="K159" s="161">
        <f t="shared" si="96"/>
        <v>21</v>
      </c>
      <c r="L159" s="162">
        <f t="shared" si="97"/>
        <v>0.21212121212121213</v>
      </c>
      <c r="M159" s="157" t="s">
        <v>594</v>
      </c>
      <c r="N159" s="163">
        <v>41960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17</v>
      </c>
      <c r="B160" s="155">
        <v>41956</v>
      </c>
      <c r="C160" s="155"/>
      <c r="D160" s="156" t="s">
        <v>647</v>
      </c>
      <c r="E160" s="157" t="s">
        <v>603</v>
      </c>
      <c r="F160" s="158">
        <v>22</v>
      </c>
      <c r="G160" s="157" t="s">
        <v>623</v>
      </c>
      <c r="H160" s="157">
        <v>33.549999999999997</v>
      </c>
      <c r="I160" s="159">
        <v>32</v>
      </c>
      <c r="J160" s="160" t="s">
        <v>648</v>
      </c>
      <c r="K160" s="161">
        <f t="shared" si="96"/>
        <v>11.549999999999997</v>
      </c>
      <c r="L160" s="162">
        <f t="shared" si="97"/>
        <v>0.52499999999999991</v>
      </c>
      <c r="M160" s="157" t="s">
        <v>594</v>
      </c>
      <c r="N160" s="163">
        <v>42188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18</v>
      </c>
      <c r="B161" s="155">
        <v>41976</v>
      </c>
      <c r="C161" s="155"/>
      <c r="D161" s="156" t="s">
        <v>649</v>
      </c>
      <c r="E161" s="157" t="s">
        <v>603</v>
      </c>
      <c r="F161" s="158">
        <v>440</v>
      </c>
      <c r="G161" s="157" t="s">
        <v>623</v>
      </c>
      <c r="H161" s="157">
        <v>520</v>
      </c>
      <c r="I161" s="159">
        <v>520</v>
      </c>
      <c r="J161" s="160" t="s">
        <v>650</v>
      </c>
      <c r="K161" s="161">
        <f t="shared" si="96"/>
        <v>80</v>
      </c>
      <c r="L161" s="162">
        <f t="shared" si="97"/>
        <v>0.18181818181818182</v>
      </c>
      <c r="M161" s="157" t="s">
        <v>594</v>
      </c>
      <c r="N161" s="163">
        <v>42208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19</v>
      </c>
      <c r="B162" s="155">
        <v>41976</v>
      </c>
      <c r="C162" s="155"/>
      <c r="D162" s="156" t="s">
        <v>651</v>
      </c>
      <c r="E162" s="157" t="s">
        <v>603</v>
      </c>
      <c r="F162" s="158">
        <v>360</v>
      </c>
      <c r="G162" s="157" t="s">
        <v>623</v>
      </c>
      <c r="H162" s="157">
        <v>427</v>
      </c>
      <c r="I162" s="159">
        <v>425</v>
      </c>
      <c r="J162" s="160" t="s">
        <v>652</v>
      </c>
      <c r="K162" s="161">
        <f t="shared" si="96"/>
        <v>67</v>
      </c>
      <c r="L162" s="162">
        <f t="shared" si="97"/>
        <v>0.18611111111111112</v>
      </c>
      <c r="M162" s="157" t="s">
        <v>594</v>
      </c>
      <c r="N162" s="163">
        <v>42058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20</v>
      </c>
      <c r="B163" s="155">
        <v>42012</v>
      </c>
      <c r="C163" s="155"/>
      <c r="D163" s="156" t="s">
        <v>653</v>
      </c>
      <c r="E163" s="157" t="s">
        <v>603</v>
      </c>
      <c r="F163" s="158">
        <v>360</v>
      </c>
      <c r="G163" s="157" t="s">
        <v>623</v>
      </c>
      <c r="H163" s="157">
        <v>455</v>
      </c>
      <c r="I163" s="159">
        <v>420</v>
      </c>
      <c r="J163" s="160" t="s">
        <v>654</v>
      </c>
      <c r="K163" s="161">
        <f t="shared" si="96"/>
        <v>95</v>
      </c>
      <c r="L163" s="162">
        <f t="shared" si="97"/>
        <v>0.2638888888888889</v>
      </c>
      <c r="M163" s="157" t="s">
        <v>594</v>
      </c>
      <c r="N163" s="163">
        <v>42024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21</v>
      </c>
      <c r="B164" s="155">
        <v>42012</v>
      </c>
      <c r="C164" s="155"/>
      <c r="D164" s="156" t="s">
        <v>655</v>
      </c>
      <c r="E164" s="157" t="s">
        <v>603</v>
      </c>
      <c r="F164" s="158">
        <v>130</v>
      </c>
      <c r="G164" s="157"/>
      <c r="H164" s="157">
        <v>175.5</v>
      </c>
      <c r="I164" s="159">
        <v>165</v>
      </c>
      <c r="J164" s="160" t="s">
        <v>656</v>
      </c>
      <c r="K164" s="161">
        <f t="shared" si="96"/>
        <v>45.5</v>
      </c>
      <c r="L164" s="162">
        <f t="shared" si="97"/>
        <v>0.35</v>
      </c>
      <c r="M164" s="157" t="s">
        <v>594</v>
      </c>
      <c r="N164" s="163">
        <v>43088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22</v>
      </c>
      <c r="B165" s="155">
        <v>42040</v>
      </c>
      <c r="C165" s="155"/>
      <c r="D165" s="156" t="s">
        <v>403</v>
      </c>
      <c r="E165" s="157" t="s">
        <v>591</v>
      </c>
      <c r="F165" s="158">
        <v>98</v>
      </c>
      <c r="G165" s="157"/>
      <c r="H165" s="157">
        <v>120</v>
      </c>
      <c r="I165" s="159">
        <v>120</v>
      </c>
      <c r="J165" s="160" t="s">
        <v>624</v>
      </c>
      <c r="K165" s="161">
        <f t="shared" si="96"/>
        <v>22</v>
      </c>
      <c r="L165" s="162">
        <f t="shared" si="97"/>
        <v>0.22448979591836735</v>
      </c>
      <c r="M165" s="157" t="s">
        <v>594</v>
      </c>
      <c r="N165" s="163">
        <v>42753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23</v>
      </c>
      <c r="B166" s="155">
        <v>42040</v>
      </c>
      <c r="C166" s="155"/>
      <c r="D166" s="156" t="s">
        <v>657</v>
      </c>
      <c r="E166" s="157" t="s">
        <v>591</v>
      </c>
      <c r="F166" s="158">
        <v>196</v>
      </c>
      <c r="G166" s="157"/>
      <c r="H166" s="157">
        <v>262</v>
      </c>
      <c r="I166" s="159">
        <v>255</v>
      </c>
      <c r="J166" s="160" t="s">
        <v>624</v>
      </c>
      <c r="K166" s="161">
        <f t="shared" si="96"/>
        <v>66</v>
      </c>
      <c r="L166" s="162">
        <f t="shared" si="97"/>
        <v>0.33673469387755101</v>
      </c>
      <c r="M166" s="157" t="s">
        <v>594</v>
      </c>
      <c r="N166" s="163">
        <v>42599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24</v>
      </c>
      <c r="B167" s="165">
        <v>42067</v>
      </c>
      <c r="C167" s="165"/>
      <c r="D167" s="166" t="s">
        <v>402</v>
      </c>
      <c r="E167" s="167" t="s">
        <v>591</v>
      </c>
      <c r="F167" s="168">
        <v>235</v>
      </c>
      <c r="G167" s="168"/>
      <c r="H167" s="169">
        <v>77</v>
      </c>
      <c r="I167" s="169" t="s">
        <v>658</v>
      </c>
      <c r="J167" s="170" t="s">
        <v>659</v>
      </c>
      <c r="K167" s="171">
        <f t="shared" si="96"/>
        <v>-158</v>
      </c>
      <c r="L167" s="172">
        <f t="shared" si="97"/>
        <v>-0.67234042553191486</v>
      </c>
      <c r="M167" s="168" t="s">
        <v>604</v>
      </c>
      <c r="N167" s="165">
        <v>43522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25</v>
      </c>
      <c r="B168" s="155">
        <v>42067</v>
      </c>
      <c r="C168" s="155"/>
      <c r="D168" s="156" t="s">
        <v>660</v>
      </c>
      <c r="E168" s="157" t="s">
        <v>591</v>
      </c>
      <c r="F168" s="158">
        <v>185</v>
      </c>
      <c r="G168" s="157"/>
      <c r="H168" s="157">
        <v>224</v>
      </c>
      <c r="I168" s="159" t="s">
        <v>661</v>
      </c>
      <c r="J168" s="160" t="s">
        <v>624</v>
      </c>
      <c r="K168" s="161">
        <f t="shared" si="96"/>
        <v>39</v>
      </c>
      <c r="L168" s="162">
        <f t="shared" si="97"/>
        <v>0.21081081081081082</v>
      </c>
      <c r="M168" s="157" t="s">
        <v>594</v>
      </c>
      <c r="N168" s="163">
        <v>42647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26</v>
      </c>
      <c r="B169" s="165">
        <v>42090</v>
      </c>
      <c r="C169" s="165"/>
      <c r="D169" s="173" t="s">
        <v>662</v>
      </c>
      <c r="E169" s="168" t="s">
        <v>591</v>
      </c>
      <c r="F169" s="168">
        <v>49.5</v>
      </c>
      <c r="G169" s="169"/>
      <c r="H169" s="169">
        <v>15.85</v>
      </c>
      <c r="I169" s="169">
        <v>67</v>
      </c>
      <c r="J169" s="170" t="s">
        <v>663</v>
      </c>
      <c r="K169" s="169">
        <f t="shared" si="96"/>
        <v>-33.65</v>
      </c>
      <c r="L169" s="174">
        <f t="shared" si="97"/>
        <v>-0.67979797979797973</v>
      </c>
      <c r="M169" s="168" t="s">
        <v>604</v>
      </c>
      <c r="N169" s="175">
        <v>43627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27</v>
      </c>
      <c r="B170" s="155">
        <v>42093</v>
      </c>
      <c r="C170" s="155"/>
      <c r="D170" s="156" t="s">
        <v>664</v>
      </c>
      <c r="E170" s="157" t="s">
        <v>591</v>
      </c>
      <c r="F170" s="158">
        <v>183.5</v>
      </c>
      <c r="G170" s="157"/>
      <c r="H170" s="157">
        <v>219</v>
      </c>
      <c r="I170" s="159">
        <v>218</v>
      </c>
      <c r="J170" s="160" t="s">
        <v>665</v>
      </c>
      <c r="K170" s="161">
        <f t="shared" si="96"/>
        <v>35.5</v>
      </c>
      <c r="L170" s="162">
        <f t="shared" si="97"/>
        <v>0.19346049046321526</v>
      </c>
      <c r="M170" s="157" t="s">
        <v>594</v>
      </c>
      <c r="N170" s="163">
        <v>42103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28</v>
      </c>
      <c r="B171" s="155">
        <v>42114</v>
      </c>
      <c r="C171" s="155"/>
      <c r="D171" s="156" t="s">
        <v>666</v>
      </c>
      <c r="E171" s="157" t="s">
        <v>591</v>
      </c>
      <c r="F171" s="158">
        <f>(227+237)/2</f>
        <v>232</v>
      </c>
      <c r="G171" s="157"/>
      <c r="H171" s="157">
        <v>298</v>
      </c>
      <c r="I171" s="159">
        <v>298</v>
      </c>
      <c r="J171" s="160" t="s">
        <v>624</v>
      </c>
      <c r="K171" s="161">
        <f t="shared" si="96"/>
        <v>66</v>
      </c>
      <c r="L171" s="162">
        <f t="shared" si="97"/>
        <v>0.28448275862068967</v>
      </c>
      <c r="M171" s="157" t="s">
        <v>594</v>
      </c>
      <c r="N171" s="163">
        <v>42823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29</v>
      </c>
      <c r="B172" s="155">
        <v>42128</v>
      </c>
      <c r="C172" s="155"/>
      <c r="D172" s="156" t="s">
        <v>667</v>
      </c>
      <c r="E172" s="157" t="s">
        <v>603</v>
      </c>
      <c r="F172" s="158">
        <v>385</v>
      </c>
      <c r="G172" s="157"/>
      <c r="H172" s="157">
        <f>212.5+331</f>
        <v>543.5</v>
      </c>
      <c r="I172" s="159">
        <v>510</v>
      </c>
      <c r="J172" s="160" t="s">
        <v>668</v>
      </c>
      <c r="K172" s="161">
        <f t="shared" si="96"/>
        <v>158.5</v>
      </c>
      <c r="L172" s="162">
        <f t="shared" si="97"/>
        <v>0.41168831168831171</v>
      </c>
      <c r="M172" s="157" t="s">
        <v>594</v>
      </c>
      <c r="N172" s="163">
        <v>42235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30</v>
      </c>
      <c r="B173" s="155">
        <v>42128</v>
      </c>
      <c r="C173" s="155"/>
      <c r="D173" s="156" t="s">
        <v>669</v>
      </c>
      <c r="E173" s="157" t="s">
        <v>603</v>
      </c>
      <c r="F173" s="158">
        <v>115.5</v>
      </c>
      <c r="G173" s="157"/>
      <c r="H173" s="157">
        <v>146</v>
      </c>
      <c r="I173" s="159">
        <v>142</v>
      </c>
      <c r="J173" s="160" t="s">
        <v>670</v>
      </c>
      <c r="K173" s="161">
        <f t="shared" si="96"/>
        <v>30.5</v>
      </c>
      <c r="L173" s="162">
        <f t="shared" si="97"/>
        <v>0.26406926406926406</v>
      </c>
      <c r="M173" s="157" t="s">
        <v>594</v>
      </c>
      <c r="N173" s="163">
        <v>42202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31</v>
      </c>
      <c r="B174" s="155">
        <v>42151</v>
      </c>
      <c r="C174" s="155"/>
      <c r="D174" s="156" t="s">
        <v>540</v>
      </c>
      <c r="E174" s="157" t="s">
        <v>603</v>
      </c>
      <c r="F174" s="158">
        <v>237.5</v>
      </c>
      <c r="G174" s="157"/>
      <c r="H174" s="157">
        <v>279.5</v>
      </c>
      <c r="I174" s="159">
        <v>278</v>
      </c>
      <c r="J174" s="160" t="s">
        <v>624</v>
      </c>
      <c r="K174" s="161">
        <f t="shared" si="96"/>
        <v>42</v>
      </c>
      <c r="L174" s="162">
        <f t="shared" si="97"/>
        <v>0.17684210526315788</v>
      </c>
      <c r="M174" s="157" t="s">
        <v>594</v>
      </c>
      <c r="N174" s="163">
        <v>42222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32</v>
      </c>
      <c r="B175" s="155">
        <v>42174</v>
      </c>
      <c r="C175" s="155"/>
      <c r="D175" s="156" t="s">
        <v>642</v>
      </c>
      <c r="E175" s="157" t="s">
        <v>591</v>
      </c>
      <c r="F175" s="158">
        <v>340</v>
      </c>
      <c r="G175" s="157"/>
      <c r="H175" s="157">
        <v>448</v>
      </c>
      <c r="I175" s="159">
        <v>448</v>
      </c>
      <c r="J175" s="160" t="s">
        <v>624</v>
      </c>
      <c r="K175" s="161">
        <f t="shared" si="96"/>
        <v>108</v>
      </c>
      <c r="L175" s="162">
        <f t="shared" si="97"/>
        <v>0.31764705882352939</v>
      </c>
      <c r="M175" s="157" t="s">
        <v>594</v>
      </c>
      <c r="N175" s="163">
        <v>43018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33</v>
      </c>
      <c r="B176" s="155">
        <v>42191</v>
      </c>
      <c r="C176" s="155"/>
      <c r="D176" s="156" t="s">
        <v>671</v>
      </c>
      <c r="E176" s="157" t="s">
        <v>591</v>
      </c>
      <c r="F176" s="158">
        <v>390</v>
      </c>
      <c r="G176" s="157"/>
      <c r="H176" s="157">
        <v>460</v>
      </c>
      <c r="I176" s="159">
        <v>460</v>
      </c>
      <c r="J176" s="160" t="s">
        <v>624</v>
      </c>
      <c r="K176" s="161">
        <f t="shared" si="96"/>
        <v>70</v>
      </c>
      <c r="L176" s="162">
        <f t="shared" si="97"/>
        <v>0.17948717948717949</v>
      </c>
      <c r="M176" s="157" t="s">
        <v>594</v>
      </c>
      <c r="N176" s="163">
        <v>42478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34</v>
      </c>
      <c r="B177" s="165">
        <v>42195</v>
      </c>
      <c r="C177" s="165"/>
      <c r="D177" s="166" t="s">
        <v>672</v>
      </c>
      <c r="E177" s="167" t="s">
        <v>591</v>
      </c>
      <c r="F177" s="168">
        <v>122.5</v>
      </c>
      <c r="G177" s="168"/>
      <c r="H177" s="169">
        <v>61</v>
      </c>
      <c r="I177" s="169">
        <v>172</v>
      </c>
      <c r="J177" s="170" t="s">
        <v>673</v>
      </c>
      <c r="K177" s="171">
        <f t="shared" si="96"/>
        <v>-61.5</v>
      </c>
      <c r="L177" s="172">
        <f t="shared" si="97"/>
        <v>-0.50204081632653064</v>
      </c>
      <c r="M177" s="168" t="s">
        <v>604</v>
      </c>
      <c r="N177" s="165">
        <v>43333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35</v>
      </c>
      <c r="B178" s="155">
        <v>42219</v>
      </c>
      <c r="C178" s="155"/>
      <c r="D178" s="156" t="s">
        <v>674</v>
      </c>
      <c r="E178" s="157" t="s">
        <v>591</v>
      </c>
      <c r="F178" s="158">
        <v>297.5</v>
      </c>
      <c r="G178" s="157"/>
      <c r="H178" s="157">
        <v>350</v>
      </c>
      <c r="I178" s="159">
        <v>360</v>
      </c>
      <c r="J178" s="160" t="s">
        <v>675</v>
      </c>
      <c r="K178" s="161">
        <f t="shared" si="96"/>
        <v>52.5</v>
      </c>
      <c r="L178" s="162">
        <f t="shared" si="97"/>
        <v>0.17647058823529413</v>
      </c>
      <c r="M178" s="157" t="s">
        <v>594</v>
      </c>
      <c r="N178" s="163">
        <v>42232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36</v>
      </c>
      <c r="B179" s="155">
        <v>42219</v>
      </c>
      <c r="C179" s="155"/>
      <c r="D179" s="156" t="s">
        <v>676</v>
      </c>
      <c r="E179" s="157" t="s">
        <v>591</v>
      </c>
      <c r="F179" s="158">
        <v>115.5</v>
      </c>
      <c r="G179" s="157"/>
      <c r="H179" s="157">
        <v>149</v>
      </c>
      <c r="I179" s="159">
        <v>140</v>
      </c>
      <c r="J179" s="160" t="s">
        <v>677</v>
      </c>
      <c r="K179" s="161">
        <f t="shared" si="96"/>
        <v>33.5</v>
      </c>
      <c r="L179" s="162">
        <f t="shared" si="97"/>
        <v>0.29004329004329005</v>
      </c>
      <c r="M179" s="157" t="s">
        <v>594</v>
      </c>
      <c r="N179" s="163">
        <v>42740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37</v>
      </c>
      <c r="B180" s="155">
        <v>42251</v>
      </c>
      <c r="C180" s="155"/>
      <c r="D180" s="156" t="s">
        <v>540</v>
      </c>
      <c r="E180" s="157" t="s">
        <v>591</v>
      </c>
      <c r="F180" s="158">
        <v>226</v>
      </c>
      <c r="G180" s="157"/>
      <c r="H180" s="157">
        <v>292</v>
      </c>
      <c r="I180" s="159">
        <v>292</v>
      </c>
      <c r="J180" s="160" t="s">
        <v>678</v>
      </c>
      <c r="K180" s="161">
        <f t="shared" si="96"/>
        <v>66</v>
      </c>
      <c r="L180" s="162">
        <f t="shared" si="97"/>
        <v>0.29203539823008851</v>
      </c>
      <c r="M180" s="157" t="s">
        <v>594</v>
      </c>
      <c r="N180" s="163">
        <v>42286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38</v>
      </c>
      <c r="B181" s="155">
        <v>42254</v>
      </c>
      <c r="C181" s="155"/>
      <c r="D181" s="156" t="s">
        <v>666</v>
      </c>
      <c r="E181" s="157" t="s">
        <v>591</v>
      </c>
      <c r="F181" s="158">
        <v>232.5</v>
      </c>
      <c r="G181" s="157"/>
      <c r="H181" s="157">
        <v>312.5</v>
      </c>
      <c r="I181" s="159">
        <v>310</v>
      </c>
      <c r="J181" s="160" t="s">
        <v>624</v>
      </c>
      <c r="K181" s="161">
        <f t="shared" si="96"/>
        <v>80</v>
      </c>
      <c r="L181" s="162">
        <f t="shared" si="97"/>
        <v>0.34408602150537637</v>
      </c>
      <c r="M181" s="157" t="s">
        <v>594</v>
      </c>
      <c r="N181" s="163">
        <v>42823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39</v>
      </c>
      <c r="B182" s="155">
        <v>42268</v>
      </c>
      <c r="C182" s="155"/>
      <c r="D182" s="156" t="s">
        <v>679</v>
      </c>
      <c r="E182" s="157" t="s">
        <v>591</v>
      </c>
      <c r="F182" s="158">
        <v>196.5</v>
      </c>
      <c r="G182" s="157"/>
      <c r="H182" s="157">
        <v>238</v>
      </c>
      <c r="I182" s="159">
        <v>238</v>
      </c>
      <c r="J182" s="160" t="s">
        <v>678</v>
      </c>
      <c r="K182" s="161">
        <f t="shared" si="96"/>
        <v>41.5</v>
      </c>
      <c r="L182" s="162">
        <f t="shared" si="97"/>
        <v>0.21119592875318066</v>
      </c>
      <c r="M182" s="157" t="s">
        <v>594</v>
      </c>
      <c r="N182" s="163">
        <v>42291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40</v>
      </c>
      <c r="B183" s="155">
        <v>42271</v>
      </c>
      <c r="C183" s="155"/>
      <c r="D183" s="156" t="s">
        <v>622</v>
      </c>
      <c r="E183" s="157" t="s">
        <v>591</v>
      </c>
      <c r="F183" s="158">
        <v>65</v>
      </c>
      <c r="G183" s="157"/>
      <c r="H183" s="157">
        <v>82</v>
      </c>
      <c r="I183" s="159">
        <v>82</v>
      </c>
      <c r="J183" s="160" t="s">
        <v>678</v>
      </c>
      <c r="K183" s="161">
        <f t="shared" si="96"/>
        <v>17</v>
      </c>
      <c r="L183" s="162">
        <f t="shared" si="97"/>
        <v>0.26153846153846155</v>
      </c>
      <c r="M183" s="157" t="s">
        <v>594</v>
      </c>
      <c r="N183" s="163">
        <v>42578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41</v>
      </c>
      <c r="B184" s="155">
        <v>42291</v>
      </c>
      <c r="C184" s="155"/>
      <c r="D184" s="156" t="s">
        <v>680</v>
      </c>
      <c r="E184" s="157" t="s">
        <v>591</v>
      </c>
      <c r="F184" s="158">
        <v>144</v>
      </c>
      <c r="G184" s="157"/>
      <c r="H184" s="157">
        <v>182.5</v>
      </c>
      <c r="I184" s="159">
        <v>181</v>
      </c>
      <c r="J184" s="160" t="s">
        <v>678</v>
      </c>
      <c r="K184" s="161">
        <f t="shared" si="96"/>
        <v>38.5</v>
      </c>
      <c r="L184" s="162">
        <f t="shared" si="97"/>
        <v>0.2673611111111111</v>
      </c>
      <c r="M184" s="157" t="s">
        <v>594</v>
      </c>
      <c r="N184" s="163">
        <v>42817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42</v>
      </c>
      <c r="B185" s="155">
        <v>42291</v>
      </c>
      <c r="C185" s="155"/>
      <c r="D185" s="156" t="s">
        <v>681</v>
      </c>
      <c r="E185" s="157" t="s">
        <v>591</v>
      </c>
      <c r="F185" s="158">
        <v>264</v>
      </c>
      <c r="G185" s="157"/>
      <c r="H185" s="157">
        <v>311</v>
      </c>
      <c r="I185" s="159">
        <v>311</v>
      </c>
      <c r="J185" s="160" t="s">
        <v>678</v>
      </c>
      <c r="K185" s="161">
        <f t="shared" si="96"/>
        <v>47</v>
      </c>
      <c r="L185" s="162">
        <f t="shared" si="97"/>
        <v>0.17803030303030304</v>
      </c>
      <c r="M185" s="157" t="s">
        <v>594</v>
      </c>
      <c r="N185" s="163">
        <v>42604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43</v>
      </c>
      <c r="B186" s="155">
        <v>42318</v>
      </c>
      <c r="C186" s="155"/>
      <c r="D186" s="156" t="s">
        <v>682</v>
      </c>
      <c r="E186" s="157" t="s">
        <v>603</v>
      </c>
      <c r="F186" s="158">
        <v>549.5</v>
      </c>
      <c r="G186" s="157"/>
      <c r="H186" s="157">
        <v>630</v>
      </c>
      <c r="I186" s="159">
        <v>630</v>
      </c>
      <c r="J186" s="160" t="s">
        <v>678</v>
      </c>
      <c r="K186" s="161">
        <f t="shared" si="96"/>
        <v>80.5</v>
      </c>
      <c r="L186" s="162">
        <f t="shared" si="97"/>
        <v>0.1464968152866242</v>
      </c>
      <c r="M186" s="157" t="s">
        <v>594</v>
      </c>
      <c r="N186" s="163">
        <v>42419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44</v>
      </c>
      <c r="B187" s="155">
        <v>42342</v>
      </c>
      <c r="C187" s="155"/>
      <c r="D187" s="156" t="s">
        <v>683</v>
      </c>
      <c r="E187" s="157" t="s">
        <v>591</v>
      </c>
      <c r="F187" s="158">
        <v>1027.5</v>
      </c>
      <c r="G187" s="157"/>
      <c r="H187" s="157">
        <v>1315</v>
      </c>
      <c r="I187" s="159">
        <v>1250</v>
      </c>
      <c r="J187" s="160" t="s">
        <v>678</v>
      </c>
      <c r="K187" s="161">
        <f t="shared" si="96"/>
        <v>287.5</v>
      </c>
      <c r="L187" s="162">
        <f t="shared" si="97"/>
        <v>0.27980535279805352</v>
      </c>
      <c r="M187" s="157" t="s">
        <v>594</v>
      </c>
      <c r="N187" s="163">
        <v>43244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45</v>
      </c>
      <c r="B188" s="155">
        <v>42367</v>
      </c>
      <c r="C188" s="155"/>
      <c r="D188" s="156" t="s">
        <v>684</v>
      </c>
      <c r="E188" s="157" t="s">
        <v>591</v>
      </c>
      <c r="F188" s="158">
        <v>465</v>
      </c>
      <c r="G188" s="157"/>
      <c r="H188" s="157">
        <v>540</v>
      </c>
      <c r="I188" s="159">
        <v>540</v>
      </c>
      <c r="J188" s="160" t="s">
        <v>678</v>
      </c>
      <c r="K188" s="161">
        <f t="shared" si="96"/>
        <v>75</v>
      </c>
      <c r="L188" s="162">
        <f t="shared" si="97"/>
        <v>0.16129032258064516</v>
      </c>
      <c r="M188" s="157" t="s">
        <v>594</v>
      </c>
      <c r="N188" s="163">
        <v>42530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46</v>
      </c>
      <c r="B189" s="155">
        <v>42380</v>
      </c>
      <c r="C189" s="155"/>
      <c r="D189" s="156" t="s">
        <v>403</v>
      </c>
      <c r="E189" s="157" t="s">
        <v>603</v>
      </c>
      <c r="F189" s="158">
        <v>81</v>
      </c>
      <c r="G189" s="157"/>
      <c r="H189" s="157">
        <v>110</v>
      </c>
      <c r="I189" s="159">
        <v>110</v>
      </c>
      <c r="J189" s="160" t="s">
        <v>678</v>
      </c>
      <c r="K189" s="161">
        <f t="shared" si="96"/>
        <v>29</v>
      </c>
      <c r="L189" s="162">
        <f t="shared" si="97"/>
        <v>0.35802469135802467</v>
      </c>
      <c r="M189" s="157" t="s">
        <v>594</v>
      </c>
      <c r="N189" s="163">
        <v>42745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47</v>
      </c>
      <c r="B190" s="155">
        <v>42382</v>
      </c>
      <c r="C190" s="155"/>
      <c r="D190" s="156" t="s">
        <v>685</v>
      </c>
      <c r="E190" s="157" t="s">
        <v>603</v>
      </c>
      <c r="F190" s="158">
        <v>417.5</v>
      </c>
      <c r="G190" s="157"/>
      <c r="H190" s="157">
        <v>547</v>
      </c>
      <c r="I190" s="159">
        <v>535</v>
      </c>
      <c r="J190" s="160" t="s">
        <v>678</v>
      </c>
      <c r="K190" s="161">
        <f t="shared" si="96"/>
        <v>129.5</v>
      </c>
      <c r="L190" s="162">
        <f t="shared" si="97"/>
        <v>0.31017964071856285</v>
      </c>
      <c r="M190" s="157" t="s">
        <v>594</v>
      </c>
      <c r="N190" s="163">
        <v>42578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48</v>
      </c>
      <c r="B191" s="155">
        <v>42408</v>
      </c>
      <c r="C191" s="155"/>
      <c r="D191" s="156" t="s">
        <v>686</v>
      </c>
      <c r="E191" s="157" t="s">
        <v>591</v>
      </c>
      <c r="F191" s="158">
        <v>650</v>
      </c>
      <c r="G191" s="157"/>
      <c r="H191" s="157">
        <v>800</v>
      </c>
      <c r="I191" s="159">
        <v>800</v>
      </c>
      <c r="J191" s="160" t="s">
        <v>678</v>
      </c>
      <c r="K191" s="161">
        <f t="shared" si="96"/>
        <v>150</v>
      </c>
      <c r="L191" s="162">
        <f t="shared" si="97"/>
        <v>0.23076923076923078</v>
      </c>
      <c r="M191" s="157" t="s">
        <v>594</v>
      </c>
      <c r="N191" s="163">
        <v>43154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49</v>
      </c>
      <c r="B192" s="155">
        <v>42433</v>
      </c>
      <c r="C192" s="155"/>
      <c r="D192" s="156" t="s">
        <v>237</v>
      </c>
      <c r="E192" s="157" t="s">
        <v>591</v>
      </c>
      <c r="F192" s="158">
        <v>437.5</v>
      </c>
      <c r="G192" s="157"/>
      <c r="H192" s="157">
        <v>504.5</v>
      </c>
      <c r="I192" s="159">
        <v>522</v>
      </c>
      <c r="J192" s="160" t="s">
        <v>687</v>
      </c>
      <c r="K192" s="161">
        <f t="shared" si="96"/>
        <v>67</v>
      </c>
      <c r="L192" s="162">
        <f t="shared" si="97"/>
        <v>0.15314285714285714</v>
      </c>
      <c r="M192" s="157" t="s">
        <v>594</v>
      </c>
      <c r="N192" s="163">
        <v>42480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50</v>
      </c>
      <c r="B193" s="155">
        <v>42438</v>
      </c>
      <c r="C193" s="155"/>
      <c r="D193" s="156" t="s">
        <v>688</v>
      </c>
      <c r="E193" s="157" t="s">
        <v>591</v>
      </c>
      <c r="F193" s="158">
        <v>189.5</v>
      </c>
      <c r="G193" s="157"/>
      <c r="H193" s="157">
        <v>218</v>
      </c>
      <c r="I193" s="159">
        <v>218</v>
      </c>
      <c r="J193" s="160" t="s">
        <v>678</v>
      </c>
      <c r="K193" s="161">
        <f t="shared" si="96"/>
        <v>28.5</v>
      </c>
      <c r="L193" s="162">
        <f t="shared" si="97"/>
        <v>0.15039577836411611</v>
      </c>
      <c r="M193" s="157" t="s">
        <v>594</v>
      </c>
      <c r="N193" s="163">
        <v>43034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51</v>
      </c>
      <c r="B194" s="165">
        <v>42471</v>
      </c>
      <c r="C194" s="165"/>
      <c r="D194" s="173" t="s">
        <v>689</v>
      </c>
      <c r="E194" s="168" t="s">
        <v>591</v>
      </c>
      <c r="F194" s="168">
        <v>36.5</v>
      </c>
      <c r="G194" s="169"/>
      <c r="H194" s="169">
        <v>15.85</v>
      </c>
      <c r="I194" s="169">
        <v>60</v>
      </c>
      <c r="J194" s="170" t="s">
        <v>690</v>
      </c>
      <c r="K194" s="171">
        <f t="shared" si="96"/>
        <v>-20.65</v>
      </c>
      <c r="L194" s="172">
        <f t="shared" si="97"/>
        <v>-0.5657534246575342</v>
      </c>
      <c r="M194" s="168" t="s">
        <v>604</v>
      </c>
      <c r="N194" s="176">
        <v>43627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52</v>
      </c>
      <c r="B195" s="155">
        <v>42472</v>
      </c>
      <c r="C195" s="155"/>
      <c r="D195" s="156" t="s">
        <v>691</v>
      </c>
      <c r="E195" s="157" t="s">
        <v>591</v>
      </c>
      <c r="F195" s="158">
        <v>93</v>
      </c>
      <c r="G195" s="157"/>
      <c r="H195" s="157">
        <v>149</v>
      </c>
      <c r="I195" s="159">
        <v>140</v>
      </c>
      <c r="J195" s="160" t="s">
        <v>692</v>
      </c>
      <c r="K195" s="161">
        <f t="shared" si="96"/>
        <v>56</v>
      </c>
      <c r="L195" s="162">
        <f t="shared" si="97"/>
        <v>0.60215053763440862</v>
      </c>
      <c r="M195" s="157" t="s">
        <v>594</v>
      </c>
      <c r="N195" s="163">
        <v>42740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53</v>
      </c>
      <c r="B196" s="155">
        <v>42472</v>
      </c>
      <c r="C196" s="155"/>
      <c r="D196" s="156" t="s">
        <v>693</v>
      </c>
      <c r="E196" s="157" t="s">
        <v>591</v>
      </c>
      <c r="F196" s="158">
        <v>130</v>
      </c>
      <c r="G196" s="157"/>
      <c r="H196" s="157">
        <v>150</v>
      </c>
      <c r="I196" s="159" t="s">
        <v>694</v>
      </c>
      <c r="J196" s="160" t="s">
        <v>678</v>
      </c>
      <c r="K196" s="161">
        <f t="shared" si="96"/>
        <v>20</v>
      </c>
      <c r="L196" s="162">
        <f t="shared" si="97"/>
        <v>0.15384615384615385</v>
      </c>
      <c r="M196" s="157" t="s">
        <v>594</v>
      </c>
      <c r="N196" s="163">
        <v>42564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54</v>
      </c>
      <c r="B197" s="155">
        <v>42473</v>
      </c>
      <c r="C197" s="155"/>
      <c r="D197" s="156" t="s">
        <v>695</v>
      </c>
      <c r="E197" s="157" t="s">
        <v>591</v>
      </c>
      <c r="F197" s="158">
        <v>196</v>
      </c>
      <c r="G197" s="157"/>
      <c r="H197" s="157">
        <v>299</v>
      </c>
      <c r="I197" s="159">
        <v>299</v>
      </c>
      <c r="J197" s="160" t="s">
        <v>678</v>
      </c>
      <c r="K197" s="161">
        <v>103</v>
      </c>
      <c r="L197" s="162">
        <v>0.52551020408163296</v>
      </c>
      <c r="M197" s="157" t="s">
        <v>594</v>
      </c>
      <c r="N197" s="163">
        <v>42620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55</v>
      </c>
      <c r="B198" s="155">
        <v>42473</v>
      </c>
      <c r="C198" s="155"/>
      <c r="D198" s="156" t="s">
        <v>696</v>
      </c>
      <c r="E198" s="157" t="s">
        <v>591</v>
      </c>
      <c r="F198" s="158">
        <v>88</v>
      </c>
      <c r="G198" s="157"/>
      <c r="H198" s="157">
        <v>103</v>
      </c>
      <c r="I198" s="159">
        <v>103</v>
      </c>
      <c r="J198" s="160" t="s">
        <v>678</v>
      </c>
      <c r="K198" s="161">
        <v>15</v>
      </c>
      <c r="L198" s="162">
        <v>0.170454545454545</v>
      </c>
      <c r="M198" s="157" t="s">
        <v>594</v>
      </c>
      <c r="N198" s="163">
        <v>42530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56</v>
      </c>
      <c r="B199" s="155">
        <v>42492</v>
      </c>
      <c r="C199" s="155"/>
      <c r="D199" s="156" t="s">
        <v>697</v>
      </c>
      <c r="E199" s="157" t="s">
        <v>591</v>
      </c>
      <c r="F199" s="158">
        <v>127.5</v>
      </c>
      <c r="G199" s="157"/>
      <c r="H199" s="157">
        <v>148</v>
      </c>
      <c r="I199" s="159" t="s">
        <v>698</v>
      </c>
      <c r="J199" s="160" t="s">
        <v>678</v>
      </c>
      <c r="K199" s="161">
        <f t="shared" ref="K199:K203" si="98">H199-F199</f>
        <v>20.5</v>
      </c>
      <c r="L199" s="162">
        <f t="shared" ref="L199:L203" si="99">K199/F199</f>
        <v>0.16078431372549021</v>
      </c>
      <c r="M199" s="157" t="s">
        <v>594</v>
      </c>
      <c r="N199" s="163">
        <v>42564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57</v>
      </c>
      <c r="B200" s="155">
        <v>42493</v>
      </c>
      <c r="C200" s="155"/>
      <c r="D200" s="156" t="s">
        <v>699</v>
      </c>
      <c r="E200" s="157" t="s">
        <v>591</v>
      </c>
      <c r="F200" s="158">
        <v>675</v>
      </c>
      <c r="G200" s="157"/>
      <c r="H200" s="157">
        <v>815</v>
      </c>
      <c r="I200" s="159" t="s">
        <v>700</v>
      </c>
      <c r="J200" s="160" t="s">
        <v>678</v>
      </c>
      <c r="K200" s="161">
        <f t="shared" si="98"/>
        <v>140</v>
      </c>
      <c r="L200" s="162">
        <f t="shared" si="99"/>
        <v>0.2074074074074074</v>
      </c>
      <c r="M200" s="157" t="s">
        <v>594</v>
      </c>
      <c r="N200" s="163">
        <v>43154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58</v>
      </c>
      <c r="B201" s="165">
        <v>42522</v>
      </c>
      <c r="C201" s="165"/>
      <c r="D201" s="166" t="s">
        <v>701</v>
      </c>
      <c r="E201" s="167" t="s">
        <v>591</v>
      </c>
      <c r="F201" s="168">
        <v>500</v>
      </c>
      <c r="G201" s="168"/>
      <c r="H201" s="169">
        <v>232.5</v>
      </c>
      <c r="I201" s="169" t="s">
        <v>702</v>
      </c>
      <c r="J201" s="170" t="s">
        <v>703</v>
      </c>
      <c r="K201" s="171">
        <f t="shared" si="98"/>
        <v>-267.5</v>
      </c>
      <c r="L201" s="172">
        <f t="shared" si="99"/>
        <v>-0.53500000000000003</v>
      </c>
      <c r="M201" s="168" t="s">
        <v>604</v>
      </c>
      <c r="N201" s="165">
        <v>43735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59</v>
      </c>
      <c r="B202" s="155">
        <v>42527</v>
      </c>
      <c r="C202" s="155"/>
      <c r="D202" s="156" t="s">
        <v>542</v>
      </c>
      <c r="E202" s="157" t="s">
        <v>591</v>
      </c>
      <c r="F202" s="158">
        <v>110</v>
      </c>
      <c r="G202" s="157"/>
      <c r="H202" s="157">
        <v>126.5</v>
      </c>
      <c r="I202" s="159">
        <v>125</v>
      </c>
      <c r="J202" s="160" t="s">
        <v>630</v>
      </c>
      <c r="K202" s="161">
        <f t="shared" si="98"/>
        <v>16.5</v>
      </c>
      <c r="L202" s="162">
        <f t="shared" si="99"/>
        <v>0.15</v>
      </c>
      <c r="M202" s="157" t="s">
        <v>594</v>
      </c>
      <c r="N202" s="163">
        <v>42552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60</v>
      </c>
      <c r="B203" s="155">
        <v>42538</v>
      </c>
      <c r="C203" s="155"/>
      <c r="D203" s="156" t="s">
        <v>704</v>
      </c>
      <c r="E203" s="157" t="s">
        <v>591</v>
      </c>
      <c r="F203" s="158">
        <v>44</v>
      </c>
      <c r="G203" s="157"/>
      <c r="H203" s="157">
        <v>69.5</v>
      </c>
      <c r="I203" s="159">
        <v>69.5</v>
      </c>
      <c r="J203" s="160" t="s">
        <v>705</v>
      </c>
      <c r="K203" s="161">
        <f t="shared" si="98"/>
        <v>25.5</v>
      </c>
      <c r="L203" s="162">
        <f t="shared" si="99"/>
        <v>0.57954545454545459</v>
      </c>
      <c r="M203" s="157" t="s">
        <v>594</v>
      </c>
      <c r="N203" s="163">
        <v>42977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61</v>
      </c>
      <c r="B204" s="155">
        <v>42549</v>
      </c>
      <c r="C204" s="155"/>
      <c r="D204" s="156" t="s">
        <v>706</v>
      </c>
      <c r="E204" s="157" t="s">
        <v>591</v>
      </c>
      <c r="F204" s="158">
        <v>262.5</v>
      </c>
      <c r="G204" s="157"/>
      <c r="H204" s="157">
        <v>340</v>
      </c>
      <c r="I204" s="159">
        <v>333</v>
      </c>
      <c r="J204" s="160" t="s">
        <v>707</v>
      </c>
      <c r="K204" s="161">
        <v>77.5</v>
      </c>
      <c r="L204" s="162">
        <v>0.29523809523809502</v>
      </c>
      <c r="M204" s="157" t="s">
        <v>594</v>
      </c>
      <c r="N204" s="163">
        <v>43017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62</v>
      </c>
      <c r="B205" s="155">
        <v>42549</v>
      </c>
      <c r="C205" s="155"/>
      <c r="D205" s="156" t="s">
        <v>708</v>
      </c>
      <c r="E205" s="157" t="s">
        <v>591</v>
      </c>
      <c r="F205" s="158">
        <v>840</v>
      </c>
      <c r="G205" s="157"/>
      <c r="H205" s="157">
        <v>1230</v>
      </c>
      <c r="I205" s="159">
        <v>1230</v>
      </c>
      <c r="J205" s="160" t="s">
        <v>678</v>
      </c>
      <c r="K205" s="161">
        <v>390</v>
      </c>
      <c r="L205" s="162">
        <v>0.46428571428571402</v>
      </c>
      <c r="M205" s="157" t="s">
        <v>594</v>
      </c>
      <c r="N205" s="163">
        <v>42649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77">
        <v>63</v>
      </c>
      <c r="B206" s="178">
        <v>42556</v>
      </c>
      <c r="C206" s="178"/>
      <c r="D206" s="179" t="s">
        <v>709</v>
      </c>
      <c r="E206" s="180" t="s">
        <v>591</v>
      </c>
      <c r="F206" s="180">
        <v>395</v>
      </c>
      <c r="G206" s="181"/>
      <c r="H206" s="181">
        <f>(468.5+342.5)/2</f>
        <v>405.5</v>
      </c>
      <c r="I206" s="181">
        <v>510</v>
      </c>
      <c r="J206" s="182" t="s">
        <v>710</v>
      </c>
      <c r="K206" s="183">
        <f t="shared" ref="K206:K212" si="100">H206-F206</f>
        <v>10.5</v>
      </c>
      <c r="L206" s="184">
        <f t="shared" ref="L206:L212" si="101">K206/F206</f>
        <v>2.6582278481012658E-2</v>
      </c>
      <c r="M206" s="180" t="s">
        <v>611</v>
      </c>
      <c r="N206" s="178">
        <v>43606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64</v>
      </c>
      <c r="B207" s="165">
        <v>42584</v>
      </c>
      <c r="C207" s="165"/>
      <c r="D207" s="166" t="s">
        <v>711</v>
      </c>
      <c r="E207" s="167" t="s">
        <v>603</v>
      </c>
      <c r="F207" s="168">
        <f>169.5-12.8</f>
        <v>156.69999999999999</v>
      </c>
      <c r="G207" s="168"/>
      <c r="H207" s="169">
        <v>77</v>
      </c>
      <c r="I207" s="169" t="s">
        <v>712</v>
      </c>
      <c r="J207" s="170" t="s">
        <v>713</v>
      </c>
      <c r="K207" s="171">
        <f t="shared" si="100"/>
        <v>-79.699999999999989</v>
      </c>
      <c r="L207" s="172">
        <f t="shared" si="101"/>
        <v>-0.50861518825781749</v>
      </c>
      <c r="M207" s="168" t="s">
        <v>604</v>
      </c>
      <c r="N207" s="165">
        <v>43522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65</v>
      </c>
      <c r="B208" s="165">
        <v>42586</v>
      </c>
      <c r="C208" s="165"/>
      <c r="D208" s="166" t="s">
        <v>714</v>
      </c>
      <c r="E208" s="167" t="s">
        <v>591</v>
      </c>
      <c r="F208" s="168">
        <v>400</v>
      </c>
      <c r="G208" s="168"/>
      <c r="H208" s="169">
        <v>305</v>
      </c>
      <c r="I208" s="169">
        <v>475</v>
      </c>
      <c r="J208" s="170" t="s">
        <v>715</v>
      </c>
      <c r="K208" s="171">
        <f t="shared" si="100"/>
        <v>-95</v>
      </c>
      <c r="L208" s="172">
        <f t="shared" si="101"/>
        <v>-0.23749999999999999</v>
      </c>
      <c r="M208" s="168" t="s">
        <v>604</v>
      </c>
      <c r="N208" s="165">
        <v>43606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66</v>
      </c>
      <c r="B209" s="155">
        <v>42593</v>
      </c>
      <c r="C209" s="155"/>
      <c r="D209" s="156" t="s">
        <v>716</v>
      </c>
      <c r="E209" s="157" t="s">
        <v>591</v>
      </c>
      <c r="F209" s="158">
        <v>86.5</v>
      </c>
      <c r="G209" s="157"/>
      <c r="H209" s="157">
        <v>130</v>
      </c>
      <c r="I209" s="159">
        <v>130</v>
      </c>
      <c r="J209" s="160" t="s">
        <v>717</v>
      </c>
      <c r="K209" s="161">
        <f t="shared" si="100"/>
        <v>43.5</v>
      </c>
      <c r="L209" s="162">
        <f t="shared" si="101"/>
        <v>0.50289017341040465</v>
      </c>
      <c r="M209" s="157" t="s">
        <v>594</v>
      </c>
      <c r="N209" s="163">
        <v>43091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67</v>
      </c>
      <c r="B210" s="165">
        <v>42600</v>
      </c>
      <c r="C210" s="165"/>
      <c r="D210" s="166" t="s">
        <v>122</v>
      </c>
      <c r="E210" s="167" t="s">
        <v>591</v>
      </c>
      <c r="F210" s="168">
        <v>133.5</v>
      </c>
      <c r="G210" s="168"/>
      <c r="H210" s="169">
        <v>126.5</v>
      </c>
      <c r="I210" s="169">
        <v>178</v>
      </c>
      <c r="J210" s="170" t="s">
        <v>718</v>
      </c>
      <c r="K210" s="171">
        <f t="shared" si="100"/>
        <v>-7</v>
      </c>
      <c r="L210" s="172">
        <f t="shared" si="101"/>
        <v>-5.2434456928838954E-2</v>
      </c>
      <c r="M210" s="168" t="s">
        <v>604</v>
      </c>
      <c r="N210" s="165">
        <v>42615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68</v>
      </c>
      <c r="B211" s="155">
        <v>42613</v>
      </c>
      <c r="C211" s="155"/>
      <c r="D211" s="156" t="s">
        <v>719</v>
      </c>
      <c r="E211" s="157" t="s">
        <v>591</v>
      </c>
      <c r="F211" s="158">
        <v>560</v>
      </c>
      <c r="G211" s="157"/>
      <c r="H211" s="157">
        <v>725</v>
      </c>
      <c r="I211" s="159">
        <v>725</v>
      </c>
      <c r="J211" s="160" t="s">
        <v>624</v>
      </c>
      <c r="K211" s="161">
        <f t="shared" si="100"/>
        <v>165</v>
      </c>
      <c r="L211" s="162">
        <f t="shared" si="101"/>
        <v>0.29464285714285715</v>
      </c>
      <c r="M211" s="157" t="s">
        <v>594</v>
      </c>
      <c r="N211" s="163">
        <v>42456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69</v>
      </c>
      <c r="B212" s="155">
        <v>42614</v>
      </c>
      <c r="C212" s="155"/>
      <c r="D212" s="156" t="s">
        <v>720</v>
      </c>
      <c r="E212" s="157" t="s">
        <v>591</v>
      </c>
      <c r="F212" s="158">
        <v>160.5</v>
      </c>
      <c r="G212" s="157"/>
      <c r="H212" s="157">
        <v>210</v>
      </c>
      <c r="I212" s="159">
        <v>210</v>
      </c>
      <c r="J212" s="160" t="s">
        <v>624</v>
      </c>
      <c r="K212" s="161">
        <f t="shared" si="100"/>
        <v>49.5</v>
      </c>
      <c r="L212" s="162">
        <f t="shared" si="101"/>
        <v>0.30841121495327101</v>
      </c>
      <c r="M212" s="157" t="s">
        <v>594</v>
      </c>
      <c r="N212" s="163">
        <v>42871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70</v>
      </c>
      <c r="B213" s="155">
        <v>42646</v>
      </c>
      <c r="C213" s="155"/>
      <c r="D213" s="156" t="s">
        <v>415</v>
      </c>
      <c r="E213" s="157" t="s">
        <v>591</v>
      </c>
      <c r="F213" s="158">
        <v>430</v>
      </c>
      <c r="G213" s="157"/>
      <c r="H213" s="157">
        <v>596</v>
      </c>
      <c r="I213" s="159">
        <v>575</v>
      </c>
      <c r="J213" s="160" t="s">
        <v>721</v>
      </c>
      <c r="K213" s="161">
        <v>166</v>
      </c>
      <c r="L213" s="162">
        <v>0.38604651162790699</v>
      </c>
      <c r="M213" s="157" t="s">
        <v>594</v>
      </c>
      <c r="N213" s="163">
        <v>42769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71</v>
      </c>
      <c r="B214" s="155">
        <v>42657</v>
      </c>
      <c r="C214" s="155"/>
      <c r="D214" s="156" t="s">
        <v>722</v>
      </c>
      <c r="E214" s="157" t="s">
        <v>591</v>
      </c>
      <c r="F214" s="158">
        <v>280</v>
      </c>
      <c r="G214" s="157"/>
      <c r="H214" s="157">
        <v>345</v>
      </c>
      <c r="I214" s="159">
        <v>345</v>
      </c>
      <c r="J214" s="160" t="s">
        <v>624</v>
      </c>
      <c r="K214" s="161">
        <f t="shared" ref="K214:K219" si="102">H214-F214</f>
        <v>65</v>
      </c>
      <c r="L214" s="162">
        <f t="shared" ref="L214:L215" si="103">K214/F214</f>
        <v>0.23214285714285715</v>
      </c>
      <c r="M214" s="157" t="s">
        <v>594</v>
      </c>
      <c r="N214" s="163">
        <v>42814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72</v>
      </c>
      <c r="B215" s="155">
        <v>42657</v>
      </c>
      <c r="C215" s="155"/>
      <c r="D215" s="156" t="s">
        <v>723</v>
      </c>
      <c r="E215" s="157" t="s">
        <v>591</v>
      </c>
      <c r="F215" s="158">
        <v>245</v>
      </c>
      <c r="G215" s="157"/>
      <c r="H215" s="157">
        <v>325.5</v>
      </c>
      <c r="I215" s="159">
        <v>330</v>
      </c>
      <c r="J215" s="160" t="s">
        <v>724</v>
      </c>
      <c r="K215" s="161">
        <f t="shared" si="102"/>
        <v>80.5</v>
      </c>
      <c r="L215" s="162">
        <f t="shared" si="103"/>
        <v>0.32857142857142857</v>
      </c>
      <c r="M215" s="157" t="s">
        <v>594</v>
      </c>
      <c r="N215" s="163">
        <v>42769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73</v>
      </c>
      <c r="B216" s="155">
        <v>42660</v>
      </c>
      <c r="C216" s="155"/>
      <c r="D216" s="156" t="s">
        <v>725</v>
      </c>
      <c r="E216" s="157" t="s">
        <v>591</v>
      </c>
      <c r="F216" s="158">
        <v>125</v>
      </c>
      <c r="G216" s="157"/>
      <c r="H216" s="157">
        <v>160</v>
      </c>
      <c r="I216" s="159">
        <v>160</v>
      </c>
      <c r="J216" s="160" t="s">
        <v>678</v>
      </c>
      <c r="K216" s="161">
        <f t="shared" si="102"/>
        <v>35</v>
      </c>
      <c r="L216" s="162">
        <v>0.28000000000000003</v>
      </c>
      <c r="M216" s="157" t="s">
        <v>594</v>
      </c>
      <c r="N216" s="163">
        <v>42803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74</v>
      </c>
      <c r="B217" s="155">
        <v>42660</v>
      </c>
      <c r="C217" s="155"/>
      <c r="D217" s="156" t="s">
        <v>726</v>
      </c>
      <c r="E217" s="157" t="s">
        <v>591</v>
      </c>
      <c r="F217" s="158">
        <v>114</v>
      </c>
      <c r="G217" s="157"/>
      <c r="H217" s="157">
        <v>145</v>
      </c>
      <c r="I217" s="159">
        <v>145</v>
      </c>
      <c r="J217" s="160" t="s">
        <v>678</v>
      </c>
      <c r="K217" s="161">
        <f t="shared" si="102"/>
        <v>31</v>
      </c>
      <c r="L217" s="162">
        <f t="shared" ref="L217:L219" si="104">K217/F217</f>
        <v>0.27192982456140352</v>
      </c>
      <c r="M217" s="157" t="s">
        <v>594</v>
      </c>
      <c r="N217" s="163">
        <v>42859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75</v>
      </c>
      <c r="B218" s="155">
        <v>42660</v>
      </c>
      <c r="C218" s="155"/>
      <c r="D218" s="156" t="s">
        <v>727</v>
      </c>
      <c r="E218" s="157" t="s">
        <v>591</v>
      </c>
      <c r="F218" s="158">
        <v>212</v>
      </c>
      <c r="G218" s="157"/>
      <c r="H218" s="157">
        <v>280</v>
      </c>
      <c r="I218" s="159">
        <v>276</v>
      </c>
      <c r="J218" s="160" t="s">
        <v>728</v>
      </c>
      <c r="K218" s="161">
        <f t="shared" si="102"/>
        <v>68</v>
      </c>
      <c r="L218" s="162">
        <f t="shared" si="104"/>
        <v>0.32075471698113206</v>
      </c>
      <c r="M218" s="157" t="s">
        <v>594</v>
      </c>
      <c r="N218" s="163">
        <v>42858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76</v>
      </c>
      <c r="B219" s="155">
        <v>42678</v>
      </c>
      <c r="C219" s="155"/>
      <c r="D219" s="156" t="s">
        <v>464</v>
      </c>
      <c r="E219" s="157" t="s">
        <v>591</v>
      </c>
      <c r="F219" s="158">
        <v>155</v>
      </c>
      <c r="G219" s="157"/>
      <c r="H219" s="157">
        <v>210</v>
      </c>
      <c r="I219" s="159">
        <v>210</v>
      </c>
      <c r="J219" s="160" t="s">
        <v>729</v>
      </c>
      <c r="K219" s="161">
        <f t="shared" si="102"/>
        <v>55</v>
      </c>
      <c r="L219" s="162">
        <f t="shared" si="104"/>
        <v>0.35483870967741937</v>
      </c>
      <c r="M219" s="157" t="s">
        <v>594</v>
      </c>
      <c r="N219" s="163">
        <v>42944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4">
        <v>77</v>
      </c>
      <c r="B220" s="165">
        <v>42710</v>
      </c>
      <c r="C220" s="165"/>
      <c r="D220" s="166" t="s">
        <v>730</v>
      </c>
      <c r="E220" s="167" t="s">
        <v>591</v>
      </c>
      <c r="F220" s="168">
        <v>150.5</v>
      </c>
      <c r="G220" s="168"/>
      <c r="H220" s="169">
        <v>72.5</v>
      </c>
      <c r="I220" s="169">
        <v>174</v>
      </c>
      <c r="J220" s="170" t="s">
        <v>731</v>
      </c>
      <c r="K220" s="171">
        <v>-78</v>
      </c>
      <c r="L220" s="172">
        <v>-0.51827242524916906</v>
      </c>
      <c r="M220" s="168" t="s">
        <v>604</v>
      </c>
      <c r="N220" s="165">
        <v>43333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78</v>
      </c>
      <c r="B221" s="155">
        <v>42712</v>
      </c>
      <c r="C221" s="155"/>
      <c r="D221" s="156" t="s">
        <v>732</v>
      </c>
      <c r="E221" s="157" t="s">
        <v>591</v>
      </c>
      <c r="F221" s="158">
        <v>380</v>
      </c>
      <c r="G221" s="157"/>
      <c r="H221" s="157">
        <v>478</v>
      </c>
      <c r="I221" s="159">
        <v>468</v>
      </c>
      <c r="J221" s="160" t="s">
        <v>678</v>
      </c>
      <c r="K221" s="161">
        <f t="shared" ref="K221:K223" si="105">H221-F221</f>
        <v>98</v>
      </c>
      <c r="L221" s="162">
        <f t="shared" ref="L221:L223" si="106">K221/F221</f>
        <v>0.25789473684210529</v>
      </c>
      <c r="M221" s="157" t="s">
        <v>594</v>
      </c>
      <c r="N221" s="163">
        <v>43025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79</v>
      </c>
      <c r="B222" s="155">
        <v>42734</v>
      </c>
      <c r="C222" s="155"/>
      <c r="D222" s="156" t="s">
        <v>121</v>
      </c>
      <c r="E222" s="157" t="s">
        <v>591</v>
      </c>
      <c r="F222" s="158">
        <v>305</v>
      </c>
      <c r="G222" s="157"/>
      <c r="H222" s="157">
        <v>375</v>
      </c>
      <c r="I222" s="159">
        <v>375</v>
      </c>
      <c r="J222" s="160" t="s">
        <v>678</v>
      </c>
      <c r="K222" s="161">
        <f t="shared" si="105"/>
        <v>70</v>
      </c>
      <c r="L222" s="162">
        <f t="shared" si="106"/>
        <v>0.22950819672131148</v>
      </c>
      <c r="M222" s="157" t="s">
        <v>594</v>
      </c>
      <c r="N222" s="163">
        <v>42768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80</v>
      </c>
      <c r="B223" s="155">
        <v>42739</v>
      </c>
      <c r="C223" s="155"/>
      <c r="D223" s="156" t="s">
        <v>104</v>
      </c>
      <c r="E223" s="157" t="s">
        <v>591</v>
      </c>
      <c r="F223" s="158">
        <v>99.5</v>
      </c>
      <c r="G223" s="157"/>
      <c r="H223" s="157">
        <v>158</v>
      </c>
      <c r="I223" s="159">
        <v>158</v>
      </c>
      <c r="J223" s="160" t="s">
        <v>678</v>
      </c>
      <c r="K223" s="161">
        <f t="shared" si="105"/>
        <v>58.5</v>
      </c>
      <c r="L223" s="162">
        <f t="shared" si="106"/>
        <v>0.5879396984924623</v>
      </c>
      <c r="M223" s="157" t="s">
        <v>594</v>
      </c>
      <c r="N223" s="163">
        <v>42898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81</v>
      </c>
      <c r="B224" s="155">
        <v>42739</v>
      </c>
      <c r="C224" s="155"/>
      <c r="D224" s="156" t="s">
        <v>104</v>
      </c>
      <c r="E224" s="157" t="s">
        <v>591</v>
      </c>
      <c r="F224" s="158">
        <v>99.5</v>
      </c>
      <c r="G224" s="157"/>
      <c r="H224" s="157">
        <v>158</v>
      </c>
      <c r="I224" s="159">
        <v>158</v>
      </c>
      <c r="J224" s="160" t="s">
        <v>678</v>
      </c>
      <c r="K224" s="161">
        <v>58.5</v>
      </c>
      <c r="L224" s="162">
        <v>0.58793969849246197</v>
      </c>
      <c r="M224" s="157" t="s">
        <v>594</v>
      </c>
      <c r="N224" s="163">
        <v>42898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82</v>
      </c>
      <c r="B225" s="155">
        <v>42786</v>
      </c>
      <c r="C225" s="155"/>
      <c r="D225" s="156" t="s">
        <v>210</v>
      </c>
      <c r="E225" s="157" t="s">
        <v>591</v>
      </c>
      <c r="F225" s="158">
        <v>140.5</v>
      </c>
      <c r="G225" s="157"/>
      <c r="H225" s="157">
        <v>220</v>
      </c>
      <c r="I225" s="159">
        <v>220</v>
      </c>
      <c r="J225" s="160" t="s">
        <v>678</v>
      </c>
      <c r="K225" s="161">
        <f>H225-F225</f>
        <v>79.5</v>
      </c>
      <c r="L225" s="162">
        <f>K225/F225</f>
        <v>0.5658362989323843</v>
      </c>
      <c r="M225" s="157" t="s">
        <v>594</v>
      </c>
      <c r="N225" s="163">
        <v>42864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83</v>
      </c>
      <c r="B226" s="155">
        <v>42786</v>
      </c>
      <c r="C226" s="155"/>
      <c r="D226" s="156" t="s">
        <v>733</v>
      </c>
      <c r="E226" s="157" t="s">
        <v>591</v>
      </c>
      <c r="F226" s="158">
        <v>202.5</v>
      </c>
      <c r="G226" s="157"/>
      <c r="H226" s="157">
        <v>234</v>
      </c>
      <c r="I226" s="159">
        <v>234</v>
      </c>
      <c r="J226" s="160" t="s">
        <v>678</v>
      </c>
      <c r="K226" s="161">
        <v>31.5</v>
      </c>
      <c r="L226" s="162">
        <v>0.155555555555556</v>
      </c>
      <c r="M226" s="157" t="s">
        <v>594</v>
      </c>
      <c r="N226" s="163">
        <v>42836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84</v>
      </c>
      <c r="B227" s="155">
        <v>42818</v>
      </c>
      <c r="C227" s="155"/>
      <c r="D227" s="156" t="s">
        <v>734</v>
      </c>
      <c r="E227" s="157" t="s">
        <v>591</v>
      </c>
      <c r="F227" s="158">
        <v>300.5</v>
      </c>
      <c r="G227" s="157"/>
      <c r="H227" s="157">
        <v>417.5</v>
      </c>
      <c r="I227" s="159">
        <v>420</v>
      </c>
      <c r="J227" s="160" t="s">
        <v>735</v>
      </c>
      <c r="K227" s="161">
        <f>H227-F227</f>
        <v>117</v>
      </c>
      <c r="L227" s="162">
        <f>K227/F227</f>
        <v>0.38935108153078202</v>
      </c>
      <c r="M227" s="157" t="s">
        <v>594</v>
      </c>
      <c r="N227" s="163">
        <v>43070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85</v>
      </c>
      <c r="B228" s="155">
        <v>42818</v>
      </c>
      <c r="C228" s="155"/>
      <c r="D228" s="156" t="s">
        <v>708</v>
      </c>
      <c r="E228" s="157" t="s">
        <v>591</v>
      </c>
      <c r="F228" s="158">
        <v>850</v>
      </c>
      <c r="G228" s="157"/>
      <c r="H228" s="157">
        <v>1042.5</v>
      </c>
      <c r="I228" s="159">
        <v>1023</v>
      </c>
      <c r="J228" s="160" t="s">
        <v>736</v>
      </c>
      <c r="K228" s="161">
        <v>192.5</v>
      </c>
      <c r="L228" s="162">
        <v>0.22647058823529401</v>
      </c>
      <c r="M228" s="157" t="s">
        <v>594</v>
      </c>
      <c r="N228" s="163">
        <v>42830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86</v>
      </c>
      <c r="B229" s="155">
        <v>42830</v>
      </c>
      <c r="C229" s="155"/>
      <c r="D229" s="156" t="s">
        <v>495</v>
      </c>
      <c r="E229" s="157" t="s">
        <v>591</v>
      </c>
      <c r="F229" s="158">
        <v>785</v>
      </c>
      <c r="G229" s="157"/>
      <c r="H229" s="157">
        <v>930</v>
      </c>
      <c r="I229" s="159">
        <v>920</v>
      </c>
      <c r="J229" s="160" t="s">
        <v>737</v>
      </c>
      <c r="K229" s="161">
        <f>H229-F229</f>
        <v>145</v>
      </c>
      <c r="L229" s="162">
        <f>K229/F229</f>
        <v>0.18471337579617833</v>
      </c>
      <c r="M229" s="157" t="s">
        <v>594</v>
      </c>
      <c r="N229" s="163">
        <v>42976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4">
        <v>87</v>
      </c>
      <c r="B230" s="165">
        <v>42831</v>
      </c>
      <c r="C230" s="165"/>
      <c r="D230" s="166" t="s">
        <v>738</v>
      </c>
      <c r="E230" s="167" t="s">
        <v>591</v>
      </c>
      <c r="F230" s="168">
        <v>40</v>
      </c>
      <c r="G230" s="168"/>
      <c r="H230" s="169">
        <v>13.1</v>
      </c>
      <c r="I230" s="169">
        <v>60</v>
      </c>
      <c r="J230" s="170" t="s">
        <v>739</v>
      </c>
      <c r="K230" s="171">
        <v>-26.9</v>
      </c>
      <c r="L230" s="172">
        <v>-0.67249999999999999</v>
      </c>
      <c r="M230" s="168" t="s">
        <v>604</v>
      </c>
      <c r="N230" s="165">
        <v>43138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88</v>
      </c>
      <c r="B231" s="155">
        <v>42837</v>
      </c>
      <c r="C231" s="155"/>
      <c r="D231" s="156" t="s">
        <v>102</v>
      </c>
      <c r="E231" s="157" t="s">
        <v>591</v>
      </c>
      <c r="F231" s="158">
        <v>289.5</v>
      </c>
      <c r="G231" s="157"/>
      <c r="H231" s="157">
        <v>354</v>
      </c>
      <c r="I231" s="159">
        <v>360</v>
      </c>
      <c r="J231" s="160" t="s">
        <v>740</v>
      </c>
      <c r="K231" s="161">
        <f t="shared" ref="K231:K239" si="107">H231-F231</f>
        <v>64.5</v>
      </c>
      <c r="L231" s="162">
        <f t="shared" ref="L231:L239" si="108">K231/F231</f>
        <v>0.22279792746113988</v>
      </c>
      <c r="M231" s="157" t="s">
        <v>594</v>
      </c>
      <c r="N231" s="163">
        <v>43040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89</v>
      </c>
      <c r="B232" s="155">
        <v>42845</v>
      </c>
      <c r="C232" s="155"/>
      <c r="D232" s="156" t="s">
        <v>435</v>
      </c>
      <c r="E232" s="157" t="s">
        <v>591</v>
      </c>
      <c r="F232" s="158">
        <v>700</v>
      </c>
      <c r="G232" s="157"/>
      <c r="H232" s="157">
        <v>840</v>
      </c>
      <c r="I232" s="159">
        <v>840</v>
      </c>
      <c r="J232" s="160" t="s">
        <v>741</v>
      </c>
      <c r="K232" s="161">
        <f t="shared" si="107"/>
        <v>140</v>
      </c>
      <c r="L232" s="162">
        <f t="shared" si="108"/>
        <v>0.2</v>
      </c>
      <c r="M232" s="157" t="s">
        <v>594</v>
      </c>
      <c r="N232" s="163">
        <v>42893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90</v>
      </c>
      <c r="B233" s="155">
        <v>42887</v>
      </c>
      <c r="C233" s="155"/>
      <c r="D233" s="156" t="s">
        <v>742</v>
      </c>
      <c r="E233" s="157" t="s">
        <v>591</v>
      </c>
      <c r="F233" s="158">
        <v>130</v>
      </c>
      <c r="G233" s="157"/>
      <c r="H233" s="157">
        <v>144.25</v>
      </c>
      <c r="I233" s="159">
        <v>170</v>
      </c>
      <c r="J233" s="160" t="s">
        <v>743</v>
      </c>
      <c r="K233" s="161">
        <f t="shared" si="107"/>
        <v>14.25</v>
      </c>
      <c r="L233" s="162">
        <f t="shared" si="108"/>
        <v>0.10961538461538461</v>
      </c>
      <c r="M233" s="157" t="s">
        <v>594</v>
      </c>
      <c r="N233" s="163">
        <v>43675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91</v>
      </c>
      <c r="B234" s="155">
        <v>42901</v>
      </c>
      <c r="C234" s="155"/>
      <c r="D234" s="156" t="s">
        <v>744</v>
      </c>
      <c r="E234" s="157" t="s">
        <v>591</v>
      </c>
      <c r="F234" s="158">
        <v>214.5</v>
      </c>
      <c r="G234" s="157"/>
      <c r="H234" s="157">
        <v>262</v>
      </c>
      <c r="I234" s="159">
        <v>262</v>
      </c>
      <c r="J234" s="160" t="s">
        <v>613</v>
      </c>
      <c r="K234" s="161">
        <f t="shared" si="107"/>
        <v>47.5</v>
      </c>
      <c r="L234" s="162">
        <f t="shared" si="108"/>
        <v>0.22144522144522144</v>
      </c>
      <c r="M234" s="157" t="s">
        <v>594</v>
      </c>
      <c r="N234" s="163">
        <v>42977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92</v>
      </c>
      <c r="B235" s="186">
        <v>42933</v>
      </c>
      <c r="C235" s="186"/>
      <c r="D235" s="187" t="s">
        <v>745</v>
      </c>
      <c r="E235" s="188" t="s">
        <v>591</v>
      </c>
      <c r="F235" s="189">
        <v>370</v>
      </c>
      <c r="G235" s="188"/>
      <c r="H235" s="188">
        <v>447.5</v>
      </c>
      <c r="I235" s="190">
        <v>450</v>
      </c>
      <c r="J235" s="191" t="s">
        <v>678</v>
      </c>
      <c r="K235" s="161">
        <f t="shared" si="107"/>
        <v>77.5</v>
      </c>
      <c r="L235" s="192">
        <f t="shared" si="108"/>
        <v>0.20945945945945946</v>
      </c>
      <c r="M235" s="188" t="s">
        <v>594</v>
      </c>
      <c r="N235" s="193">
        <v>43035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93</v>
      </c>
      <c r="B236" s="186">
        <v>42943</v>
      </c>
      <c r="C236" s="186"/>
      <c r="D236" s="187" t="s">
        <v>208</v>
      </c>
      <c r="E236" s="188" t="s">
        <v>591</v>
      </c>
      <c r="F236" s="189">
        <v>657.5</v>
      </c>
      <c r="G236" s="188"/>
      <c r="H236" s="188">
        <v>825</v>
      </c>
      <c r="I236" s="190">
        <v>820</v>
      </c>
      <c r="J236" s="191" t="s">
        <v>678</v>
      </c>
      <c r="K236" s="161">
        <f t="shared" si="107"/>
        <v>167.5</v>
      </c>
      <c r="L236" s="192">
        <f t="shared" si="108"/>
        <v>0.25475285171102663</v>
      </c>
      <c r="M236" s="188" t="s">
        <v>594</v>
      </c>
      <c r="N236" s="193">
        <v>43090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94</v>
      </c>
      <c r="B237" s="155">
        <v>42964</v>
      </c>
      <c r="C237" s="155"/>
      <c r="D237" s="156" t="s">
        <v>383</v>
      </c>
      <c r="E237" s="157" t="s">
        <v>591</v>
      </c>
      <c r="F237" s="158">
        <v>605</v>
      </c>
      <c r="G237" s="157"/>
      <c r="H237" s="157">
        <v>750</v>
      </c>
      <c r="I237" s="159">
        <v>750</v>
      </c>
      <c r="J237" s="160" t="s">
        <v>737</v>
      </c>
      <c r="K237" s="161">
        <f t="shared" si="107"/>
        <v>145</v>
      </c>
      <c r="L237" s="162">
        <f t="shared" si="108"/>
        <v>0.23966942148760331</v>
      </c>
      <c r="M237" s="157" t="s">
        <v>594</v>
      </c>
      <c r="N237" s="163">
        <v>43027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95</v>
      </c>
      <c r="B238" s="165">
        <v>42979</v>
      </c>
      <c r="C238" s="165"/>
      <c r="D238" s="173" t="s">
        <v>746</v>
      </c>
      <c r="E238" s="168" t="s">
        <v>591</v>
      </c>
      <c r="F238" s="168">
        <v>255</v>
      </c>
      <c r="G238" s="169"/>
      <c r="H238" s="169">
        <v>217.25</v>
      </c>
      <c r="I238" s="169">
        <v>320</v>
      </c>
      <c r="J238" s="170" t="s">
        <v>747</v>
      </c>
      <c r="K238" s="171">
        <f t="shared" si="107"/>
        <v>-37.75</v>
      </c>
      <c r="L238" s="174">
        <f t="shared" si="108"/>
        <v>-0.14803921568627451</v>
      </c>
      <c r="M238" s="168" t="s">
        <v>604</v>
      </c>
      <c r="N238" s="165">
        <v>43661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96</v>
      </c>
      <c r="B239" s="155">
        <v>42997</v>
      </c>
      <c r="C239" s="155"/>
      <c r="D239" s="156" t="s">
        <v>748</v>
      </c>
      <c r="E239" s="157" t="s">
        <v>591</v>
      </c>
      <c r="F239" s="158">
        <v>215</v>
      </c>
      <c r="G239" s="157"/>
      <c r="H239" s="157">
        <v>258</v>
      </c>
      <c r="I239" s="159">
        <v>258</v>
      </c>
      <c r="J239" s="160" t="s">
        <v>678</v>
      </c>
      <c r="K239" s="161">
        <f t="shared" si="107"/>
        <v>43</v>
      </c>
      <c r="L239" s="162">
        <f t="shared" si="108"/>
        <v>0.2</v>
      </c>
      <c r="M239" s="157" t="s">
        <v>594</v>
      </c>
      <c r="N239" s="163">
        <v>43040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97</v>
      </c>
      <c r="B240" s="155">
        <v>42997</v>
      </c>
      <c r="C240" s="155"/>
      <c r="D240" s="156" t="s">
        <v>748</v>
      </c>
      <c r="E240" s="157" t="s">
        <v>591</v>
      </c>
      <c r="F240" s="158">
        <v>215</v>
      </c>
      <c r="G240" s="157"/>
      <c r="H240" s="157">
        <v>258</v>
      </c>
      <c r="I240" s="159">
        <v>258</v>
      </c>
      <c r="J240" s="191" t="s">
        <v>678</v>
      </c>
      <c r="K240" s="161">
        <v>43</v>
      </c>
      <c r="L240" s="162">
        <v>0.2</v>
      </c>
      <c r="M240" s="157" t="s">
        <v>594</v>
      </c>
      <c r="N240" s="163">
        <v>43040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98</v>
      </c>
      <c r="B241" s="186">
        <v>42998</v>
      </c>
      <c r="C241" s="186"/>
      <c r="D241" s="187" t="s">
        <v>749</v>
      </c>
      <c r="E241" s="188" t="s">
        <v>591</v>
      </c>
      <c r="F241" s="158">
        <v>75</v>
      </c>
      <c r="G241" s="188"/>
      <c r="H241" s="188">
        <v>90</v>
      </c>
      <c r="I241" s="190">
        <v>90</v>
      </c>
      <c r="J241" s="160" t="s">
        <v>750</v>
      </c>
      <c r="K241" s="161">
        <f t="shared" ref="K241:K246" si="109">H241-F241</f>
        <v>15</v>
      </c>
      <c r="L241" s="162">
        <f t="shared" ref="L241:L246" si="110">K241/F241</f>
        <v>0.2</v>
      </c>
      <c r="M241" s="157" t="s">
        <v>594</v>
      </c>
      <c r="N241" s="163">
        <v>43019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99</v>
      </c>
      <c r="B242" s="186">
        <v>43011</v>
      </c>
      <c r="C242" s="186"/>
      <c r="D242" s="187" t="s">
        <v>751</v>
      </c>
      <c r="E242" s="188" t="s">
        <v>591</v>
      </c>
      <c r="F242" s="189">
        <v>315</v>
      </c>
      <c r="G242" s="188"/>
      <c r="H242" s="188">
        <v>392</v>
      </c>
      <c r="I242" s="190">
        <v>384</v>
      </c>
      <c r="J242" s="191" t="s">
        <v>752</v>
      </c>
      <c r="K242" s="161">
        <f t="shared" si="109"/>
        <v>77</v>
      </c>
      <c r="L242" s="192">
        <f t="shared" si="110"/>
        <v>0.24444444444444444</v>
      </c>
      <c r="M242" s="188" t="s">
        <v>594</v>
      </c>
      <c r="N242" s="193">
        <v>43017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100</v>
      </c>
      <c r="B243" s="186">
        <v>43013</v>
      </c>
      <c r="C243" s="186"/>
      <c r="D243" s="187" t="s">
        <v>468</v>
      </c>
      <c r="E243" s="188" t="s">
        <v>591</v>
      </c>
      <c r="F243" s="189">
        <v>145</v>
      </c>
      <c r="G243" s="188"/>
      <c r="H243" s="188">
        <v>179</v>
      </c>
      <c r="I243" s="190">
        <v>180</v>
      </c>
      <c r="J243" s="191" t="s">
        <v>753</v>
      </c>
      <c r="K243" s="161">
        <f t="shared" si="109"/>
        <v>34</v>
      </c>
      <c r="L243" s="192">
        <f t="shared" si="110"/>
        <v>0.23448275862068965</v>
      </c>
      <c r="M243" s="188" t="s">
        <v>594</v>
      </c>
      <c r="N243" s="193">
        <v>43025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101</v>
      </c>
      <c r="B244" s="186">
        <v>43014</v>
      </c>
      <c r="C244" s="186"/>
      <c r="D244" s="187" t="s">
        <v>358</v>
      </c>
      <c r="E244" s="188" t="s">
        <v>591</v>
      </c>
      <c r="F244" s="189">
        <v>256</v>
      </c>
      <c r="G244" s="188"/>
      <c r="H244" s="188">
        <v>323</v>
      </c>
      <c r="I244" s="190">
        <v>320</v>
      </c>
      <c r="J244" s="191" t="s">
        <v>678</v>
      </c>
      <c r="K244" s="161">
        <f t="shared" si="109"/>
        <v>67</v>
      </c>
      <c r="L244" s="192">
        <f t="shared" si="110"/>
        <v>0.26171875</v>
      </c>
      <c r="M244" s="188" t="s">
        <v>594</v>
      </c>
      <c r="N244" s="193">
        <v>43067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102</v>
      </c>
      <c r="B245" s="186">
        <v>43017</v>
      </c>
      <c r="C245" s="186"/>
      <c r="D245" s="187" t="s">
        <v>372</v>
      </c>
      <c r="E245" s="188" t="s">
        <v>591</v>
      </c>
      <c r="F245" s="189">
        <v>137.5</v>
      </c>
      <c r="G245" s="188"/>
      <c r="H245" s="188">
        <v>184</v>
      </c>
      <c r="I245" s="190">
        <v>183</v>
      </c>
      <c r="J245" s="191" t="s">
        <v>754</v>
      </c>
      <c r="K245" s="161">
        <f t="shared" si="109"/>
        <v>46.5</v>
      </c>
      <c r="L245" s="192">
        <f t="shared" si="110"/>
        <v>0.33818181818181819</v>
      </c>
      <c r="M245" s="188" t="s">
        <v>594</v>
      </c>
      <c r="N245" s="193">
        <v>43108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103</v>
      </c>
      <c r="B246" s="186">
        <v>43018</v>
      </c>
      <c r="C246" s="186"/>
      <c r="D246" s="187" t="s">
        <v>755</v>
      </c>
      <c r="E246" s="188" t="s">
        <v>591</v>
      </c>
      <c r="F246" s="189">
        <v>125.5</v>
      </c>
      <c r="G246" s="188"/>
      <c r="H246" s="188">
        <v>158</v>
      </c>
      <c r="I246" s="190">
        <v>155</v>
      </c>
      <c r="J246" s="191" t="s">
        <v>756</v>
      </c>
      <c r="K246" s="161">
        <f t="shared" si="109"/>
        <v>32.5</v>
      </c>
      <c r="L246" s="192">
        <f t="shared" si="110"/>
        <v>0.25896414342629481</v>
      </c>
      <c r="M246" s="188" t="s">
        <v>594</v>
      </c>
      <c r="N246" s="193">
        <v>43067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104</v>
      </c>
      <c r="B247" s="186">
        <v>43018</v>
      </c>
      <c r="C247" s="186"/>
      <c r="D247" s="187" t="s">
        <v>757</v>
      </c>
      <c r="E247" s="188" t="s">
        <v>591</v>
      </c>
      <c r="F247" s="189">
        <v>895</v>
      </c>
      <c r="G247" s="188"/>
      <c r="H247" s="188">
        <v>1122.5</v>
      </c>
      <c r="I247" s="190">
        <v>1078</v>
      </c>
      <c r="J247" s="191" t="s">
        <v>758</v>
      </c>
      <c r="K247" s="161">
        <v>227.5</v>
      </c>
      <c r="L247" s="192">
        <v>0.25418994413407803</v>
      </c>
      <c r="M247" s="188" t="s">
        <v>594</v>
      </c>
      <c r="N247" s="193">
        <v>43117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105</v>
      </c>
      <c r="B248" s="186">
        <v>43020</v>
      </c>
      <c r="C248" s="186"/>
      <c r="D248" s="187" t="s">
        <v>367</v>
      </c>
      <c r="E248" s="188" t="s">
        <v>591</v>
      </c>
      <c r="F248" s="189">
        <v>525</v>
      </c>
      <c r="G248" s="188"/>
      <c r="H248" s="188">
        <v>629</v>
      </c>
      <c r="I248" s="190">
        <v>629</v>
      </c>
      <c r="J248" s="191" t="s">
        <v>678</v>
      </c>
      <c r="K248" s="161">
        <v>104</v>
      </c>
      <c r="L248" s="192">
        <v>0.19809523809523799</v>
      </c>
      <c r="M248" s="188" t="s">
        <v>594</v>
      </c>
      <c r="N248" s="193">
        <v>43119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106</v>
      </c>
      <c r="B249" s="186">
        <v>43046</v>
      </c>
      <c r="C249" s="186"/>
      <c r="D249" s="187" t="s">
        <v>408</v>
      </c>
      <c r="E249" s="188" t="s">
        <v>591</v>
      </c>
      <c r="F249" s="189">
        <v>740</v>
      </c>
      <c r="G249" s="188"/>
      <c r="H249" s="188">
        <v>892.5</v>
      </c>
      <c r="I249" s="190">
        <v>900</v>
      </c>
      <c r="J249" s="191" t="s">
        <v>759</v>
      </c>
      <c r="K249" s="161">
        <f t="shared" ref="K249:K251" si="111">H249-F249</f>
        <v>152.5</v>
      </c>
      <c r="L249" s="192">
        <f t="shared" ref="L249:L251" si="112">K249/F249</f>
        <v>0.20608108108108109</v>
      </c>
      <c r="M249" s="188" t="s">
        <v>594</v>
      </c>
      <c r="N249" s="193">
        <v>43052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4">
        <v>107</v>
      </c>
      <c r="B250" s="155">
        <v>43073</v>
      </c>
      <c r="C250" s="155"/>
      <c r="D250" s="156" t="s">
        <v>760</v>
      </c>
      <c r="E250" s="157" t="s">
        <v>591</v>
      </c>
      <c r="F250" s="158">
        <v>118.5</v>
      </c>
      <c r="G250" s="157"/>
      <c r="H250" s="157">
        <v>143.5</v>
      </c>
      <c r="I250" s="159">
        <v>145</v>
      </c>
      <c r="J250" s="160" t="s">
        <v>761</v>
      </c>
      <c r="K250" s="161">
        <f t="shared" si="111"/>
        <v>25</v>
      </c>
      <c r="L250" s="162">
        <f t="shared" si="112"/>
        <v>0.2109704641350211</v>
      </c>
      <c r="M250" s="157" t="s">
        <v>594</v>
      </c>
      <c r="N250" s="163">
        <v>43097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4">
        <v>108</v>
      </c>
      <c r="B251" s="165">
        <v>43090</v>
      </c>
      <c r="C251" s="165"/>
      <c r="D251" s="166" t="s">
        <v>440</v>
      </c>
      <c r="E251" s="167" t="s">
        <v>591</v>
      </c>
      <c r="F251" s="168">
        <v>715</v>
      </c>
      <c r="G251" s="168"/>
      <c r="H251" s="169">
        <v>500</v>
      </c>
      <c r="I251" s="169">
        <v>872</v>
      </c>
      <c r="J251" s="170" t="s">
        <v>762</v>
      </c>
      <c r="K251" s="171">
        <f t="shared" si="111"/>
        <v>-215</v>
      </c>
      <c r="L251" s="172">
        <f t="shared" si="112"/>
        <v>-0.30069930069930068</v>
      </c>
      <c r="M251" s="168" t="s">
        <v>604</v>
      </c>
      <c r="N251" s="165">
        <v>43670</v>
      </c>
      <c r="O251" s="1"/>
      <c r="P251" s="1"/>
      <c r="Q251" s="24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4">
        <v>109</v>
      </c>
      <c r="B252" s="155">
        <v>43098</v>
      </c>
      <c r="C252" s="155"/>
      <c r="D252" s="156" t="s">
        <v>751</v>
      </c>
      <c r="E252" s="157" t="s">
        <v>591</v>
      </c>
      <c r="F252" s="158">
        <v>435</v>
      </c>
      <c r="G252" s="157"/>
      <c r="H252" s="157">
        <v>542.5</v>
      </c>
      <c r="I252" s="159">
        <v>539</v>
      </c>
      <c r="J252" s="160" t="s">
        <v>678</v>
      </c>
      <c r="K252" s="161">
        <v>107.5</v>
      </c>
      <c r="L252" s="162">
        <v>0.247126436781609</v>
      </c>
      <c r="M252" s="157" t="s">
        <v>594</v>
      </c>
      <c r="N252" s="163">
        <v>43206</v>
      </c>
      <c r="O252" s="1"/>
      <c r="P252" s="1"/>
      <c r="Q252" s="24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4">
        <v>110</v>
      </c>
      <c r="B253" s="155">
        <v>43098</v>
      </c>
      <c r="C253" s="155"/>
      <c r="D253" s="156" t="s">
        <v>560</v>
      </c>
      <c r="E253" s="157" t="s">
        <v>591</v>
      </c>
      <c r="F253" s="158">
        <v>885</v>
      </c>
      <c r="G253" s="157"/>
      <c r="H253" s="157">
        <v>1090</v>
      </c>
      <c r="I253" s="159">
        <v>1084</v>
      </c>
      <c r="J253" s="160" t="s">
        <v>678</v>
      </c>
      <c r="K253" s="161">
        <v>205</v>
      </c>
      <c r="L253" s="162">
        <v>0.23163841807909599</v>
      </c>
      <c r="M253" s="157" t="s">
        <v>594</v>
      </c>
      <c r="N253" s="163">
        <v>43213</v>
      </c>
      <c r="O253" s="1"/>
      <c r="P253" s="1"/>
      <c r="Q253" s="242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4">
        <v>111</v>
      </c>
      <c r="B254" s="195">
        <v>43192</v>
      </c>
      <c r="C254" s="195"/>
      <c r="D254" s="173" t="s">
        <v>763</v>
      </c>
      <c r="E254" s="168" t="s">
        <v>591</v>
      </c>
      <c r="F254" s="196">
        <v>478.5</v>
      </c>
      <c r="G254" s="168"/>
      <c r="H254" s="168">
        <v>442</v>
      </c>
      <c r="I254" s="169">
        <v>613</v>
      </c>
      <c r="J254" s="170" t="s">
        <v>764</v>
      </c>
      <c r="K254" s="171">
        <f t="shared" ref="K254:K257" si="113">H254-F254</f>
        <v>-36.5</v>
      </c>
      <c r="L254" s="172">
        <f t="shared" ref="L254:L257" si="114">K254/F254</f>
        <v>-7.6280041797283177E-2</v>
      </c>
      <c r="M254" s="168" t="s">
        <v>604</v>
      </c>
      <c r="N254" s="165">
        <v>43762</v>
      </c>
      <c r="O254" s="1"/>
      <c r="P254" s="1"/>
      <c r="Q254" s="242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64">
        <v>112</v>
      </c>
      <c r="B255" s="165">
        <v>43194</v>
      </c>
      <c r="C255" s="165"/>
      <c r="D255" s="166" t="s">
        <v>765</v>
      </c>
      <c r="E255" s="167" t="s">
        <v>591</v>
      </c>
      <c r="F255" s="168">
        <f>141.5-7.3</f>
        <v>134.19999999999999</v>
      </c>
      <c r="G255" s="168"/>
      <c r="H255" s="169">
        <v>77</v>
      </c>
      <c r="I255" s="169">
        <v>180</v>
      </c>
      <c r="J255" s="170" t="s">
        <v>766</v>
      </c>
      <c r="K255" s="171">
        <f t="shared" si="113"/>
        <v>-57.199999999999989</v>
      </c>
      <c r="L255" s="172">
        <f t="shared" si="114"/>
        <v>-0.42622950819672129</v>
      </c>
      <c r="M255" s="168" t="s">
        <v>604</v>
      </c>
      <c r="N255" s="165">
        <v>43522</v>
      </c>
      <c r="O255" s="1"/>
      <c r="P255" s="1"/>
      <c r="Q255" s="242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64">
        <v>113</v>
      </c>
      <c r="B256" s="165">
        <v>43209</v>
      </c>
      <c r="C256" s="165"/>
      <c r="D256" s="166" t="s">
        <v>767</v>
      </c>
      <c r="E256" s="167" t="s">
        <v>591</v>
      </c>
      <c r="F256" s="168">
        <v>430</v>
      </c>
      <c r="G256" s="168"/>
      <c r="H256" s="169">
        <v>220</v>
      </c>
      <c r="I256" s="169">
        <v>537</v>
      </c>
      <c r="J256" s="170" t="s">
        <v>768</v>
      </c>
      <c r="K256" s="171">
        <f t="shared" si="113"/>
        <v>-210</v>
      </c>
      <c r="L256" s="172">
        <f t="shared" si="114"/>
        <v>-0.48837209302325579</v>
      </c>
      <c r="M256" s="168" t="s">
        <v>604</v>
      </c>
      <c r="N256" s="165">
        <v>43252</v>
      </c>
      <c r="O256" s="1"/>
      <c r="P256" s="1"/>
      <c r="Q256" s="242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114</v>
      </c>
      <c r="B257" s="186">
        <v>43220</v>
      </c>
      <c r="C257" s="186"/>
      <c r="D257" s="187" t="s">
        <v>769</v>
      </c>
      <c r="E257" s="188" t="s">
        <v>591</v>
      </c>
      <c r="F257" s="188">
        <v>153.5</v>
      </c>
      <c r="G257" s="188"/>
      <c r="H257" s="188">
        <v>196</v>
      </c>
      <c r="I257" s="190">
        <v>196</v>
      </c>
      <c r="J257" s="160" t="s">
        <v>770</v>
      </c>
      <c r="K257" s="161">
        <f t="shared" si="113"/>
        <v>42.5</v>
      </c>
      <c r="L257" s="162">
        <f t="shared" si="114"/>
        <v>0.27687296416938112</v>
      </c>
      <c r="M257" s="157" t="s">
        <v>594</v>
      </c>
      <c r="N257" s="163">
        <v>43605</v>
      </c>
      <c r="O257" s="1"/>
      <c r="P257" s="1"/>
      <c r="Q257" s="242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64">
        <v>115</v>
      </c>
      <c r="B258" s="165">
        <v>43306</v>
      </c>
      <c r="C258" s="165"/>
      <c r="D258" s="166" t="s">
        <v>738</v>
      </c>
      <c r="E258" s="167" t="s">
        <v>591</v>
      </c>
      <c r="F258" s="168">
        <v>27.5</v>
      </c>
      <c r="G258" s="168"/>
      <c r="H258" s="169">
        <v>13.1</v>
      </c>
      <c r="I258" s="169">
        <v>60</v>
      </c>
      <c r="J258" s="170" t="s">
        <v>771</v>
      </c>
      <c r="K258" s="171">
        <v>-14.4</v>
      </c>
      <c r="L258" s="172">
        <v>-0.52363636363636401</v>
      </c>
      <c r="M258" s="168" t="s">
        <v>604</v>
      </c>
      <c r="N258" s="165">
        <v>43138</v>
      </c>
      <c r="O258" s="1"/>
      <c r="P258" s="1"/>
      <c r="Q258" s="242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4">
        <v>116</v>
      </c>
      <c r="B259" s="195">
        <v>43318</v>
      </c>
      <c r="C259" s="195"/>
      <c r="D259" s="173" t="s">
        <v>772</v>
      </c>
      <c r="E259" s="168" t="s">
        <v>591</v>
      </c>
      <c r="F259" s="168">
        <v>148.5</v>
      </c>
      <c r="G259" s="168"/>
      <c r="H259" s="168">
        <v>102</v>
      </c>
      <c r="I259" s="169">
        <v>182</v>
      </c>
      <c r="J259" s="170" t="s">
        <v>773</v>
      </c>
      <c r="K259" s="171">
        <f>H259-F259</f>
        <v>-46.5</v>
      </c>
      <c r="L259" s="172">
        <f>K259/F259</f>
        <v>-0.31313131313131315</v>
      </c>
      <c r="M259" s="168" t="s">
        <v>604</v>
      </c>
      <c r="N259" s="165">
        <v>43661</v>
      </c>
      <c r="O259" s="1"/>
      <c r="P259" s="1"/>
      <c r="Q259" s="242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4">
        <v>117</v>
      </c>
      <c r="B260" s="155">
        <v>43335</v>
      </c>
      <c r="C260" s="155"/>
      <c r="D260" s="156" t="s">
        <v>774</v>
      </c>
      <c r="E260" s="157" t="s">
        <v>591</v>
      </c>
      <c r="F260" s="188">
        <v>285</v>
      </c>
      <c r="G260" s="157"/>
      <c r="H260" s="157">
        <v>355</v>
      </c>
      <c r="I260" s="159">
        <v>364</v>
      </c>
      <c r="J260" s="160" t="s">
        <v>775</v>
      </c>
      <c r="K260" s="161">
        <v>70</v>
      </c>
      <c r="L260" s="162">
        <v>0.24561403508771901</v>
      </c>
      <c r="M260" s="157" t="s">
        <v>594</v>
      </c>
      <c r="N260" s="163">
        <v>43455</v>
      </c>
      <c r="O260" s="1"/>
      <c r="P260" s="1"/>
      <c r="Q260" s="242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4">
        <v>118</v>
      </c>
      <c r="B261" s="155">
        <v>43341</v>
      </c>
      <c r="C261" s="155"/>
      <c r="D261" s="156" t="s">
        <v>398</v>
      </c>
      <c r="E261" s="157" t="s">
        <v>591</v>
      </c>
      <c r="F261" s="188">
        <v>525</v>
      </c>
      <c r="G261" s="157"/>
      <c r="H261" s="157">
        <v>585</v>
      </c>
      <c r="I261" s="159">
        <v>635</v>
      </c>
      <c r="J261" s="160" t="s">
        <v>776</v>
      </c>
      <c r="K261" s="161">
        <f t="shared" ref="K261:K312" si="115">H261-F261</f>
        <v>60</v>
      </c>
      <c r="L261" s="162">
        <f t="shared" ref="L261:L312" si="116">K261/F261</f>
        <v>0.11428571428571428</v>
      </c>
      <c r="M261" s="157" t="s">
        <v>594</v>
      </c>
      <c r="N261" s="163">
        <v>43662</v>
      </c>
      <c r="O261" s="1"/>
      <c r="P261" s="1"/>
      <c r="Q261" s="242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4">
        <v>119</v>
      </c>
      <c r="B262" s="155">
        <v>43395</v>
      </c>
      <c r="C262" s="155"/>
      <c r="D262" s="156" t="s">
        <v>383</v>
      </c>
      <c r="E262" s="157" t="s">
        <v>591</v>
      </c>
      <c r="F262" s="188">
        <v>475</v>
      </c>
      <c r="G262" s="157"/>
      <c r="H262" s="157">
        <v>574</v>
      </c>
      <c r="I262" s="159">
        <v>570</v>
      </c>
      <c r="J262" s="160" t="s">
        <v>678</v>
      </c>
      <c r="K262" s="161">
        <f t="shared" si="115"/>
        <v>99</v>
      </c>
      <c r="L262" s="162">
        <f t="shared" si="116"/>
        <v>0.20842105263157895</v>
      </c>
      <c r="M262" s="157" t="s">
        <v>594</v>
      </c>
      <c r="N262" s="163">
        <v>43403</v>
      </c>
      <c r="O262" s="1"/>
      <c r="P262" s="1"/>
      <c r="Q262" s="242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120</v>
      </c>
      <c r="B263" s="186">
        <v>43397</v>
      </c>
      <c r="C263" s="186"/>
      <c r="D263" s="187" t="s">
        <v>777</v>
      </c>
      <c r="E263" s="188" t="s">
        <v>591</v>
      </c>
      <c r="F263" s="188">
        <v>707.5</v>
      </c>
      <c r="G263" s="188"/>
      <c r="H263" s="188">
        <v>872</v>
      </c>
      <c r="I263" s="190">
        <v>872</v>
      </c>
      <c r="J263" s="191" t="s">
        <v>678</v>
      </c>
      <c r="K263" s="161">
        <f t="shared" si="115"/>
        <v>164.5</v>
      </c>
      <c r="L263" s="192">
        <f t="shared" si="116"/>
        <v>0.23250883392226149</v>
      </c>
      <c r="M263" s="188" t="s">
        <v>594</v>
      </c>
      <c r="N263" s="193">
        <v>43482</v>
      </c>
      <c r="O263" s="1"/>
      <c r="P263" s="1"/>
      <c r="Q263" s="242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121</v>
      </c>
      <c r="B264" s="186">
        <v>43398</v>
      </c>
      <c r="C264" s="186"/>
      <c r="D264" s="187" t="s">
        <v>778</v>
      </c>
      <c r="E264" s="188" t="s">
        <v>591</v>
      </c>
      <c r="F264" s="188">
        <v>162</v>
      </c>
      <c r="G264" s="188"/>
      <c r="H264" s="188">
        <v>204</v>
      </c>
      <c r="I264" s="190">
        <v>209</v>
      </c>
      <c r="J264" s="191" t="s">
        <v>779</v>
      </c>
      <c r="K264" s="161">
        <f t="shared" si="115"/>
        <v>42</v>
      </c>
      <c r="L264" s="192">
        <f t="shared" si="116"/>
        <v>0.25925925925925924</v>
      </c>
      <c r="M264" s="188" t="s">
        <v>594</v>
      </c>
      <c r="N264" s="193">
        <v>43539</v>
      </c>
      <c r="O264" s="1"/>
      <c r="P264" s="1"/>
      <c r="Q264" s="242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122</v>
      </c>
      <c r="B265" s="186">
        <v>43399</v>
      </c>
      <c r="C265" s="186"/>
      <c r="D265" s="187" t="s">
        <v>488</v>
      </c>
      <c r="E265" s="188" t="s">
        <v>591</v>
      </c>
      <c r="F265" s="188">
        <v>240</v>
      </c>
      <c r="G265" s="188"/>
      <c r="H265" s="188">
        <v>297</v>
      </c>
      <c r="I265" s="190">
        <v>297</v>
      </c>
      <c r="J265" s="191" t="s">
        <v>678</v>
      </c>
      <c r="K265" s="197">
        <f t="shared" si="115"/>
        <v>57</v>
      </c>
      <c r="L265" s="192">
        <f t="shared" si="116"/>
        <v>0.23749999999999999</v>
      </c>
      <c r="M265" s="188" t="s">
        <v>594</v>
      </c>
      <c r="N265" s="193">
        <v>43417</v>
      </c>
      <c r="O265" s="1"/>
      <c r="P265" s="1"/>
      <c r="Q265" s="242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4">
        <v>123</v>
      </c>
      <c r="B266" s="155">
        <v>43439</v>
      </c>
      <c r="C266" s="155"/>
      <c r="D266" s="156" t="s">
        <v>780</v>
      </c>
      <c r="E266" s="157" t="s">
        <v>591</v>
      </c>
      <c r="F266" s="157">
        <v>202.5</v>
      </c>
      <c r="G266" s="157"/>
      <c r="H266" s="157">
        <v>255</v>
      </c>
      <c r="I266" s="159">
        <v>252</v>
      </c>
      <c r="J266" s="160" t="s">
        <v>678</v>
      </c>
      <c r="K266" s="161">
        <f t="shared" si="115"/>
        <v>52.5</v>
      </c>
      <c r="L266" s="162">
        <f t="shared" si="116"/>
        <v>0.25925925925925924</v>
      </c>
      <c r="M266" s="157" t="s">
        <v>594</v>
      </c>
      <c r="N266" s="163">
        <v>43542</v>
      </c>
      <c r="O266" s="1"/>
      <c r="P266" s="1"/>
      <c r="Q266" s="242"/>
      <c r="R266" s="1"/>
      <c r="S266" s="6" t="s">
        <v>781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124</v>
      </c>
      <c r="B267" s="186">
        <v>43465</v>
      </c>
      <c r="C267" s="155"/>
      <c r="D267" s="187" t="s">
        <v>159</v>
      </c>
      <c r="E267" s="188" t="s">
        <v>591</v>
      </c>
      <c r="F267" s="188">
        <v>710</v>
      </c>
      <c r="G267" s="188"/>
      <c r="H267" s="188">
        <v>866</v>
      </c>
      <c r="I267" s="190">
        <v>866</v>
      </c>
      <c r="J267" s="191" t="s">
        <v>678</v>
      </c>
      <c r="K267" s="161">
        <f t="shared" si="115"/>
        <v>156</v>
      </c>
      <c r="L267" s="162">
        <f t="shared" si="116"/>
        <v>0.21971830985915494</v>
      </c>
      <c r="M267" s="157" t="s">
        <v>594</v>
      </c>
      <c r="N267" s="163">
        <v>43553</v>
      </c>
      <c r="O267" s="1"/>
      <c r="P267" s="1"/>
      <c r="Q267" s="242"/>
      <c r="R267" s="1"/>
      <c r="S267" s="6" t="s">
        <v>781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125</v>
      </c>
      <c r="B268" s="186">
        <v>43522</v>
      </c>
      <c r="C268" s="186"/>
      <c r="D268" s="187" t="s">
        <v>174</v>
      </c>
      <c r="E268" s="188" t="s">
        <v>591</v>
      </c>
      <c r="F268" s="188">
        <v>337.25</v>
      </c>
      <c r="G268" s="188"/>
      <c r="H268" s="188">
        <v>398.5</v>
      </c>
      <c r="I268" s="190">
        <v>411</v>
      </c>
      <c r="J268" s="160" t="s">
        <v>782</v>
      </c>
      <c r="K268" s="161">
        <f t="shared" si="115"/>
        <v>61.25</v>
      </c>
      <c r="L268" s="162">
        <f t="shared" si="116"/>
        <v>0.1816160118606375</v>
      </c>
      <c r="M268" s="157" t="s">
        <v>594</v>
      </c>
      <c r="N268" s="163">
        <v>43760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8">
        <v>126</v>
      </c>
      <c r="B269" s="199">
        <v>43559</v>
      </c>
      <c r="C269" s="199"/>
      <c r="D269" s="200" t="s">
        <v>783</v>
      </c>
      <c r="E269" s="201" t="s">
        <v>591</v>
      </c>
      <c r="F269" s="201">
        <v>130</v>
      </c>
      <c r="G269" s="201"/>
      <c r="H269" s="201">
        <v>65</v>
      </c>
      <c r="I269" s="202">
        <v>158</v>
      </c>
      <c r="J269" s="170" t="s">
        <v>784</v>
      </c>
      <c r="K269" s="171">
        <f t="shared" si="115"/>
        <v>-65</v>
      </c>
      <c r="L269" s="172">
        <f t="shared" si="116"/>
        <v>-0.5</v>
      </c>
      <c r="M269" s="168" t="s">
        <v>604</v>
      </c>
      <c r="N269" s="165">
        <v>43726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127</v>
      </c>
      <c r="B270" s="186">
        <v>43017</v>
      </c>
      <c r="C270" s="186"/>
      <c r="D270" s="187" t="s">
        <v>210</v>
      </c>
      <c r="E270" s="188" t="s">
        <v>591</v>
      </c>
      <c r="F270" s="188">
        <v>141.5</v>
      </c>
      <c r="G270" s="188"/>
      <c r="H270" s="188">
        <v>183.5</v>
      </c>
      <c r="I270" s="190">
        <v>210</v>
      </c>
      <c r="J270" s="160" t="s">
        <v>779</v>
      </c>
      <c r="K270" s="161">
        <f t="shared" si="115"/>
        <v>42</v>
      </c>
      <c r="L270" s="162">
        <f t="shared" si="116"/>
        <v>0.29681978798586572</v>
      </c>
      <c r="M270" s="157" t="s">
        <v>594</v>
      </c>
      <c r="N270" s="163">
        <v>43042</v>
      </c>
      <c r="O270" s="1"/>
      <c r="P270" s="1"/>
      <c r="Q270" s="242"/>
      <c r="R270" s="1"/>
      <c r="S270" s="6" t="s">
        <v>785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128</v>
      </c>
      <c r="B271" s="199">
        <v>43074</v>
      </c>
      <c r="C271" s="199"/>
      <c r="D271" s="200" t="s">
        <v>786</v>
      </c>
      <c r="E271" s="201" t="s">
        <v>591</v>
      </c>
      <c r="F271" s="196">
        <v>172</v>
      </c>
      <c r="G271" s="201"/>
      <c r="H271" s="201">
        <v>155.25</v>
      </c>
      <c r="I271" s="202">
        <v>230</v>
      </c>
      <c r="J271" s="170" t="s">
        <v>787</v>
      </c>
      <c r="K271" s="171">
        <f t="shared" si="115"/>
        <v>-16.75</v>
      </c>
      <c r="L271" s="172">
        <f t="shared" si="116"/>
        <v>-9.7383720930232565E-2</v>
      </c>
      <c r="M271" s="168" t="s">
        <v>604</v>
      </c>
      <c r="N271" s="165">
        <v>43787</v>
      </c>
      <c r="O271" s="1"/>
      <c r="P271" s="1"/>
      <c r="Q271" s="242"/>
      <c r="R271" s="1"/>
      <c r="S271" s="6" t="s">
        <v>785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129</v>
      </c>
      <c r="B272" s="186">
        <v>43398</v>
      </c>
      <c r="C272" s="186"/>
      <c r="D272" s="187" t="s">
        <v>120</v>
      </c>
      <c r="E272" s="188" t="s">
        <v>591</v>
      </c>
      <c r="F272" s="188">
        <v>698.5</v>
      </c>
      <c r="G272" s="188"/>
      <c r="H272" s="188">
        <v>890</v>
      </c>
      <c r="I272" s="190">
        <v>890</v>
      </c>
      <c r="J272" s="160" t="s">
        <v>788</v>
      </c>
      <c r="K272" s="161">
        <f t="shared" si="115"/>
        <v>191.5</v>
      </c>
      <c r="L272" s="162">
        <f t="shared" si="116"/>
        <v>0.27415891195418757</v>
      </c>
      <c r="M272" s="157" t="s">
        <v>594</v>
      </c>
      <c r="N272" s="163">
        <v>44328</v>
      </c>
      <c r="O272" s="1"/>
      <c r="P272" s="1"/>
      <c r="Q272" s="242"/>
      <c r="R272" s="1"/>
      <c r="S272" s="6" t="s">
        <v>781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130</v>
      </c>
      <c r="B273" s="186">
        <v>42877</v>
      </c>
      <c r="C273" s="186"/>
      <c r="D273" s="187" t="s">
        <v>789</v>
      </c>
      <c r="E273" s="188" t="s">
        <v>591</v>
      </c>
      <c r="F273" s="188">
        <v>127.6</v>
      </c>
      <c r="G273" s="188"/>
      <c r="H273" s="188">
        <v>138</v>
      </c>
      <c r="I273" s="190">
        <v>190</v>
      </c>
      <c r="J273" s="160" t="s">
        <v>790</v>
      </c>
      <c r="K273" s="161">
        <f t="shared" si="115"/>
        <v>10.400000000000006</v>
      </c>
      <c r="L273" s="162">
        <f t="shared" si="116"/>
        <v>8.1504702194357417E-2</v>
      </c>
      <c r="M273" s="157" t="s">
        <v>594</v>
      </c>
      <c r="N273" s="163">
        <v>43774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131</v>
      </c>
      <c r="B274" s="186">
        <v>43158</v>
      </c>
      <c r="C274" s="186"/>
      <c r="D274" s="187" t="s">
        <v>791</v>
      </c>
      <c r="E274" s="188" t="s">
        <v>591</v>
      </c>
      <c r="F274" s="188">
        <v>317</v>
      </c>
      <c r="G274" s="188"/>
      <c r="H274" s="188">
        <v>382.5</v>
      </c>
      <c r="I274" s="190">
        <v>398</v>
      </c>
      <c r="J274" s="160" t="s">
        <v>792</v>
      </c>
      <c r="K274" s="161">
        <f t="shared" si="115"/>
        <v>65.5</v>
      </c>
      <c r="L274" s="162">
        <f t="shared" si="116"/>
        <v>0.20662460567823343</v>
      </c>
      <c r="M274" s="157" t="s">
        <v>594</v>
      </c>
      <c r="N274" s="163">
        <v>44238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8">
        <v>132</v>
      </c>
      <c r="B275" s="199">
        <v>43164</v>
      </c>
      <c r="C275" s="199"/>
      <c r="D275" s="200" t="s">
        <v>166</v>
      </c>
      <c r="E275" s="201" t="s">
        <v>591</v>
      </c>
      <c r="F275" s="196">
        <f>510-14.4</f>
        <v>495.6</v>
      </c>
      <c r="G275" s="201"/>
      <c r="H275" s="201">
        <v>350</v>
      </c>
      <c r="I275" s="202">
        <v>672</v>
      </c>
      <c r="J275" s="170" t="s">
        <v>793</v>
      </c>
      <c r="K275" s="171">
        <f t="shared" si="115"/>
        <v>-145.60000000000002</v>
      </c>
      <c r="L275" s="172">
        <f t="shared" si="116"/>
        <v>-0.29378531073446329</v>
      </c>
      <c r="M275" s="168" t="s">
        <v>604</v>
      </c>
      <c r="N275" s="165">
        <v>43887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8">
        <v>133</v>
      </c>
      <c r="B276" s="199">
        <v>43237</v>
      </c>
      <c r="C276" s="199"/>
      <c r="D276" s="200" t="s">
        <v>794</v>
      </c>
      <c r="E276" s="201" t="s">
        <v>591</v>
      </c>
      <c r="F276" s="196">
        <v>230.3</v>
      </c>
      <c r="G276" s="201"/>
      <c r="H276" s="201">
        <v>102.5</v>
      </c>
      <c r="I276" s="202">
        <v>348</v>
      </c>
      <c r="J276" s="170" t="s">
        <v>795</v>
      </c>
      <c r="K276" s="171">
        <f t="shared" si="115"/>
        <v>-127.80000000000001</v>
      </c>
      <c r="L276" s="172">
        <f t="shared" si="116"/>
        <v>-0.55492835432045162</v>
      </c>
      <c r="M276" s="168" t="s">
        <v>604</v>
      </c>
      <c r="N276" s="165">
        <v>43896</v>
      </c>
      <c r="O276" s="1"/>
      <c r="P276" s="1"/>
      <c r="Q276" s="242"/>
      <c r="R276" s="1"/>
      <c r="S276" s="6" t="s">
        <v>781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134</v>
      </c>
      <c r="B277" s="186">
        <v>43258</v>
      </c>
      <c r="C277" s="186"/>
      <c r="D277" s="187" t="s">
        <v>444</v>
      </c>
      <c r="E277" s="188" t="s">
        <v>591</v>
      </c>
      <c r="F277" s="188">
        <f>342.5-5.1</f>
        <v>337.4</v>
      </c>
      <c r="G277" s="188"/>
      <c r="H277" s="188">
        <v>412.5</v>
      </c>
      <c r="I277" s="190">
        <v>439</v>
      </c>
      <c r="J277" s="160" t="s">
        <v>796</v>
      </c>
      <c r="K277" s="161">
        <f t="shared" si="115"/>
        <v>75.100000000000023</v>
      </c>
      <c r="L277" s="162">
        <f t="shared" si="116"/>
        <v>0.22258446947243635</v>
      </c>
      <c r="M277" s="157" t="s">
        <v>594</v>
      </c>
      <c r="N277" s="163">
        <v>44230</v>
      </c>
      <c r="O277" s="1"/>
      <c r="P277" s="1"/>
      <c r="Q277" s="242"/>
      <c r="R277" s="1"/>
      <c r="S277" s="6" t="s">
        <v>785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79">
        <v>135</v>
      </c>
      <c r="B278" s="178">
        <v>43285</v>
      </c>
      <c r="C278" s="178"/>
      <c r="D278" s="179" t="s">
        <v>58</v>
      </c>
      <c r="E278" s="180" t="s">
        <v>591</v>
      </c>
      <c r="F278" s="180">
        <f>127.5-5.53</f>
        <v>121.97</v>
      </c>
      <c r="G278" s="181"/>
      <c r="H278" s="181">
        <v>122.5</v>
      </c>
      <c r="I278" s="181">
        <v>170</v>
      </c>
      <c r="J278" s="182" t="s">
        <v>797</v>
      </c>
      <c r="K278" s="183">
        <f t="shared" si="115"/>
        <v>0.53000000000000114</v>
      </c>
      <c r="L278" s="184">
        <f t="shared" si="116"/>
        <v>4.3453308190538747E-3</v>
      </c>
      <c r="M278" s="180" t="s">
        <v>611</v>
      </c>
      <c r="N278" s="178">
        <v>44431</v>
      </c>
      <c r="O278" s="1"/>
      <c r="P278" s="1"/>
      <c r="Q278" s="242"/>
      <c r="R278" s="1"/>
      <c r="S278" s="6" t="s">
        <v>781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136</v>
      </c>
      <c r="B279" s="199">
        <v>43294</v>
      </c>
      <c r="C279" s="199"/>
      <c r="D279" s="200" t="s">
        <v>798</v>
      </c>
      <c r="E279" s="201" t="s">
        <v>591</v>
      </c>
      <c r="F279" s="196">
        <v>46.5</v>
      </c>
      <c r="G279" s="201"/>
      <c r="H279" s="201">
        <v>17</v>
      </c>
      <c r="I279" s="202">
        <v>59</v>
      </c>
      <c r="J279" s="170" t="s">
        <v>799</v>
      </c>
      <c r="K279" s="171">
        <f t="shared" si="115"/>
        <v>-29.5</v>
      </c>
      <c r="L279" s="172">
        <f t="shared" si="116"/>
        <v>-0.63440860215053763</v>
      </c>
      <c r="M279" s="168" t="s">
        <v>604</v>
      </c>
      <c r="N279" s="165">
        <v>43887</v>
      </c>
      <c r="O279" s="1"/>
      <c r="P279" s="1"/>
      <c r="Q279" s="242"/>
      <c r="R279" s="1"/>
      <c r="S279" s="6" t="s">
        <v>781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137</v>
      </c>
      <c r="B280" s="186">
        <v>43396</v>
      </c>
      <c r="C280" s="186"/>
      <c r="D280" s="187" t="s">
        <v>427</v>
      </c>
      <c r="E280" s="188" t="s">
        <v>591</v>
      </c>
      <c r="F280" s="188">
        <v>156.5</v>
      </c>
      <c r="G280" s="188"/>
      <c r="H280" s="188">
        <v>207.5</v>
      </c>
      <c r="I280" s="190">
        <v>191</v>
      </c>
      <c r="J280" s="160" t="s">
        <v>678</v>
      </c>
      <c r="K280" s="161">
        <f t="shared" si="115"/>
        <v>51</v>
      </c>
      <c r="L280" s="162">
        <f t="shared" si="116"/>
        <v>0.32587859424920129</v>
      </c>
      <c r="M280" s="157" t="s">
        <v>594</v>
      </c>
      <c r="N280" s="163">
        <v>44369</v>
      </c>
      <c r="O280" s="1"/>
      <c r="P280" s="1"/>
      <c r="Q280" s="242"/>
      <c r="R280" s="1"/>
      <c r="S280" s="6" t="s">
        <v>781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138</v>
      </c>
      <c r="B281" s="186">
        <v>43439</v>
      </c>
      <c r="C281" s="186"/>
      <c r="D281" s="187" t="s">
        <v>346</v>
      </c>
      <c r="E281" s="188" t="s">
        <v>591</v>
      </c>
      <c r="F281" s="188">
        <v>259.5</v>
      </c>
      <c r="G281" s="188"/>
      <c r="H281" s="188">
        <v>320</v>
      </c>
      <c r="I281" s="190">
        <v>320</v>
      </c>
      <c r="J281" s="160" t="s">
        <v>678</v>
      </c>
      <c r="K281" s="161">
        <f t="shared" si="115"/>
        <v>60.5</v>
      </c>
      <c r="L281" s="162">
        <f t="shared" si="116"/>
        <v>0.23314065510597304</v>
      </c>
      <c r="M281" s="157" t="s">
        <v>594</v>
      </c>
      <c r="N281" s="163">
        <v>44323</v>
      </c>
      <c r="O281" s="1"/>
      <c r="P281" s="1"/>
      <c r="Q281" s="242"/>
      <c r="R281" s="1"/>
      <c r="S281" s="6" t="s">
        <v>781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8">
        <v>139</v>
      </c>
      <c r="B282" s="199">
        <v>43439</v>
      </c>
      <c r="C282" s="199"/>
      <c r="D282" s="200" t="s">
        <v>800</v>
      </c>
      <c r="E282" s="201" t="s">
        <v>591</v>
      </c>
      <c r="F282" s="201">
        <v>715</v>
      </c>
      <c r="G282" s="201"/>
      <c r="H282" s="201">
        <v>445</v>
      </c>
      <c r="I282" s="202">
        <v>840</v>
      </c>
      <c r="J282" s="170" t="s">
        <v>801</v>
      </c>
      <c r="K282" s="171">
        <f t="shared" si="115"/>
        <v>-270</v>
      </c>
      <c r="L282" s="172">
        <f t="shared" si="116"/>
        <v>-0.3776223776223776</v>
      </c>
      <c r="M282" s="168" t="s">
        <v>604</v>
      </c>
      <c r="N282" s="165">
        <v>43800</v>
      </c>
      <c r="O282" s="1"/>
      <c r="P282" s="1"/>
      <c r="Q282" s="242"/>
      <c r="R282" s="1"/>
      <c r="S282" s="6" t="s">
        <v>781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140</v>
      </c>
      <c r="B283" s="186">
        <v>43469</v>
      </c>
      <c r="C283" s="186"/>
      <c r="D283" s="187" t="s">
        <v>180</v>
      </c>
      <c r="E283" s="188" t="s">
        <v>591</v>
      </c>
      <c r="F283" s="188">
        <v>875</v>
      </c>
      <c r="G283" s="188"/>
      <c r="H283" s="188">
        <v>1165</v>
      </c>
      <c r="I283" s="190">
        <v>1185</v>
      </c>
      <c r="J283" s="160" t="s">
        <v>802</v>
      </c>
      <c r="K283" s="161">
        <f t="shared" si="115"/>
        <v>290</v>
      </c>
      <c r="L283" s="162">
        <f t="shared" si="116"/>
        <v>0.33142857142857141</v>
      </c>
      <c r="M283" s="157" t="s">
        <v>594</v>
      </c>
      <c r="N283" s="163">
        <v>43847</v>
      </c>
      <c r="O283" s="1"/>
      <c r="P283" s="1"/>
      <c r="Q283" s="242"/>
      <c r="R283" s="1"/>
      <c r="S283" s="6" t="s">
        <v>781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141</v>
      </c>
      <c r="B284" s="186">
        <v>43559</v>
      </c>
      <c r="C284" s="186"/>
      <c r="D284" s="187" t="s">
        <v>364</v>
      </c>
      <c r="E284" s="188" t="s">
        <v>591</v>
      </c>
      <c r="F284" s="188">
        <f>387-14.63</f>
        <v>372.37</v>
      </c>
      <c r="G284" s="188"/>
      <c r="H284" s="188">
        <v>490</v>
      </c>
      <c r="I284" s="190">
        <v>490</v>
      </c>
      <c r="J284" s="160" t="s">
        <v>678</v>
      </c>
      <c r="K284" s="161">
        <f t="shared" si="115"/>
        <v>117.63</v>
      </c>
      <c r="L284" s="162">
        <f t="shared" si="116"/>
        <v>0.31589548030185027</v>
      </c>
      <c r="M284" s="157" t="s">
        <v>594</v>
      </c>
      <c r="N284" s="163">
        <v>43850</v>
      </c>
      <c r="O284" s="1"/>
      <c r="P284" s="1"/>
      <c r="Q284" s="242"/>
      <c r="R284" s="1"/>
      <c r="S284" s="6" t="s">
        <v>781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98">
        <v>142</v>
      </c>
      <c r="B285" s="199">
        <v>43578</v>
      </c>
      <c r="C285" s="199"/>
      <c r="D285" s="200" t="s">
        <v>803</v>
      </c>
      <c r="E285" s="201" t="s">
        <v>603</v>
      </c>
      <c r="F285" s="201">
        <v>220</v>
      </c>
      <c r="G285" s="201"/>
      <c r="H285" s="201">
        <v>127.5</v>
      </c>
      <c r="I285" s="202">
        <v>284</v>
      </c>
      <c r="J285" s="170" t="s">
        <v>804</v>
      </c>
      <c r="K285" s="171">
        <f t="shared" si="115"/>
        <v>-92.5</v>
      </c>
      <c r="L285" s="172">
        <f t="shared" si="116"/>
        <v>-0.42045454545454547</v>
      </c>
      <c r="M285" s="168" t="s">
        <v>604</v>
      </c>
      <c r="N285" s="165">
        <v>43896</v>
      </c>
      <c r="O285" s="1"/>
      <c r="P285" s="1"/>
      <c r="Q285" s="242"/>
      <c r="R285" s="1"/>
      <c r="S285" s="6" t="s">
        <v>781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143</v>
      </c>
      <c r="B286" s="186">
        <v>43622</v>
      </c>
      <c r="C286" s="186"/>
      <c r="D286" s="187" t="s">
        <v>489</v>
      </c>
      <c r="E286" s="188" t="s">
        <v>603</v>
      </c>
      <c r="F286" s="188">
        <v>332.8</v>
      </c>
      <c r="G286" s="188"/>
      <c r="H286" s="188">
        <v>405</v>
      </c>
      <c r="I286" s="190">
        <v>419</v>
      </c>
      <c r="J286" s="160" t="s">
        <v>805</v>
      </c>
      <c r="K286" s="161">
        <f t="shared" si="115"/>
        <v>72.199999999999989</v>
      </c>
      <c r="L286" s="162">
        <f t="shared" si="116"/>
        <v>0.21694711538461534</v>
      </c>
      <c r="M286" s="157" t="s">
        <v>594</v>
      </c>
      <c r="N286" s="163">
        <v>43860</v>
      </c>
      <c r="O286" s="1"/>
      <c r="P286" s="1"/>
      <c r="Q286" s="242"/>
      <c r="R286" s="1"/>
      <c r="S286" s="6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79">
        <v>144</v>
      </c>
      <c r="B287" s="178">
        <v>43641</v>
      </c>
      <c r="C287" s="178"/>
      <c r="D287" s="179" t="s">
        <v>172</v>
      </c>
      <c r="E287" s="180" t="s">
        <v>591</v>
      </c>
      <c r="F287" s="180">
        <v>386</v>
      </c>
      <c r="G287" s="181"/>
      <c r="H287" s="181">
        <v>395</v>
      </c>
      <c r="I287" s="181">
        <v>452</v>
      </c>
      <c r="J287" s="182" t="s">
        <v>806</v>
      </c>
      <c r="K287" s="183">
        <f t="shared" si="115"/>
        <v>9</v>
      </c>
      <c r="L287" s="184">
        <f t="shared" si="116"/>
        <v>2.3316062176165803E-2</v>
      </c>
      <c r="M287" s="180" t="s">
        <v>611</v>
      </c>
      <c r="N287" s="178">
        <v>43868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79">
        <v>145</v>
      </c>
      <c r="B288" s="178">
        <v>43707</v>
      </c>
      <c r="C288" s="178"/>
      <c r="D288" s="179" t="s">
        <v>146</v>
      </c>
      <c r="E288" s="180" t="s">
        <v>591</v>
      </c>
      <c r="F288" s="180">
        <v>137.5</v>
      </c>
      <c r="G288" s="181"/>
      <c r="H288" s="181">
        <v>138.5</v>
      </c>
      <c r="I288" s="181">
        <v>190</v>
      </c>
      <c r="J288" s="182" t="s">
        <v>807</v>
      </c>
      <c r="K288" s="183">
        <f t="shared" si="115"/>
        <v>1</v>
      </c>
      <c r="L288" s="184">
        <f t="shared" si="116"/>
        <v>7.2727272727272727E-3</v>
      </c>
      <c r="M288" s="180" t="s">
        <v>611</v>
      </c>
      <c r="N288" s="178">
        <v>44432</v>
      </c>
      <c r="O288" s="1"/>
      <c r="P288" s="1"/>
      <c r="Q288" s="242"/>
      <c r="R288" s="1"/>
      <c r="S288" s="6" t="s">
        <v>781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146</v>
      </c>
      <c r="B289" s="186">
        <v>43731</v>
      </c>
      <c r="C289" s="186"/>
      <c r="D289" s="187" t="s">
        <v>437</v>
      </c>
      <c r="E289" s="188" t="s">
        <v>591</v>
      </c>
      <c r="F289" s="188">
        <v>235</v>
      </c>
      <c r="G289" s="188"/>
      <c r="H289" s="188">
        <v>295</v>
      </c>
      <c r="I289" s="190">
        <v>296</v>
      </c>
      <c r="J289" s="160" t="s">
        <v>808</v>
      </c>
      <c r="K289" s="161">
        <f t="shared" si="115"/>
        <v>60</v>
      </c>
      <c r="L289" s="162">
        <f t="shared" si="116"/>
        <v>0.25531914893617019</v>
      </c>
      <c r="M289" s="157" t="s">
        <v>594</v>
      </c>
      <c r="N289" s="163">
        <v>43844</v>
      </c>
      <c r="O289" s="1"/>
      <c r="P289" s="1"/>
      <c r="Q289" s="242"/>
      <c r="R289" s="1"/>
      <c r="S289" s="6" t="s">
        <v>785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147</v>
      </c>
      <c r="B290" s="186">
        <v>43752</v>
      </c>
      <c r="C290" s="186"/>
      <c r="D290" s="187" t="s">
        <v>809</v>
      </c>
      <c r="E290" s="188" t="s">
        <v>591</v>
      </c>
      <c r="F290" s="188">
        <v>277.5</v>
      </c>
      <c r="G290" s="188"/>
      <c r="H290" s="188">
        <v>333</v>
      </c>
      <c r="I290" s="190">
        <v>333</v>
      </c>
      <c r="J290" s="160" t="s">
        <v>810</v>
      </c>
      <c r="K290" s="161">
        <f t="shared" si="115"/>
        <v>55.5</v>
      </c>
      <c r="L290" s="162">
        <f t="shared" si="116"/>
        <v>0.2</v>
      </c>
      <c r="M290" s="157" t="s">
        <v>594</v>
      </c>
      <c r="N290" s="163">
        <v>43846</v>
      </c>
      <c r="O290" s="1"/>
      <c r="P290" s="1"/>
      <c r="Q290" s="242"/>
      <c r="R290" s="1"/>
      <c r="S290" s="6" t="s">
        <v>781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148</v>
      </c>
      <c r="B291" s="186">
        <v>43752</v>
      </c>
      <c r="C291" s="186"/>
      <c r="D291" s="187" t="s">
        <v>811</v>
      </c>
      <c r="E291" s="188" t="s">
        <v>591</v>
      </c>
      <c r="F291" s="188">
        <v>930</v>
      </c>
      <c r="G291" s="188"/>
      <c r="H291" s="188">
        <v>1165</v>
      </c>
      <c r="I291" s="190">
        <v>1200</v>
      </c>
      <c r="J291" s="160" t="s">
        <v>812</v>
      </c>
      <c r="K291" s="161">
        <f t="shared" si="115"/>
        <v>235</v>
      </c>
      <c r="L291" s="162">
        <f t="shared" si="116"/>
        <v>0.25268817204301075</v>
      </c>
      <c r="M291" s="157" t="s">
        <v>594</v>
      </c>
      <c r="N291" s="163">
        <v>43847</v>
      </c>
      <c r="O291" s="1"/>
      <c r="P291" s="1"/>
      <c r="Q291" s="242"/>
      <c r="R291" s="1"/>
      <c r="S291" s="6" t="s">
        <v>785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149</v>
      </c>
      <c r="B292" s="186">
        <v>43753</v>
      </c>
      <c r="C292" s="186"/>
      <c r="D292" s="187" t="s">
        <v>813</v>
      </c>
      <c r="E292" s="188" t="s">
        <v>591</v>
      </c>
      <c r="F292" s="158">
        <v>111</v>
      </c>
      <c r="G292" s="188"/>
      <c r="H292" s="188">
        <v>141</v>
      </c>
      <c r="I292" s="190">
        <v>141</v>
      </c>
      <c r="J292" s="160" t="s">
        <v>814</v>
      </c>
      <c r="K292" s="161">
        <f t="shared" si="115"/>
        <v>30</v>
      </c>
      <c r="L292" s="162">
        <f t="shared" si="116"/>
        <v>0.27027027027027029</v>
      </c>
      <c r="M292" s="157" t="s">
        <v>594</v>
      </c>
      <c r="N292" s="163">
        <v>44328</v>
      </c>
      <c r="O292" s="1"/>
      <c r="P292" s="1"/>
      <c r="Q292" s="242"/>
      <c r="R292" s="1"/>
      <c r="S292" s="6" t="s">
        <v>785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150</v>
      </c>
      <c r="B293" s="186">
        <v>43753</v>
      </c>
      <c r="C293" s="186"/>
      <c r="D293" s="187" t="s">
        <v>815</v>
      </c>
      <c r="E293" s="188" t="s">
        <v>591</v>
      </c>
      <c r="F293" s="158">
        <v>296</v>
      </c>
      <c r="G293" s="188"/>
      <c r="H293" s="188">
        <v>370</v>
      </c>
      <c r="I293" s="190">
        <v>370</v>
      </c>
      <c r="J293" s="160" t="s">
        <v>678</v>
      </c>
      <c r="K293" s="161">
        <f t="shared" si="115"/>
        <v>74</v>
      </c>
      <c r="L293" s="162">
        <f t="shared" si="116"/>
        <v>0.25</v>
      </c>
      <c r="M293" s="157" t="s">
        <v>594</v>
      </c>
      <c r="N293" s="163">
        <v>43853</v>
      </c>
      <c r="O293" s="1"/>
      <c r="P293" s="1"/>
      <c r="Q293" s="242"/>
      <c r="R293" s="1"/>
      <c r="S293" s="6" t="s">
        <v>785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151</v>
      </c>
      <c r="B294" s="186">
        <v>43754</v>
      </c>
      <c r="C294" s="186"/>
      <c r="D294" s="187" t="s">
        <v>816</v>
      </c>
      <c r="E294" s="188" t="s">
        <v>591</v>
      </c>
      <c r="F294" s="158">
        <v>300</v>
      </c>
      <c r="G294" s="188"/>
      <c r="H294" s="188">
        <v>382.5</v>
      </c>
      <c r="I294" s="190">
        <v>344</v>
      </c>
      <c r="J294" s="160" t="s">
        <v>817</v>
      </c>
      <c r="K294" s="161">
        <f t="shared" si="115"/>
        <v>82.5</v>
      </c>
      <c r="L294" s="162">
        <f t="shared" si="116"/>
        <v>0.27500000000000002</v>
      </c>
      <c r="M294" s="157" t="s">
        <v>594</v>
      </c>
      <c r="N294" s="163">
        <v>44238</v>
      </c>
      <c r="O294" s="1"/>
      <c r="P294" s="1"/>
      <c r="Q294" s="242"/>
      <c r="R294" s="1"/>
      <c r="S294" s="6" t="s">
        <v>785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152</v>
      </c>
      <c r="B295" s="186">
        <v>43832</v>
      </c>
      <c r="C295" s="186"/>
      <c r="D295" s="187" t="s">
        <v>818</v>
      </c>
      <c r="E295" s="188" t="s">
        <v>591</v>
      </c>
      <c r="F295" s="158">
        <v>495</v>
      </c>
      <c r="G295" s="188"/>
      <c r="H295" s="188">
        <v>595</v>
      </c>
      <c r="I295" s="190">
        <v>590</v>
      </c>
      <c r="J295" s="160" t="s">
        <v>614</v>
      </c>
      <c r="K295" s="161">
        <f t="shared" si="115"/>
        <v>100</v>
      </c>
      <c r="L295" s="162">
        <f t="shared" si="116"/>
        <v>0.20202020202020202</v>
      </c>
      <c r="M295" s="157" t="s">
        <v>594</v>
      </c>
      <c r="N295" s="163">
        <v>44589</v>
      </c>
      <c r="O295" s="1"/>
      <c r="P295" s="1"/>
      <c r="Q295" s="242"/>
      <c r="R295" s="1"/>
      <c r="S295" s="6" t="s">
        <v>785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153</v>
      </c>
      <c r="B296" s="186">
        <v>43966</v>
      </c>
      <c r="C296" s="186"/>
      <c r="D296" s="187" t="s">
        <v>76</v>
      </c>
      <c r="E296" s="188" t="s">
        <v>591</v>
      </c>
      <c r="F296" s="158">
        <v>67.5</v>
      </c>
      <c r="G296" s="188"/>
      <c r="H296" s="188">
        <v>86</v>
      </c>
      <c r="I296" s="190">
        <v>86</v>
      </c>
      <c r="J296" s="160" t="s">
        <v>819</v>
      </c>
      <c r="K296" s="161">
        <f t="shared" si="115"/>
        <v>18.5</v>
      </c>
      <c r="L296" s="162">
        <f t="shared" si="116"/>
        <v>0.27407407407407408</v>
      </c>
      <c r="M296" s="157" t="s">
        <v>594</v>
      </c>
      <c r="N296" s="163">
        <v>44008</v>
      </c>
      <c r="O296" s="1"/>
      <c r="P296" s="1"/>
      <c r="Q296" s="242"/>
      <c r="R296" s="1"/>
      <c r="S296" s="6" t="s">
        <v>785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154</v>
      </c>
      <c r="B297" s="186">
        <v>44035</v>
      </c>
      <c r="C297" s="186"/>
      <c r="D297" s="187" t="s">
        <v>488</v>
      </c>
      <c r="E297" s="188" t="s">
        <v>591</v>
      </c>
      <c r="F297" s="158">
        <v>231</v>
      </c>
      <c r="G297" s="188"/>
      <c r="H297" s="188">
        <v>281</v>
      </c>
      <c r="I297" s="190">
        <v>281</v>
      </c>
      <c r="J297" s="160" t="s">
        <v>678</v>
      </c>
      <c r="K297" s="161">
        <f t="shared" si="115"/>
        <v>50</v>
      </c>
      <c r="L297" s="162">
        <f t="shared" si="116"/>
        <v>0.21645021645021645</v>
      </c>
      <c r="M297" s="157" t="s">
        <v>594</v>
      </c>
      <c r="N297" s="163">
        <v>44358</v>
      </c>
      <c r="O297" s="1"/>
      <c r="P297" s="1"/>
      <c r="Q297" s="242"/>
      <c r="R297" s="1"/>
      <c r="S297" s="6" t="s">
        <v>785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155</v>
      </c>
      <c r="B298" s="186">
        <v>44092</v>
      </c>
      <c r="C298" s="186"/>
      <c r="D298" s="187" t="s">
        <v>144</v>
      </c>
      <c r="E298" s="188" t="s">
        <v>591</v>
      </c>
      <c r="F298" s="188">
        <v>206</v>
      </c>
      <c r="G298" s="188"/>
      <c r="H298" s="188">
        <v>248</v>
      </c>
      <c r="I298" s="190">
        <v>248</v>
      </c>
      <c r="J298" s="160" t="s">
        <v>678</v>
      </c>
      <c r="K298" s="161">
        <f t="shared" si="115"/>
        <v>42</v>
      </c>
      <c r="L298" s="162">
        <f t="shared" si="116"/>
        <v>0.20388349514563106</v>
      </c>
      <c r="M298" s="157" t="s">
        <v>594</v>
      </c>
      <c r="N298" s="163">
        <v>44214</v>
      </c>
      <c r="O298" s="1"/>
      <c r="P298" s="1"/>
      <c r="Q298" s="242"/>
      <c r="R298" s="1"/>
      <c r="S298" s="6" t="s">
        <v>785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156</v>
      </c>
      <c r="B299" s="186">
        <v>44140</v>
      </c>
      <c r="C299" s="186"/>
      <c r="D299" s="187" t="s">
        <v>144</v>
      </c>
      <c r="E299" s="188" t="s">
        <v>591</v>
      </c>
      <c r="F299" s="188">
        <v>182.5</v>
      </c>
      <c r="G299" s="188"/>
      <c r="H299" s="188">
        <v>248</v>
      </c>
      <c r="I299" s="190">
        <v>248</v>
      </c>
      <c r="J299" s="160" t="s">
        <v>678</v>
      </c>
      <c r="K299" s="161">
        <f t="shared" si="115"/>
        <v>65.5</v>
      </c>
      <c r="L299" s="162">
        <f t="shared" si="116"/>
        <v>0.35890410958904112</v>
      </c>
      <c r="M299" s="157" t="s">
        <v>594</v>
      </c>
      <c r="N299" s="163">
        <v>44214</v>
      </c>
      <c r="O299" s="1"/>
      <c r="P299" s="1"/>
      <c r="Q299" s="242"/>
      <c r="R299" s="1"/>
      <c r="S299" s="6" t="s">
        <v>785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157</v>
      </c>
      <c r="B300" s="186">
        <v>44140</v>
      </c>
      <c r="C300" s="186"/>
      <c r="D300" s="187" t="s">
        <v>346</v>
      </c>
      <c r="E300" s="188" t="s">
        <v>591</v>
      </c>
      <c r="F300" s="188">
        <v>247.5</v>
      </c>
      <c r="G300" s="188"/>
      <c r="H300" s="188">
        <v>320</v>
      </c>
      <c r="I300" s="190">
        <v>320</v>
      </c>
      <c r="J300" s="160" t="s">
        <v>678</v>
      </c>
      <c r="K300" s="161">
        <f t="shared" si="115"/>
        <v>72.5</v>
      </c>
      <c r="L300" s="162">
        <f t="shared" si="116"/>
        <v>0.29292929292929293</v>
      </c>
      <c r="M300" s="157" t="s">
        <v>594</v>
      </c>
      <c r="N300" s="163">
        <v>44323</v>
      </c>
      <c r="O300" s="1"/>
      <c r="P300" s="1"/>
      <c r="Q300" s="242"/>
      <c r="R300" s="1"/>
      <c r="S300" s="6" t="s">
        <v>785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158</v>
      </c>
      <c r="B301" s="186">
        <v>44140</v>
      </c>
      <c r="C301" s="186"/>
      <c r="D301" s="187" t="s">
        <v>203</v>
      </c>
      <c r="E301" s="188" t="s">
        <v>591</v>
      </c>
      <c r="F301" s="158">
        <v>925</v>
      </c>
      <c r="G301" s="188"/>
      <c r="H301" s="188">
        <v>1095</v>
      </c>
      <c r="I301" s="190">
        <v>1093</v>
      </c>
      <c r="J301" s="160" t="s">
        <v>820</v>
      </c>
      <c r="K301" s="161">
        <f t="shared" si="115"/>
        <v>170</v>
      </c>
      <c r="L301" s="162">
        <f t="shared" si="116"/>
        <v>0.18378378378378379</v>
      </c>
      <c r="M301" s="157" t="s">
        <v>594</v>
      </c>
      <c r="N301" s="163">
        <v>44201</v>
      </c>
      <c r="O301" s="1"/>
      <c r="P301" s="1"/>
      <c r="Q301" s="242"/>
      <c r="R301" s="1"/>
      <c r="S301" s="6" t="s">
        <v>785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159</v>
      </c>
      <c r="B302" s="186">
        <v>44140</v>
      </c>
      <c r="C302" s="186"/>
      <c r="D302" s="187" t="s">
        <v>364</v>
      </c>
      <c r="E302" s="188" t="s">
        <v>591</v>
      </c>
      <c r="F302" s="158">
        <v>332.5</v>
      </c>
      <c r="G302" s="188"/>
      <c r="H302" s="188">
        <v>393</v>
      </c>
      <c r="I302" s="190">
        <v>406</v>
      </c>
      <c r="J302" s="160" t="s">
        <v>821</v>
      </c>
      <c r="K302" s="161">
        <f t="shared" si="115"/>
        <v>60.5</v>
      </c>
      <c r="L302" s="162">
        <f t="shared" si="116"/>
        <v>0.18195488721804512</v>
      </c>
      <c r="M302" s="157" t="s">
        <v>594</v>
      </c>
      <c r="N302" s="163">
        <v>44256</v>
      </c>
      <c r="O302" s="1"/>
      <c r="P302" s="1"/>
      <c r="Q302" s="242"/>
      <c r="R302" s="1"/>
      <c r="S302" s="6" t="s">
        <v>785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5">
        <v>160</v>
      </c>
      <c r="B303" s="186">
        <v>44141</v>
      </c>
      <c r="C303" s="186"/>
      <c r="D303" s="187" t="s">
        <v>488</v>
      </c>
      <c r="E303" s="188" t="s">
        <v>591</v>
      </c>
      <c r="F303" s="158">
        <v>231</v>
      </c>
      <c r="G303" s="188"/>
      <c r="H303" s="188">
        <v>281</v>
      </c>
      <c r="I303" s="190">
        <v>281</v>
      </c>
      <c r="J303" s="160" t="s">
        <v>678</v>
      </c>
      <c r="K303" s="161">
        <f t="shared" si="115"/>
        <v>50</v>
      </c>
      <c r="L303" s="162">
        <f t="shared" si="116"/>
        <v>0.21645021645021645</v>
      </c>
      <c r="M303" s="157" t="s">
        <v>594</v>
      </c>
      <c r="N303" s="163">
        <v>44358</v>
      </c>
      <c r="O303" s="1"/>
      <c r="P303" s="1"/>
      <c r="Q303" s="242"/>
      <c r="R303" s="1"/>
      <c r="S303" s="6" t="s">
        <v>785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5">
        <v>161</v>
      </c>
      <c r="B304" s="186">
        <v>44187</v>
      </c>
      <c r="C304" s="186"/>
      <c r="D304" s="187" t="s">
        <v>822</v>
      </c>
      <c r="E304" s="188" t="s">
        <v>591</v>
      </c>
      <c r="F304" s="158">
        <v>190</v>
      </c>
      <c r="G304" s="188"/>
      <c r="H304" s="188">
        <v>239</v>
      </c>
      <c r="I304" s="190">
        <v>239</v>
      </c>
      <c r="J304" s="160" t="s">
        <v>823</v>
      </c>
      <c r="K304" s="161">
        <f t="shared" si="115"/>
        <v>49</v>
      </c>
      <c r="L304" s="162">
        <f t="shared" si="116"/>
        <v>0.25789473684210529</v>
      </c>
      <c r="M304" s="157" t="s">
        <v>594</v>
      </c>
      <c r="N304" s="163">
        <v>44844</v>
      </c>
      <c r="O304" s="1"/>
      <c r="P304" s="1"/>
      <c r="Q304" s="242"/>
      <c r="R304" s="1"/>
      <c r="S304" s="6" t="s">
        <v>785</v>
      </c>
    </row>
    <row r="305" spans="1:27" ht="12.75" customHeight="1">
      <c r="A305" s="185">
        <v>162</v>
      </c>
      <c r="B305" s="186">
        <v>44258</v>
      </c>
      <c r="C305" s="186"/>
      <c r="D305" s="187" t="s">
        <v>818</v>
      </c>
      <c r="E305" s="188" t="s">
        <v>591</v>
      </c>
      <c r="F305" s="158">
        <v>495</v>
      </c>
      <c r="G305" s="188"/>
      <c r="H305" s="188">
        <v>595</v>
      </c>
      <c r="I305" s="190">
        <v>590</v>
      </c>
      <c r="J305" s="160" t="s">
        <v>614</v>
      </c>
      <c r="K305" s="161">
        <f t="shared" si="115"/>
        <v>100</v>
      </c>
      <c r="L305" s="162">
        <f t="shared" si="116"/>
        <v>0.20202020202020202</v>
      </c>
      <c r="M305" s="157" t="s">
        <v>594</v>
      </c>
      <c r="N305" s="163">
        <v>44589</v>
      </c>
      <c r="O305" s="1"/>
      <c r="P305" s="1"/>
      <c r="Q305" s="242"/>
      <c r="S305" s="6" t="s">
        <v>785</v>
      </c>
    </row>
    <row r="306" spans="1:27" ht="12.75" customHeight="1">
      <c r="A306" s="185">
        <v>163</v>
      </c>
      <c r="B306" s="186">
        <v>44274</v>
      </c>
      <c r="C306" s="186"/>
      <c r="D306" s="187" t="s">
        <v>364</v>
      </c>
      <c r="E306" s="188" t="s">
        <v>591</v>
      </c>
      <c r="F306" s="158">
        <v>355</v>
      </c>
      <c r="G306" s="188"/>
      <c r="H306" s="188">
        <v>422.5</v>
      </c>
      <c r="I306" s="190">
        <v>420</v>
      </c>
      <c r="J306" s="160" t="s">
        <v>824</v>
      </c>
      <c r="K306" s="161">
        <f t="shared" si="115"/>
        <v>67.5</v>
      </c>
      <c r="L306" s="162">
        <f t="shared" si="116"/>
        <v>0.19014084507042253</v>
      </c>
      <c r="M306" s="157" t="s">
        <v>594</v>
      </c>
      <c r="N306" s="163">
        <v>44361</v>
      </c>
      <c r="O306" s="1"/>
      <c r="S306" s="203" t="s">
        <v>785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5">
        <v>164</v>
      </c>
      <c r="B307" s="186">
        <v>44295</v>
      </c>
      <c r="C307" s="186"/>
      <c r="D307" s="187" t="s">
        <v>326</v>
      </c>
      <c r="E307" s="188" t="s">
        <v>591</v>
      </c>
      <c r="F307" s="158">
        <v>555</v>
      </c>
      <c r="G307" s="188"/>
      <c r="H307" s="188">
        <v>663</v>
      </c>
      <c r="I307" s="190">
        <v>663</v>
      </c>
      <c r="J307" s="160" t="s">
        <v>825</v>
      </c>
      <c r="K307" s="161">
        <f t="shared" si="115"/>
        <v>108</v>
      </c>
      <c r="L307" s="162">
        <f t="shared" si="116"/>
        <v>0.19459459459459461</v>
      </c>
      <c r="M307" s="157" t="s">
        <v>594</v>
      </c>
      <c r="N307" s="163">
        <v>44321</v>
      </c>
      <c r="O307" s="1"/>
      <c r="P307" s="1"/>
      <c r="Q307" s="242"/>
      <c r="R307" s="1"/>
      <c r="S307" s="203" t="s">
        <v>785</v>
      </c>
    </row>
    <row r="308" spans="1:27" ht="12.75" customHeight="1">
      <c r="A308" s="185">
        <v>165</v>
      </c>
      <c r="B308" s="186">
        <v>44308</v>
      </c>
      <c r="C308" s="186"/>
      <c r="D308" s="187" t="s">
        <v>789</v>
      </c>
      <c r="E308" s="188" t="s">
        <v>591</v>
      </c>
      <c r="F308" s="158">
        <v>126.5</v>
      </c>
      <c r="G308" s="188"/>
      <c r="H308" s="188">
        <v>155</v>
      </c>
      <c r="I308" s="190">
        <v>155</v>
      </c>
      <c r="J308" s="160" t="s">
        <v>678</v>
      </c>
      <c r="K308" s="161">
        <f t="shared" si="115"/>
        <v>28.5</v>
      </c>
      <c r="L308" s="162">
        <f t="shared" si="116"/>
        <v>0.22529644268774704</v>
      </c>
      <c r="M308" s="157" t="s">
        <v>594</v>
      </c>
      <c r="N308" s="163">
        <v>44362</v>
      </c>
      <c r="O308" s="1"/>
      <c r="S308" s="203" t="s">
        <v>785</v>
      </c>
    </row>
    <row r="309" spans="1:27" ht="12.75" customHeight="1">
      <c r="A309" s="164">
        <v>166</v>
      </c>
      <c r="B309" s="195">
        <v>44368</v>
      </c>
      <c r="C309" s="195"/>
      <c r="D309" s="166" t="s">
        <v>826</v>
      </c>
      <c r="E309" s="168" t="s">
        <v>591</v>
      </c>
      <c r="F309" s="196">
        <v>287.5</v>
      </c>
      <c r="G309" s="168"/>
      <c r="H309" s="168">
        <v>245</v>
      </c>
      <c r="I309" s="169">
        <v>344</v>
      </c>
      <c r="J309" s="170" t="s">
        <v>827</v>
      </c>
      <c r="K309" s="171">
        <f t="shared" si="115"/>
        <v>-42.5</v>
      </c>
      <c r="L309" s="172">
        <f t="shared" si="116"/>
        <v>-0.14782608695652175</v>
      </c>
      <c r="M309" s="168" t="s">
        <v>604</v>
      </c>
      <c r="N309" s="165">
        <v>44508</v>
      </c>
      <c r="O309" s="1"/>
      <c r="S309" s="203" t="s">
        <v>785</v>
      </c>
    </row>
    <row r="310" spans="1:27" ht="12.75" customHeight="1">
      <c r="A310" s="185">
        <v>167</v>
      </c>
      <c r="B310" s="186">
        <v>44368</v>
      </c>
      <c r="C310" s="186"/>
      <c r="D310" s="187" t="s">
        <v>488</v>
      </c>
      <c r="E310" s="188" t="s">
        <v>591</v>
      </c>
      <c r="F310" s="158">
        <v>241</v>
      </c>
      <c r="G310" s="188"/>
      <c r="H310" s="188">
        <v>298</v>
      </c>
      <c r="I310" s="190">
        <v>320</v>
      </c>
      <c r="J310" s="160" t="s">
        <v>678</v>
      </c>
      <c r="K310" s="161">
        <f t="shared" si="115"/>
        <v>57</v>
      </c>
      <c r="L310" s="162">
        <f t="shared" si="116"/>
        <v>0.23651452282157676</v>
      </c>
      <c r="M310" s="157" t="s">
        <v>594</v>
      </c>
      <c r="N310" s="163">
        <v>44802</v>
      </c>
      <c r="O310" s="37"/>
      <c r="S310" s="203" t="s">
        <v>785</v>
      </c>
    </row>
    <row r="311" spans="1:27" ht="12.75" customHeight="1">
      <c r="A311" s="185">
        <v>168</v>
      </c>
      <c r="B311" s="186">
        <v>44406</v>
      </c>
      <c r="C311" s="186"/>
      <c r="D311" s="187" t="s">
        <v>789</v>
      </c>
      <c r="E311" s="188" t="s">
        <v>591</v>
      </c>
      <c r="F311" s="158">
        <v>162.5</v>
      </c>
      <c r="G311" s="188"/>
      <c r="H311" s="188">
        <v>200</v>
      </c>
      <c r="I311" s="190">
        <v>200</v>
      </c>
      <c r="J311" s="160" t="s">
        <v>678</v>
      </c>
      <c r="K311" s="161">
        <f t="shared" si="115"/>
        <v>37.5</v>
      </c>
      <c r="L311" s="162">
        <f t="shared" si="116"/>
        <v>0.23076923076923078</v>
      </c>
      <c r="M311" s="157" t="s">
        <v>594</v>
      </c>
      <c r="N311" s="163">
        <v>44802</v>
      </c>
      <c r="O311" s="1"/>
      <c r="S311" s="203" t="s">
        <v>785</v>
      </c>
    </row>
    <row r="312" spans="1:27" ht="12.75" customHeight="1">
      <c r="A312" s="185">
        <v>169</v>
      </c>
      <c r="B312" s="186">
        <v>44462</v>
      </c>
      <c r="C312" s="186"/>
      <c r="D312" s="187" t="s">
        <v>445</v>
      </c>
      <c r="E312" s="188" t="s">
        <v>591</v>
      </c>
      <c r="F312" s="158">
        <v>1235</v>
      </c>
      <c r="G312" s="188"/>
      <c r="H312" s="188">
        <v>1505</v>
      </c>
      <c r="I312" s="190">
        <v>1500</v>
      </c>
      <c r="J312" s="160" t="s">
        <v>678</v>
      </c>
      <c r="K312" s="161">
        <f t="shared" si="115"/>
        <v>270</v>
      </c>
      <c r="L312" s="162">
        <f t="shared" si="116"/>
        <v>0.21862348178137653</v>
      </c>
      <c r="M312" s="157" t="s">
        <v>594</v>
      </c>
      <c r="N312" s="163">
        <v>44564</v>
      </c>
      <c r="O312" s="1"/>
      <c r="S312" s="203" t="s">
        <v>785</v>
      </c>
    </row>
    <row r="313" spans="1:27" ht="12.75" customHeight="1">
      <c r="A313" s="204">
        <v>170</v>
      </c>
      <c r="B313" s="205">
        <v>44480</v>
      </c>
      <c r="C313" s="205"/>
      <c r="D313" s="206" t="s">
        <v>828</v>
      </c>
      <c r="E313" s="207" t="s">
        <v>591</v>
      </c>
      <c r="F313" s="55">
        <v>58.75</v>
      </c>
      <c r="G313" s="207"/>
      <c r="H313" s="208"/>
      <c r="I313" s="51"/>
      <c r="J313" s="209" t="s">
        <v>592</v>
      </c>
      <c r="K313" s="204"/>
      <c r="L313" s="205"/>
      <c r="M313" s="205"/>
      <c r="N313" s="206"/>
      <c r="O313" s="37"/>
      <c r="S313" s="203" t="s">
        <v>785</v>
      </c>
    </row>
    <row r="314" spans="1:27" ht="12.75" customHeight="1">
      <c r="A314" s="210">
        <v>171</v>
      </c>
      <c r="B314" s="211">
        <v>44481</v>
      </c>
      <c r="C314" s="211"/>
      <c r="D314" s="212" t="s">
        <v>278</v>
      </c>
      <c r="E314" s="51" t="s">
        <v>591</v>
      </c>
      <c r="F314" s="213" t="s">
        <v>829</v>
      </c>
      <c r="G314" s="51"/>
      <c r="H314" s="51"/>
      <c r="I314" s="51">
        <v>380</v>
      </c>
      <c r="J314" s="214" t="s">
        <v>592</v>
      </c>
      <c r="K314" s="210"/>
      <c r="L314" s="211"/>
      <c r="M314" s="211"/>
      <c r="N314" s="212"/>
      <c r="O314" s="37"/>
      <c r="S314" s="203" t="s">
        <v>785</v>
      </c>
    </row>
    <row r="315" spans="1:27" ht="12.75" customHeight="1">
      <c r="A315" s="154">
        <v>172</v>
      </c>
      <c r="B315" s="155">
        <v>44481</v>
      </c>
      <c r="C315" s="155"/>
      <c r="D315" s="156" t="s">
        <v>830</v>
      </c>
      <c r="E315" s="157" t="s">
        <v>591</v>
      </c>
      <c r="F315" s="158">
        <v>45.5</v>
      </c>
      <c r="G315" s="157"/>
      <c r="H315" s="157">
        <v>56.5</v>
      </c>
      <c r="I315" s="159">
        <v>56</v>
      </c>
      <c r="J315" s="160" t="s">
        <v>678</v>
      </c>
      <c r="K315" s="161">
        <f t="shared" ref="K315:K316" si="117">H315-F315</f>
        <v>11</v>
      </c>
      <c r="L315" s="162">
        <f t="shared" ref="L315:L316" si="118">K315/F315</f>
        <v>0.24175824175824176</v>
      </c>
      <c r="M315" s="157" t="s">
        <v>594</v>
      </c>
      <c r="N315" s="163">
        <v>44881</v>
      </c>
      <c r="O315" s="37"/>
      <c r="S315" s="203"/>
    </row>
    <row r="316" spans="1:27" ht="12.75" customHeight="1">
      <c r="A316" s="154">
        <v>173</v>
      </c>
      <c r="B316" s="155">
        <v>44551</v>
      </c>
      <c r="C316" s="155"/>
      <c r="D316" s="156" t="s">
        <v>131</v>
      </c>
      <c r="E316" s="157" t="s">
        <v>591</v>
      </c>
      <c r="F316" s="158">
        <v>2300</v>
      </c>
      <c r="G316" s="157"/>
      <c r="H316" s="157">
        <f>(2820+2200)/2</f>
        <v>2510</v>
      </c>
      <c r="I316" s="159">
        <v>3000</v>
      </c>
      <c r="J316" s="160" t="s">
        <v>831</v>
      </c>
      <c r="K316" s="161">
        <f t="shared" si="117"/>
        <v>210</v>
      </c>
      <c r="L316" s="162">
        <f t="shared" si="118"/>
        <v>9.1304347826086957E-2</v>
      </c>
      <c r="M316" s="157" t="s">
        <v>594</v>
      </c>
      <c r="N316" s="163">
        <v>44649</v>
      </c>
      <c r="O316" s="1"/>
      <c r="S316" s="203"/>
    </row>
    <row r="317" spans="1:27" ht="12.75" customHeight="1">
      <c r="A317" s="154">
        <v>174</v>
      </c>
      <c r="B317" s="155">
        <v>44606</v>
      </c>
      <c r="C317" s="155"/>
      <c r="D317" s="156" t="s">
        <v>435</v>
      </c>
      <c r="E317" s="157" t="s">
        <v>591</v>
      </c>
      <c r="F317" s="158">
        <v>635</v>
      </c>
      <c r="G317" s="157"/>
      <c r="H317" s="157">
        <v>700</v>
      </c>
      <c r="I317" s="159">
        <v>764</v>
      </c>
      <c r="J317" s="160" t="s">
        <v>865</v>
      </c>
      <c r="K317" s="161">
        <f t="shared" ref="K317" si="119">H317-F317</f>
        <v>65</v>
      </c>
      <c r="L317" s="162">
        <f t="shared" ref="L317" si="120">K317/F317</f>
        <v>0.10236220472440945</v>
      </c>
      <c r="M317" s="157" t="s">
        <v>594</v>
      </c>
      <c r="N317" s="163">
        <v>45159</v>
      </c>
      <c r="O317" s="37"/>
      <c r="S317" s="203"/>
    </row>
    <row r="318" spans="1:27" ht="12.75" customHeight="1">
      <c r="A318" s="154">
        <v>175</v>
      </c>
      <c r="B318" s="155">
        <v>44613</v>
      </c>
      <c r="C318" s="155"/>
      <c r="D318" s="156" t="s">
        <v>445</v>
      </c>
      <c r="E318" s="157" t="s">
        <v>591</v>
      </c>
      <c r="F318" s="158">
        <v>1255</v>
      </c>
      <c r="G318" s="157"/>
      <c r="H318" s="157">
        <v>1515</v>
      </c>
      <c r="I318" s="159">
        <v>1510</v>
      </c>
      <c r="J318" s="160" t="s">
        <v>678</v>
      </c>
      <c r="K318" s="161">
        <f>H318-F318</f>
        <v>260</v>
      </c>
      <c r="L318" s="162">
        <f>K318/F318</f>
        <v>0.20717131474103587</v>
      </c>
      <c r="M318" s="157" t="s">
        <v>594</v>
      </c>
      <c r="N318" s="163">
        <v>44834</v>
      </c>
      <c r="O318" s="37"/>
      <c r="S318" s="203"/>
    </row>
    <row r="319" spans="1:27" ht="12.75" customHeight="1">
      <c r="A319">
        <v>176</v>
      </c>
      <c r="B319" s="211">
        <v>44670</v>
      </c>
      <c r="C319" s="211"/>
      <c r="D319" s="53" t="s">
        <v>551</v>
      </c>
      <c r="E319" s="215" t="s">
        <v>591</v>
      </c>
      <c r="F319" s="51" t="s">
        <v>832</v>
      </c>
      <c r="G319" s="51"/>
      <c r="H319" s="51"/>
      <c r="I319" s="51">
        <v>553</v>
      </c>
      <c r="J319" s="51" t="s">
        <v>592</v>
      </c>
      <c r="K319" s="51"/>
      <c r="L319" s="51"/>
      <c r="M319" s="51"/>
      <c r="N319" s="51"/>
      <c r="O319" s="37"/>
      <c r="S319" s="203"/>
    </row>
    <row r="320" spans="1:27" ht="12.75" customHeight="1">
      <c r="A320" s="185">
        <v>177</v>
      </c>
      <c r="B320" s="186">
        <v>44746</v>
      </c>
      <c r="C320" s="186"/>
      <c r="D320" s="187" t="s">
        <v>833</v>
      </c>
      <c r="E320" s="188" t="s">
        <v>591</v>
      </c>
      <c r="F320" s="188">
        <v>207.5</v>
      </c>
      <c r="G320" s="188"/>
      <c r="H320" s="188">
        <v>254</v>
      </c>
      <c r="I320" s="190">
        <v>254</v>
      </c>
      <c r="J320" s="160" t="s">
        <v>678</v>
      </c>
      <c r="K320" s="161">
        <f t="shared" ref="K320:K322" si="121">H320-F320</f>
        <v>46.5</v>
      </c>
      <c r="L320" s="162">
        <f t="shared" ref="L320:L322" si="122">K320/F320</f>
        <v>0.22409638554216868</v>
      </c>
      <c r="M320" s="157" t="s">
        <v>594</v>
      </c>
      <c r="N320" s="163">
        <v>44792</v>
      </c>
      <c r="O320" s="1"/>
      <c r="S320" s="203"/>
    </row>
    <row r="321" spans="1:39" ht="12.75" customHeight="1">
      <c r="A321" s="185">
        <v>178</v>
      </c>
      <c r="B321" s="186">
        <v>44775</v>
      </c>
      <c r="C321" s="186"/>
      <c r="D321" s="187" t="s">
        <v>490</v>
      </c>
      <c r="E321" s="188" t="s">
        <v>591</v>
      </c>
      <c r="F321" s="188">
        <v>31.25</v>
      </c>
      <c r="G321" s="188"/>
      <c r="H321" s="188">
        <v>38.75</v>
      </c>
      <c r="I321" s="190">
        <v>38</v>
      </c>
      <c r="J321" s="160" t="s">
        <v>678</v>
      </c>
      <c r="K321" s="161">
        <f t="shared" si="121"/>
        <v>7.5</v>
      </c>
      <c r="L321" s="162">
        <f t="shared" si="122"/>
        <v>0.24</v>
      </c>
      <c r="M321" s="157" t="s">
        <v>594</v>
      </c>
      <c r="N321" s="163">
        <v>44844</v>
      </c>
      <c r="O321" s="37"/>
      <c r="S321" s="55"/>
    </row>
    <row r="322" spans="1:39" ht="12.75" customHeight="1">
      <c r="A322" s="185">
        <v>179</v>
      </c>
      <c r="B322" s="186">
        <v>44841</v>
      </c>
      <c r="C322" s="186"/>
      <c r="D322" s="187" t="s">
        <v>834</v>
      </c>
      <c r="E322" s="188" t="s">
        <v>591</v>
      </c>
      <c r="F322" s="158">
        <v>665</v>
      </c>
      <c r="G322" s="188"/>
      <c r="H322" s="188">
        <v>807.5</v>
      </c>
      <c r="I322" s="190">
        <v>840</v>
      </c>
      <c r="J322" s="160" t="s">
        <v>831</v>
      </c>
      <c r="K322" s="161">
        <f t="shared" si="121"/>
        <v>142.5</v>
      </c>
      <c r="L322" s="162">
        <f t="shared" si="122"/>
        <v>0.21428571428571427</v>
      </c>
      <c r="M322" s="157" t="s">
        <v>594</v>
      </c>
      <c r="N322" s="163">
        <v>45097</v>
      </c>
      <c r="O322" s="37"/>
      <c r="S322" s="55"/>
    </row>
    <row r="323" spans="1:39" ht="12.75" customHeight="1">
      <c r="A323" s="185">
        <v>180</v>
      </c>
      <c r="B323" s="186">
        <v>44844</v>
      </c>
      <c r="C323" s="186"/>
      <c r="D323" s="187" t="s">
        <v>437</v>
      </c>
      <c r="E323" s="188" t="s">
        <v>591</v>
      </c>
      <c r="F323" s="158">
        <v>227.5</v>
      </c>
      <c r="G323" s="188"/>
      <c r="H323" s="188">
        <v>270</v>
      </c>
      <c r="I323" s="190">
        <v>291</v>
      </c>
      <c r="J323" s="160" t="s">
        <v>867</v>
      </c>
      <c r="K323" s="161">
        <f t="shared" ref="K323" si="123">H323-F323</f>
        <v>42.5</v>
      </c>
      <c r="L323" s="162">
        <f t="shared" ref="L323" si="124">K323/F323</f>
        <v>0.18681318681318682</v>
      </c>
      <c r="M323" s="157" t="s">
        <v>594</v>
      </c>
      <c r="N323" s="163">
        <v>45160</v>
      </c>
      <c r="O323" s="37"/>
      <c r="R323" s="37"/>
      <c r="S323" s="55"/>
    </row>
    <row r="324" spans="1:39" ht="12.75" customHeight="1">
      <c r="A324" s="185">
        <v>181</v>
      </c>
      <c r="B324" s="186">
        <v>44845</v>
      </c>
      <c r="C324" s="186"/>
      <c r="D324" s="187" t="s">
        <v>435</v>
      </c>
      <c r="E324" s="188" t="s">
        <v>591</v>
      </c>
      <c r="F324" s="158">
        <v>555</v>
      </c>
      <c r="G324" s="188"/>
      <c r="H324" s="188">
        <v>700</v>
      </c>
      <c r="I324" s="190">
        <v>765</v>
      </c>
      <c r="J324" s="160" t="s">
        <v>866</v>
      </c>
      <c r="K324" s="161">
        <f t="shared" ref="K324" si="125">H324-F324</f>
        <v>145</v>
      </c>
      <c r="L324" s="162">
        <f t="shared" ref="L324" si="126">K324/F324</f>
        <v>0.26126126126126126</v>
      </c>
      <c r="M324" s="157" t="s">
        <v>594</v>
      </c>
      <c r="N324" s="163">
        <v>45159</v>
      </c>
      <c r="O324" s="37"/>
      <c r="R324" s="37"/>
      <c r="S324" s="55"/>
    </row>
    <row r="325" spans="1:39" ht="12.75" customHeight="1">
      <c r="A325" s="185">
        <v>182</v>
      </c>
      <c r="B325" s="186">
        <v>44981</v>
      </c>
      <c r="C325" s="186"/>
      <c r="D325" s="187" t="s">
        <v>452</v>
      </c>
      <c r="E325" s="188" t="s">
        <v>591</v>
      </c>
      <c r="F325" s="158">
        <v>1675</v>
      </c>
      <c r="G325" s="188"/>
      <c r="H325" s="188">
        <v>2080</v>
      </c>
      <c r="I325" s="190">
        <v>2080</v>
      </c>
      <c r="J325" s="160" t="s">
        <v>678</v>
      </c>
      <c r="K325" s="161">
        <f>H325-F325</f>
        <v>405</v>
      </c>
      <c r="L325" s="162">
        <f>K325/F325</f>
        <v>0.2417910447761194</v>
      </c>
      <c r="M325" s="157" t="s">
        <v>594</v>
      </c>
      <c r="N325" s="163">
        <v>45119</v>
      </c>
      <c r="O325" s="37"/>
      <c r="S325" s="55" t="s">
        <v>863</v>
      </c>
    </row>
    <row r="326" spans="1:39" ht="12.75" customHeight="1">
      <c r="A326" s="185">
        <v>183</v>
      </c>
      <c r="B326" s="186">
        <v>44986</v>
      </c>
      <c r="C326" s="186"/>
      <c r="D326" s="187" t="s">
        <v>490</v>
      </c>
      <c r="E326" s="188" t="s">
        <v>591</v>
      </c>
      <c r="F326" s="158">
        <v>57.5</v>
      </c>
      <c r="G326" s="188"/>
      <c r="H326" s="188">
        <v>120</v>
      </c>
      <c r="I326" s="190">
        <v>120</v>
      </c>
      <c r="J326" s="160" t="s">
        <v>678</v>
      </c>
      <c r="K326" s="161">
        <f>H326-F326</f>
        <v>62.5</v>
      </c>
      <c r="L326" s="162">
        <f>K326/F326</f>
        <v>1.0869565217391304</v>
      </c>
      <c r="M326" s="157" t="s">
        <v>594</v>
      </c>
      <c r="N326" s="163">
        <v>45049</v>
      </c>
      <c r="O326" s="37"/>
      <c r="S326" s="55" t="s">
        <v>863</v>
      </c>
    </row>
    <row r="327" spans="1:39" ht="12.75" customHeight="1">
      <c r="A327" s="185">
        <v>184</v>
      </c>
      <c r="B327" s="186">
        <v>45008</v>
      </c>
      <c r="C327" s="186"/>
      <c r="D327" s="187" t="s">
        <v>507</v>
      </c>
      <c r="E327" s="188" t="s">
        <v>591</v>
      </c>
      <c r="F327" s="158">
        <v>2765</v>
      </c>
      <c r="G327" s="188"/>
      <c r="H327" s="188">
        <v>3547.5</v>
      </c>
      <c r="I327" s="190">
        <v>3523</v>
      </c>
      <c r="J327" s="160" t="s">
        <v>678</v>
      </c>
      <c r="K327" s="161">
        <f>H327-F327</f>
        <v>782.5</v>
      </c>
      <c r="L327" s="162">
        <f>K327/F327</f>
        <v>0.28300180831826399</v>
      </c>
      <c r="M327" s="157" t="s">
        <v>594</v>
      </c>
      <c r="N327" s="163">
        <v>45177</v>
      </c>
      <c r="O327" s="37"/>
      <c r="S327" s="55" t="s">
        <v>863</v>
      </c>
    </row>
    <row r="328" spans="1:39" ht="12.75" customHeight="1">
      <c r="A328" s="185">
        <v>185</v>
      </c>
      <c r="B328" s="186">
        <v>45027</v>
      </c>
      <c r="C328" s="186"/>
      <c r="D328" s="187" t="s">
        <v>835</v>
      </c>
      <c r="E328" s="188" t="s">
        <v>591</v>
      </c>
      <c r="F328" s="188">
        <v>460</v>
      </c>
      <c r="G328" s="188"/>
      <c r="H328" s="188">
        <v>825</v>
      </c>
      <c r="I328" s="190">
        <v>810</v>
      </c>
      <c r="J328" s="160" t="s">
        <v>678</v>
      </c>
      <c r="K328" s="161">
        <f>H328-F328</f>
        <v>365</v>
      </c>
      <c r="L328" s="162">
        <f>K328/F328</f>
        <v>0.79347826086956519</v>
      </c>
      <c r="M328" s="157" t="s">
        <v>594</v>
      </c>
      <c r="N328" s="163">
        <v>45155</v>
      </c>
      <c r="O328" s="37"/>
      <c r="S328" s="55" t="s">
        <v>863</v>
      </c>
    </row>
    <row r="329" spans="1:39" ht="12.75" customHeight="1">
      <c r="A329" s="210">
        <v>186</v>
      </c>
      <c r="B329" s="211">
        <v>45050</v>
      </c>
      <c r="C329" s="53"/>
      <c r="D329" s="53" t="s">
        <v>42</v>
      </c>
      <c r="E329" s="215" t="s">
        <v>591</v>
      </c>
      <c r="F329" s="51" t="s">
        <v>836</v>
      </c>
      <c r="G329" s="51"/>
      <c r="H329" s="51"/>
      <c r="I329" s="51">
        <v>5040</v>
      </c>
      <c r="J329" s="51" t="s">
        <v>592</v>
      </c>
      <c r="K329" s="51"/>
      <c r="L329" s="51"/>
      <c r="M329" s="51"/>
      <c r="N329" s="51"/>
      <c r="O329" s="37"/>
      <c r="S329" s="55" t="s">
        <v>863</v>
      </c>
    </row>
    <row r="330" spans="1:39" ht="12.75" customHeight="1">
      <c r="A330" s="185">
        <v>187</v>
      </c>
      <c r="B330" s="186">
        <v>45075</v>
      </c>
      <c r="C330" s="186"/>
      <c r="D330" s="187" t="s">
        <v>837</v>
      </c>
      <c r="E330" s="188" t="s">
        <v>591</v>
      </c>
      <c r="F330" s="158">
        <v>585</v>
      </c>
      <c r="G330" s="188"/>
      <c r="H330" s="188">
        <v>732</v>
      </c>
      <c r="I330" s="190">
        <v>732</v>
      </c>
      <c r="J330" s="160" t="s">
        <v>678</v>
      </c>
      <c r="K330" s="161">
        <f>H330-F330</f>
        <v>147</v>
      </c>
      <c r="L330" s="162">
        <f>K330/F330</f>
        <v>0.25128205128205128</v>
      </c>
      <c r="M330" s="157" t="s">
        <v>594</v>
      </c>
      <c r="N330" s="163">
        <v>45152</v>
      </c>
      <c r="O330" s="37"/>
      <c r="R330" s="37"/>
      <c r="S330" s="55" t="s">
        <v>863</v>
      </c>
      <c r="U330" s="37"/>
      <c r="W330" s="37"/>
      <c r="X330" s="55"/>
      <c r="Z330" s="37"/>
      <c r="AB330" s="37"/>
      <c r="AC330" s="55"/>
      <c r="AE330" s="37"/>
      <c r="AG330" s="37"/>
      <c r="AH330" s="55"/>
      <c r="AJ330" s="37"/>
      <c r="AL330" s="37"/>
      <c r="AM330" s="55"/>
    </row>
    <row r="331" spans="1:39" ht="12.75" customHeight="1">
      <c r="A331" s="210">
        <v>188</v>
      </c>
      <c r="B331" s="211">
        <v>45078</v>
      </c>
      <c r="C331" s="53"/>
      <c r="D331" s="53" t="s">
        <v>539</v>
      </c>
      <c r="E331" s="215" t="s">
        <v>591</v>
      </c>
      <c r="F331" s="51" t="s">
        <v>838</v>
      </c>
      <c r="G331" s="51"/>
      <c r="H331" s="51"/>
      <c r="I331" s="51">
        <v>4300</v>
      </c>
      <c r="J331" s="51" t="s">
        <v>592</v>
      </c>
      <c r="K331" s="51"/>
      <c r="L331" s="51"/>
      <c r="M331" s="51"/>
      <c r="N331" s="51"/>
      <c r="O331" s="37"/>
      <c r="R331" s="37"/>
      <c r="S331" s="55" t="s">
        <v>863</v>
      </c>
      <c r="U331" s="37"/>
      <c r="W331" s="37"/>
      <c r="X331" s="55"/>
      <c r="Z331" s="37"/>
      <c r="AB331" s="37"/>
      <c r="AC331" s="55"/>
      <c r="AE331" s="37"/>
      <c r="AG331" s="37"/>
      <c r="AH331" s="55"/>
      <c r="AJ331" s="37"/>
      <c r="AL331" s="37"/>
      <c r="AM331" s="55"/>
    </row>
    <row r="332" spans="1:39" ht="12.75" customHeight="1">
      <c r="A332" s="185">
        <v>189</v>
      </c>
      <c r="B332" s="186">
        <v>45103</v>
      </c>
      <c r="C332" s="186"/>
      <c r="D332" s="187" t="s">
        <v>860</v>
      </c>
      <c r="E332" s="188" t="s">
        <v>591</v>
      </c>
      <c r="F332" s="158">
        <v>282.5</v>
      </c>
      <c r="G332" s="188"/>
      <c r="H332" s="188">
        <v>383</v>
      </c>
      <c r="I332" s="190">
        <v>383</v>
      </c>
      <c r="J332" s="160" t="s">
        <v>678</v>
      </c>
      <c r="K332" s="161">
        <f>H332-F332</f>
        <v>100.5</v>
      </c>
      <c r="L332" s="162">
        <f>K332/F332</f>
        <v>0.35575221238938054</v>
      </c>
      <c r="M332" s="157" t="s">
        <v>594</v>
      </c>
      <c r="N332" s="163">
        <v>45265</v>
      </c>
      <c r="O332" s="37"/>
      <c r="R332" s="37"/>
      <c r="S332" s="55" t="s">
        <v>863</v>
      </c>
      <c r="U332" s="37"/>
      <c r="W332" s="37"/>
      <c r="X332" s="55"/>
      <c r="Z332" s="37"/>
      <c r="AB332" s="37"/>
      <c r="AC332" s="55"/>
      <c r="AE332" s="37"/>
      <c r="AG332" s="37"/>
      <c r="AH332" s="55"/>
      <c r="AJ332" s="37"/>
      <c r="AL332" s="37"/>
      <c r="AM332" s="55"/>
    </row>
    <row r="333" spans="1:39" ht="12.75" customHeight="1">
      <c r="A333" s="185">
        <v>190</v>
      </c>
      <c r="B333" s="186">
        <v>45120</v>
      </c>
      <c r="C333" s="186"/>
      <c r="D333" s="187" t="s">
        <v>538</v>
      </c>
      <c r="E333" s="188" t="s">
        <v>591</v>
      </c>
      <c r="F333" s="158">
        <v>2312.5</v>
      </c>
      <c r="G333" s="188"/>
      <c r="H333" s="188">
        <v>2935</v>
      </c>
      <c r="I333" s="190">
        <v>2935</v>
      </c>
      <c r="J333" s="160" t="s">
        <v>678</v>
      </c>
      <c r="K333" s="161">
        <f>H333-F333</f>
        <v>622.5</v>
      </c>
      <c r="L333" s="162">
        <f>K333/F333</f>
        <v>0.26918918918918922</v>
      </c>
      <c r="M333" s="157" t="s">
        <v>594</v>
      </c>
      <c r="N333" s="163">
        <v>45177</v>
      </c>
      <c r="O333" s="37"/>
      <c r="R333" s="37"/>
      <c r="S333" s="55" t="s">
        <v>863</v>
      </c>
      <c r="U333" s="37"/>
      <c r="W333" s="37"/>
      <c r="X333" s="55"/>
      <c r="Z333" s="37"/>
      <c r="AB333" s="37"/>
      <c r="AC333" s="55"/>
      <c r="AE333" s="37"/>
      <c r="AG333" s="37"/>
      <c r="AH333" s="55"/>
      <c r="AJ333" s="37"/>
      <c r="AL333" s="37"/>
      <c r="AM333" s="55"/>
    </row>
    <row r="334" spans="1:39" ht="12.75" customHeight="1">
      <c r="A334" s="185">
        <v>191</v>
      </c>
      <c r="B334" s="186">
        <v>45125</v>
      </c>
      <c r="C334" s="186"/>
      <c r="D334" s="187" t="s">
        <v>203</v>
      </c>
      <c r="E334" s="188" t="s">
        <v>591</v>
      </c>
      <c r="F334" s="158">
        <v>3980</v>
      </c>
      <c r="G334" s="188"/>
      <c r="H334" s="188">
        <v>4895</v>
      </c>
      <c r="I334" s="190">
        <v>4895</v>
      </c>
      <c r="J334" s="160" t="s">
        <v>678</v>
      </c>
      <c r="K334" s="161">
        <f>H334-F334</f>
        <v>915</v>
      </c>
      <c r="L334" s="162">
        <f>K334/F334</f>
        <v>0.22989949748743718</v>
      </c>
      <c r="M334" s="157" t="s">
        <v>594</v>
      </c>
      <c r="N334" s="163">
        <v>45155</v>
      </c>
      <c r="O334" s="37"/>
      <c r="S334" s="55" t="s">
        <v>863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185">
        <v>192</v>
      </c>
      <c r="B335" s="186">
        <v>45145</v>
      </c>
      <c r="C335" s="186"/>
      <c r="D335" s="187" t="s">
        <v>864</v>
      </c>
      <c r="E335" s="188" t="s">
        <v>591</v>
      </c>
      <c r="F335" s="158">
        <v>565</v>
      </c>
      <c r="G335" s="188"/>
      <c r="H335" s="188">
        <v>725</v>
      </c>
      <c r="I335" s="190">
        <v>725</v>
      </c>
      <c r="J335" s="160" t="s">
        <v>678</v>
      </c>
      <c r="K335" s="161">
        <f>H335-F335</f>
        <v>160</v>
      </c>
      <c r="L335" s="162">
        <f>K335/F335</f>
        <v>0.2831858407079646</v>
      </c>
      <c r="M335" s="157" t="s">
        <v>594</v>
      </c>
      <c r="N335" s="163">
        <v>45169</v>
      </c>
      <c r="O335" s="37"/>
      <c r="S335" s="55" t="s">
        <v>863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302">
        <v>193</v>
      </c>
      <c r="B336" s="303">
        <v>45167</v>
      </c>
      <c r="C336" s="303"/>
      <c r="D336" s="304" t="s">
        <v>868</v>
      </c>
      <c r="E336" s="305" t="s">
        <v>591</v>
      </c>
      <c r="F336" s="158">
        <v>700</v>
      </c>
      <c r="G336" s="305"/>
      <c r="H336" s="305">
        <v>950</v>
      </c>
      <c r="I336" s="306">
        <v>950</v>
      </c>
      <c r="J336" s="307" t="s">
        <v>678</v>
      </c>
      <c r="K336" s="161">
        <f>H336-F336</f>
        <v>250</v>
      </c>
      <c r="L336" s="162">
        <f>K336/F336</f>
        <v>0.35714285714285715</v>
      </c>
      <c r="M336" s="157" t="s">
        <v>594</v>
      </c>
      <c r="N336" s="163">
        <v>45261</v>
      </c>
      <c r="O336" s="37"/>
      <c r="S336" s="55" t="s">
        <v>863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>
        <v>194</v>
      </c>
      <c r="B337" s="211">
        <v>45184</v>
      </c>
      <c r="C337" s="53"/>
      <c r="D337" s="53" t="s">
        <v>541</v>
      </c>
      <c r="E337" s="215" t="s">
        <v>591</v>
      </c>
      <c r="F337" s="51" t="s">
        <v>871</v>
      </c>
      <c r="G337" s="51"/>
      <c r="H337" s="51"/>
      <c r="I337" s="51">
        <v>480</v>
      </c>
      <c r="J337" s="51" t="s">
        <v>592</v>
      </c>
      <c r="K337" s="51"/>
      <c r="L337" s="51"/>
      <c r="M337" s="51"/>
      <c r="N337" s="51"/>
      <c r="O337" s="37"/>
      <c r="S337" s="55" t="s">
        <v>863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0">
        <v>195</v>
      </c>
      <c r="B338" s="211">
        <v>45203</v>
      </c>
      <c r="C338" s="53"/>
      <c r="D338" s="53" t="s">
        <v>176</v>
      </c>
      <c r="E338" s="215" t="s">
        <v>591</v>
      </c>
      <c r="F338" s="51" t="s">
        <v>874</v>
      </c>
      <c r="G338" s="51"/>
      <c r="H338" s="51"/>
      <c r="I338" s="51">
        <v>1198</v>
      </c>
      <c r="J338" s="51" t="s">
        <v>592</v>
      </c>
      <c r="K338" s="51"/>
      <c r="L338" s="51"/>
      <c r="M338" s="51"/>
      <c r="N338" s="51"/>
      <c r="O338" s="37"/>
      <c r="S338" s="55" t="s">
        <v>881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0">
        <v>196</v>
      </c>
      <c r="B339" s="211">
        <v>45216</v>
      </c>
      <c r="C339" s="53"/>
      <c r="D339" s="53" t="s">
        <v>107</v>
      </c>
      <c r="E339" s="215" t="s">
        <v>591</v>
      </c>
      <c r="F339" s="51" t="s">
        <v>876</v>
      </c>
      <c r="G339" s="51"/>
      <c r="H339" s="51"/>
      <c r="I339" s="51">
        <v>6870</v>
      </c>
      <c r="J339" s="51" t="s">
        <v>592</v>
      </c>
      <c r="K339" s="51"/>
      <c r="L339" s="51"/>
      <c r="M339" s="51"/>
      <c r="N339" s="51"/>
      <c r="O339" s="37"/>
      <c r="S339" s="55" t="s">
        <v>881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302">
        <v>197</v>
      </c>
      <c r="B340" s="303">
        <v>45216</v>
      </c>
      <c r="C340" s="303"/>
      <c r="D340" s="304" t="s">
        <v>877</v>
      </c>
      <c r="E340" s="305" t="s">
        <v>591</v>
      </c>
      <c r="F340" s="158">
        <v>1090</v>
      </c>
      <c r="G340" s="305"/>
      <c r="H340" s="305">
        <v>1415</v>
      </c>
      <c r="I340" s="306">
        <v>1415</v>
      </c>
      <c r="J340" s="307" t="s">
        <v>678</v>
      </c>
      <c r="K340" s="161">
        <f>H340-F340</f>
        <v>325</v>
      </c>
      <c r="L340" s="162">
        <f>K340/F340</f>
        <v>0.29816513761467889</v>
      </c>
      <c r="M340" s="157" t="s">
        <v>594</v>
      </c>
      <c r="N340" s="163">
        <v>45282</v>
      </c>
      <c r="O340" s="37"/>
      <c r="S340" s="55" t="s">
        <v>863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302">
        <v>198</v>
      </c>
      <c r="B341" s="303">
        <v>45236</v>
      </c>
      <c r="C341" s="303"/>
      <c r="D341" s="304" t="s">
        <v>883</v>
      </c>
      <c r="E341" s="305" t="s">
        <v>591</v>
      </c>
      <c r="F341" s="158">
        <v>1270</v>
      </c>
      <c r="G341" s="305"/>
      <c r="H341" s="305">
        <v>1613</v>
      </c>
      <c r="I341" s="306">
        <v>1613</v>
      </c>
      <c r="J341" s="307" t="s">
        <v>678</v>
      </c>
      <c r="K341" s="161">
        <f>H341-F341</f>
        <v>343</v>
      </c>
      <c r="L341" s="162">
        <f>K341/F341</f>
        <v>0.27007874015748029</v>
      </c>
      <c r="M341" s="157" t="s">
        <v>594</v>
      </c>
      <c r="N341" s="163">
        <v>45246</v>
      </c>
      <c r="O341" s="37"/>
      <c r="S341" s="55" t="s">
        <v>881</v>
      </c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0">
        <v>199</v>
      </c>
      <c r="B342" s="211">
        <v>45251</v>
      </c>
      <c r="C342" s="53"/>
      <c r="D342" s="53" t="s">
        <v>893</v>
      </c>
      <c r="E342" s="215" t="s">
        <v>591</v>
      </c>
      <c r="F342" s="51" t="s">
        <v>894</v>
      </c>
      <c r="G342" s="51"/>
      <c r="H342" s="51"/>
      <c r="I342" s="51">
        <v>1490</v>
      </c>
      <c r="J342" s="51" t="s">
        <v>592</v>
      </c>
      <c r="K342" s="51"/>
      <c r="L342" s="51"/>
      <c r="M342" s="51"/>
      <c r="N342" s="51"/>
      <c r="O342" s="37"/>
      <c r="S342" s="55" t="s">
        <v>863</v>
      </c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0">
        <v>200</v>
      </c>
      <c r="B343" s="211">
        <v>45254</v>
      </c>
      <c r="C343" s="53"/>
      <c r="D343" s="53" t="s">
        <v>883</v>
      </c>
      <c r="E343" s="215" t="s">
        <v>591</v>
      </c>
      <c r="F343" s="51" t="s">
        <v>898</v>
      </c>
      <c r="G343" s="51"/>
      <c r="H343" s="51"/>
      <c r="I343" s="51">
        <v>1806</v>
      </c>
      <c r="J343" s="51" t="s">
        <v>592</v>
      </c>
      <c r="K343" s="51"/>
      <c r="L343" s="51"/>
      <c r="M343" s="51"/>
      <c r="N343" s="51"/>
      <c r="O343" s="37"/>
      <c r="S343" s="55" t="s">
        <v>881</v>
      </c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0">
        <v>201</v>
      </c>
      <c r="B344" s="211">
        <v>45265</v>
      </c>
      <c r="C344" s="53"/>
      <c r="D344" s="230" t="s">
        <v>542</v>
      </c>
      <c r="E344" s="215" t="s">
        <v>591</v>
      </c>
      <c r="F344" s="51" t="s">
        <v>949</v>
      </c>
      <c r="G344" s="51"/>
      <c r="I344" s="51">
        <v>558</v>
      </c>
      <c r="J344" s="51" t="s">
        <v>592</v>
      </c>
      <c r="K344" s="51"/>
      <c r="L344" s="51"/>
      <c r="M344" s="51"/>
      <c r="N344" s="51"/>
      <c r="O344" s="37"/>
      <c r="S344" s="55" t="s">
        <v>863</v>
      </c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0">
        <v>202</v>
      </c>
      <c r="B345" s="211">
        <v>45272</v>
      </c>
      <c r="C345" s="53"/>
      <c r="D345" s="53" t="s">
        <v>992</v>
      </c>
      <c r="E345" s="215" t="s">
        <v>591</v>
      </c>
      <c r="F345" s="51" t="s">
        <v>993</v>
      </c>
      <c r="G345" s="51"/>
      <c r="H345" s="51"/>
      <c r="I345" s="51">
        <v>5512</v>
      </c>
      <c r="J345" s="51" t="s">
        <v>592</v>
      </c>
      <c r="K345" s="51"/>
      <c r="L345" s="51"/>
      <c r="M345" s="51"/>
      <c r="N345" s="51"/>
      <c r="O345" s="37"/>
      <c r="S345" s="55" t="s">
        <v>881</v>
      </c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53"/>
      <c r="B346" s="53"/>
      <c r="C346" s="53"/>
      <c r="D346" s="53"/>
      <c r="E346" s="53"/>
      <c r="F346" s="51"/>
      <c r="G346" s="51"/>
      <c r="H346" s="51"/>
      <c r="I346" s="51"/>
      <c r="J346" s="31"/>
      <c r="K346" s="51"/>
      <c r="L346" s="51"/>
      <c r="M346" s="51"/>
      <c r="N346" s="53"/>
      <c r="O346" s="37"/>
      <c r="S346" s="55"/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B347" s="216" t="s">
        <v>839</v>
      </c>
      <c r="F347" s="55"/>
      <c r="G347" s="55"/>
      <c r="H347" s="55"/>
      <c r="I347" s="55"/>
      <c r="J347" s="37"/>
      <c r="K347" s="55"/>
      <c r="L347" s="55"/>
      <c r="M347" s="55"/>
      <c r="O347" s="37"/>
      <c r="S347" s="55"/>
      <c r="U347" s="37"/>
      <c r="X347" s="55"/>
      <c r="Z347" s="37"/>
      <c r="AC347" s="55"/>
      <c r="AE347" s="37"/>
      <c r="AH347" s="55"/>
      <c r="AJ347" s="37"/>
      <c r="AM347" s="55"/>
    </row>
    <row r="348" spans="1:39" ht="12.75" customHeight="1">
      <c r="A348" s="217"/>
      <c r="F348" s="55"/>
      <c r="G348" s="55"/>
      <c r="H348" s="55"/>
      <c r="I348" s="55"/>
      <c r="J348" s="37"/>
      <c r="K348" s="55"/>
      <c r="L348" s="55"/>
      <c r="M348" s="55"/>
      <c r="O348" s="37"/>
      <c r="S348" s="55"/>
      <c r="U348" s="37"/>
      <c r="X348" s="55"/>
      <c r="Z348" s="37"/>
      <c r="AC348" s="55"/>
      <c r="AE348" s="37"/>
      <c r="AH348" s="55"/>
      <c r="AJ348" s="37"/>
      <c r="AM348" s="55"/>
    </row>
    <row r="349" spans="1:39" ht="12.75" customHeight="1">
      <c r="A349" s="217"/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A350" s="51"/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  <row r="522" spans="6:19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S522" s="55"/>
    </row>
    <row r="523" spans="6:19" ht="15" customHeight="1">
      <c r="F523" s="55"/>
      <c r="G523" s="55"/>
      <c r="H523" s="55"/>
      <c r="I523" s="55"/>
      <c r="J523" s="37"/>
      <c r="K523" s="55"/>
      <c r="L523" s="55"/>
      <c r="M523" s="55"/>
      <c r="O523" s="37"/>
      <c r="S523" s="55"/>
    </row>
  </sheetData>
  <autoFilter ref="S1:S346"/>
  <mergeCells count="100">
    <mergeCell ref="J121:J122"/>
    <mergeCell ref="A121:A122"/>
    <mergeCell ref="B121:B122"/>
    <mergeCell ref="S70:S71"/>
    <mergeCell ref="S97:S98"/>
    <mergeCell ref="S99:S100"/>
    <mergeCell ref="S101:S102"/>
    <mergeCell ref="S107:S108"/>
    <mergeCell ref="S109:S110"/>
    <mergeCell ref="S112:S113"/>
    <mergeCell ref="S103:S104"/>
    <mergeCell ref="S114:S115"/>
    <mergeCell ref="S121:S122"/>
    <mergeCell ref="S116:S117"/>
    <mergeCell ref="M116:M117"/>
    <mergeCell ref="O116:O117"/>
    <mergeCell ref="P116:P117"/>
    <mergeCell ref="A114:A115"/>
    <mergeCell ref="B114:B115"/>
    <mergeCell ref="J114:J115"/>
    <mergeCell ref="A116:A117"/>
    <mergeCell ref="B116:B117"/>
    <mergeCell ref="J116:J117"/>
    <mergeCell ref="M114:M115"/>
    <mergeCell ref="O114:O115"/>
    <mergeCell ref="P114:P115"/>
    <mergeCell ref="A112:A113"/>
    <mergeCell ref="B112:B113"/>
    <mergeCell ref="J70:J71"/>
    <mergeCell ref="A70:A71"/>
    <mergeCell ref="B70:B71"/>
    <mergeCell ref="I70:I71"/>
    <mergeCell ref="G70:G71"/>
    <mergeCell ref="J97:J98"/>
    <mergeCell ref="A97:A98"/>
    <mergeCell ref="B97:B98"/>
    <mergeCell ref="J99:J100"/>
    <mergeCell ref="A83:A84"/>
    <mergeCell ref="A85:A86"/>
    <mergeCell ref="J83:J84"/>
    <mergeCell ref="J85:J86"/>
    <mergeCell ref="A103:A104"/>
    <mergeCell ref="B103:B104"/>
    <mergeCell ref="J103:J104"/>
    <mergeCell ref="P99:P100"/>
    <mergeCell ref="O99:O100"/>
    <mergeCell ref="A101:A102"/>
    <mergeCell ref="B101:B102"/>
    <mergeCell ref="J101:J102"/>
    <mergeCell ref="O103:O104"/>
    <mergeCell ref="P103:P104"/>
    <mergeCell ref="M103:M104"/>
    <mergeCell ref="O101:O102"/>
    <mergeCell ref="P101:P102"/>
    <mergeCell ref="M101:M102"/>
    <mergeCell ref="M99:M100"/>
    <mergeCell ref="A99:A100"/>
    <mergeCell ref="B99:B100"/>
    <mergeCell ref="M97:M98"/>
    <mergeCell ref="P94:P95"/>
    <mergeCell ref="A94:A95"/>
    <mergeCell ref="B94:B95"/>
    <mergeCell ref="M94:M95"/>
    <mergeCell ref="O94:O95"/>
    <mergeCell ref="J94:J95"/>
    <mergeCell ref="O97:O98"/>
    <mergeCell ref="P97:P98"/>
    <mergeCell ref="M90:M91"/>
    <mergeCell ref="O90:O91"/>
    <mergeCell ref="P90:P91"/>
    <mergeCell ref="A90:A91"/>
    <mergeCell ref="B90:B91"/>
    <mergeCell ref="J90:J91"/>
    <mergeCell ref="B83:B84"/>
    <mergeCell ref="B85:B86"/>
    <mergeCell ref="O70:O71"/>
    <mergeCell ref="P70:P71"/>
    <mergeCell ref="M70:M71"/>
    <mergeCell ref="M85:M86"/>
    <mergeCell ref="M83:M84"/>
    <mergeCell ref="P83:P84"/>
    <mergeCell ref="P85:P86"/>
    <mergeCell ref="O83:O84"/>
    <mergeCell ref="O85:O86"/>
    <mergeCell ref="O112:O113"/>
    <mergeCell ref="P112:P113"/>
    <mergeCell ref="M112:M113"/>
    <mergeCell ref="A107:A108"/>
    <mergeCell ref="B107:B108"/>
    <mergeCell ref="A109:A110"/>
    <mergeCell ref="B109:B110"/>
    <mergeCell ref="M107:M108"/>
    <mergeCell ref="M109:M110"/>
    <mergeCell ref="J107:J108"/>
    <mergeCell ref="J109:J110"/>
    <mergeCell ref="O107:O108"/>
    <mergeCell ref="O109:O110"/>
    <mergeCell ref="P107:P108"/>
    <mergeCell ref="P109:P110"/>
    <mergeCell ref="J112:J11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1 K64 K99:K101 K98 K95 K71" formula="1"/>
    <ignoredError sqref="F10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2023-12-30T12:38:26Z</dcterms:modified>
</cp:coreProperties>
</file>